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40" yWindow="90" windowWidth="18750" windowHeight="9345"/>
  </bookViews>
  <sheets>
    <sheet name="Table of Contents" sheetId="32" r:id="rId1"/>
    <sheet name="NGDP_Can" sheetId="4" r:id="rId2"/>
    <sheet name="RGDP_Can" sheetId="6" r:id="rId3"/>
    <sheet name="RGDP_Can_1" sheetId="61" state="hidden" r:id="rId4"/>
    <sheet name="IPD_Can" sheetId="8" r:id="rId5"/>
    <sheet name="Hrs_Wkd_Can" sheetId="1" r:id="rId6"/>
    <sheet name="Jobs_Can" sheetId="12" r:id="rId7"/>
    <sheet name="Wkly_Hrs_Can" sheetId="40" r:id="rId8"/>
    <sheet name="LComp_Can" sheetId="14" r:id="rId9"/>
    <sheet name="Hrly_Comp_Can" sheetId="41" r:id="rId10"/>
    <sheet name="Unit_LCost_Can" sheetId="42" r:id="rId11"/>
    <sheet name="Gross_Inv_Can" sheetId="22" r:id="rId12"/>
    <sheet name="Dep_Inv_Can" sheetId="39" r:id="rId13"/>
    <sheet name="Net_Inv_Can" sheetId="38" r:id="rId14"/>
    <sheet name="M&amp;E_Inv_Can" sheetId="56" r:id="rId15"/>
    <sheet name="Inv_Asset_Can" sheetId="25" r:id="rId16"/>
    <sheet name="Tot_K_Can" sheetId="23" r:id="rId17"/>
    <sheet name="M&amp;E_K_Can" sheetId="52" r:id="rId18"/>
    <sheet name="K_Asset_Can" sheetId="26" r:id="rId19"/>
    <sheet name="InvI_Can" sheetId="48" r:id="rId20"/>
    <sheet name="M&amp;E_InvI_Can" sheetId="57" r:id="rId21"/>
    <sheet name="InvI_Asset_Can" sheetId="49" r:id="rId22"/>
    <sheet name="KI_Can" sheetId="24" r:id="rId23"/>
    <sheet name="KI_Assets_Can" sheetId="76" r:id="rId24"/>
    <sheet name="KI_Can (services)" sheetId="83" r:id="rId25"/>
    <sheet name="M&amp;EI_Can" sheetId="53" r:id="rId26"/>
    <sheet name="KComp_Can" sheetId="16" r:id="rId27"/>
    <sheet name="KServ_Can" sheetId="78" r:id="rId28"/>
    <sheet name="KC_Can" sheetId="73" r:id="rId29"/>
    <sheet name="LP_Can (Nom)" sheetId="85" r:id="rId30"/>
    <sheet name="LP_Can(Real)" sheetId="10" r:id="rId31"/>
    <sheet name="KP_Can" sheetId="33" r:id="rId32"/>
    <sheet name="MFP_Can" sheetId="65" r:id="rId33"/>
    <sheet name="NGDP_NFLD" sheetId="5" r:id="rId34"/>
    <sheet name="RGDP_NFLD" sheetId="7" r:id="rId35"/>
    <sheet name="RGDP_NFLD_1" sheetId="63" state="hidden" r:id="rId36"/>
    <sheet name="IPD_NFLD" sheetId="9" r:id="rId37"/>
    <sheet name="Hrs_Wkd_NFLD" sheetId="2" r:id="rId38"/>
    <sheet name="Jobs_NFLD" sheetId="13" r:id="rId39"/>
    <sheet name="Wkly_Hrs_NFLD" sheetId="43" r:id="rId40"/>
    <sheet name="LComp_NFLD" sheetId="15" r:id="rId41"/>
    <sheet name="Hrly_Comp_NFLD" sheetId="44" r:id="rId42"/>
    <sheet name="Unit_LCost_NFLD" sheetId="45" r:id="rId43"/>
    <sheet name="Gross_Inv_NFLD" sheetId="27" r:id="rId44"/>
    <sheet name="Dep_Inv_NFLD" sheetId="46" r:id="rId45"/>
    <sheet name="Net_Inv_NFLD" sheetId="47" r:id="rId46"/>
    <sheet name="M&amp;E_Inv_NFLD" sheetId="58" r:id="rId47"/>
    <sheet name="Inv_Asset_NFLD" sheetId="30" r:id="rId48"/>
    <sheet name="Tot_K_NFLD" sheetId="28" r:id="rId49"/>
    <sheet name="M&amp;E_K_NFLD" sheetId="54" r:id="rId50"/>
    <sheet name="K_Asset_NFLD" sheetId="31" r:id="rId51"/>
    <sheet name="InvI_NFLD" sheetId="50" r:id="rId52"/>
    <sheet name="M&amp;E_InvI_NFLD" sheetId="59" r:id="rId53"/>
    <sheet name="InvI_Asset_NFLD" sheetId="51" r:id="rId54"/>
    <sheet name="KI_NFLD" sheetId="29" r:id="rId55"/>
    <sheet name="KI_Assets_NFLD" sheetId="77" r:id="rId56"/>
    <sheet name="KI_NFLD (Services)" sheetId="84" r:id="rId57"/>
    <sheet name="M&amp;EI_NFLD" sheetId="55" r:id="rId58"/>
    <sheet name="KComp_NFLD" sheetId="17" r:id="rId59"/>
    <sheet name="KServ_NFLD" sheetId="79" r:id="rId60"/>
    <sheet name="KC_NFLD" sheetId="81" r:id="rId61"/>
    <sheet name="LP_NFLD (Nom)" sheetId="86" r:id="rId62"/>
    <sheet name="LP_NFLD (Real)" sheetId="11" r:id="rId63"/>
    <sheet name="KP_NFLD" sheetId="34" r:id="rId64"/>
    <sheet name="MFP_NFLD" sheetId="68" r:id="rId65"/>
    <sheet name="NGDP_Prov_Comp" sheetId="20" r:id="rId66"/>
    <sheet name="RGDP_Prov_Comp" sheetId="36" r:id="rId67"/>
    <sheet name="RGDP_Prov_Comp_1" sheetId="64" state="hidden" r:id="rId68"/>
    <sheet name="Hrs_Wkd_Prov_Comp" sheetId="19" r:id="rId69"/>
    <sheet name="K_Prov_Comp" sheetId="37" r:id="rId70"/>
    <sheet name="KServ_Prov_Comp" sheetId="80" r:id="rId71"/>
    <sheet name="LP_Prov_Comp (Nom)" sheetId="87" r:id="rId72"/>
    <sheet name="LP_Prov_Comp (Real)" sheetId="21" r:id="rId73"/>
    <sheet name="KP_Prov_Comp" sheetId="35" r:id="rId74"/>
    <sheet name="MFP_Prov_Comp" sheetId="67" r:id="rId75"/>
  </sheets>
  <externalReferences>
    <externalReference r:id="rId76"/>
  </externalReferences>
  <definedNames>
    <definedName name="_xlnm.Print_Area" localSheetId="3">RGDP_Can_1!$A$1:$Q$27</definedName>
    <definedName name="_xlnm.Print_Area" localSheetId="35">RGDP_NFLD_1!$A$1:$Q$51</definedName>
    <definedName name="_xlnm.Print_Area" localSheetId="0">'Table of Contents'!$A$1:$O$121</definedName>
    <definedName name="_xlnm.Print_Titles" localSheetId="12">Dep_Inv_Can!$A:$A</definedName>
    <definedName name="_xlnm.Print_Titles" localSheetId="44">Dep_Inv_NFLD!$A:$A</definedName>
    <definedName name="_xlnm.Print_Titles" localSheetId="11">Gross_Inv_Can!$A:$A</definedName>
    <definedName name="_xlnm.Print_Titles" localSheetId="43">Gross_Inv_NFLD!$A:$A</definedName>
    <definedName name="_xlnm.Print_Titles" localSheetId="9">Hrly_Comp_Can!$A:$A</definedName>
    <definedName name="_xlnm.Print_Titles" localSheetId="41">Hrly_Comp_NFLD!$A:$A</definedName>
    <definedName name="_xlnm.Print_Titles" localSheetId="5">Hrs_Wkd_Can!$A:$A</definedName>
    <definedName name="_xlnm.Print_Titles" localSheetId="37">Hrs_Wkd_NFLD!$A:$A</definedName>
    <definedName name="_xlnm.Print_Titles" localSheetId="15">Inv_Asset_Can!$A:$A</definedName>
    <definedName name="_xlnm.Print_Titles" localSheetId="47">Inv_Asset_NFLD!$A:$A</definedName>
    <definedName name="_xlnm.Print_Titles" localSheetId="21">InvI_Asset_Can!$A:$A</definedName>
    <definedName name="_xlnm.Print_Titles" localSheetId="53">InvI_Asset_NFLD!$A:$A</definedName>
    <definedName name="_xlnm.Print_Titles" localSheetId="19">InvI_Can!$A:$A</definedName>
    <definedName name="_xlnm.Print_Titles" localSheetId="51">InvI_NFLD!$A:$A</definedName>
    <definedName name="_xlnm.Print_Titles" localSheetId="4">IPD_Can!$A:$A</definedName>
    <definedName name="_xlnm.Print_Titles" localSheetId="36">IPD_NFLD!$A:$A</definedName>
    <definedName name="_xlnm.Print_Titles" localSheetId="6">Jobs_Can!$A:$A</definedName>
    <definedName name="_xlnm.Print_Titles" localSheetId="38">Jobs_NFLD!$A:$A</definedName>
    <definedName name="_xlnm.Print_Titles" localSheetId="18">K_Asset_Can!$A:$A</definedName>
    <definedName name="_xlnm.Print_Titles" localSheetId="50">K_Asset_NFLD!$A:$A</definedName>
    <definedName name="_xlnm.Print_Titles" localSheetId="28">KC_Can!$A:$A</definedName>
    <definedName name="_xlnm.Print_Titles" localSheetId="60">KC_NFLD!$A:$A</definedName>
    <definedName name="_xlnm.Print_Titles" localSheetId="26">KComp_Can!$A:$A</definedName>
    <definedName name="_xlnm.Print_Titles" localSheetId="58">KComp_NFLD!$A:$A</definedName>
    <definedName name="_xlnm.Print_Titles" localSheetId="23">KI_Assets_Can!$A:$A</definedName>
    <definedName name="_xlnm.Print_Titles" localSheetId="55">KI_Assets_NFLD!$A:$A</definedName>
    <definedName name="_xlnm.Print_Titles" localSheetId="22">KI_Can!$A:$A</definedName>
    <definedName name="_xlnm.Print_Titles" localSheetId="24">'KI_Can (services)'!$A:$A</definedName>
    <definedName name="_xlnm.Print_Titles" localSheetId="54">KI_NFLD!$A:$A</definedName>
    <definedName name="_xlnm.Print_Titles" localSheetId="56">'KI_NFLD (Services)'!$A:$A</definedName>
    <definedName name="_xlnm.Print_Titles" localSheetId="31">KP_Can!$A:$A</definedName>
    <definedName name="_xlnm.Print_Titles" localSheetId="63">KP_NFLD!$A:$A</definedName>
    <definedName name="_xlnm.Print_Titles" localSheetId="27">KServ_Can!$A:$A</definedName>
    <definedName name="_xlnm.Print_Titles" localSheetId="59">KServ_NFLD!$A:$A</definedName>
    <definedName name="_xlnm.Print_Titles" localSheetId="8">LComp_Can!$A:$A</definedName>
    <definedName name="_xlnm.Print_Titles" localSheetId="40">LComp_NFLD!$A:$A</definedName>
    <definedName name="_xlnm.Print_Titles" localSheetId="29">'LP_Can (Nom)'!$A:$A</definedName>
    <definedName name="_xlnm.Print_Titles" localSheetId="30">'LP_Can(Real)'!$A:$A</definedName>
    <definedName name="_xlnm.Print_Titles" localSheetId="61">'LP_NFLD (Nom)'!$A:$A</definedName>
    <definedName name="_xlnm.Print_Titles" localSheetId="62">'LP_NFLD (Real)'!$A:$A</definedName>
    <definedName name="_xlnm.Print_Titles" localSheetId="14">'M&amp;E_Inv_Can'!$A:$A</definedName>
    <definedName name="_xlnm.Print_Titles" localSheetId="46">'M&amp;E_Inv_NFLD'!$A:$A</definedName>
    <definedName name="_xlnm.Print_Titles" localSheetId="20">'M&amp;E_InvI_Can'!$A:$A</definedName>
    <definedName name="_xlnm.Print_Titles" localSheetId="52">'M&amp;E_InvI_NFLD'!$A:$A</definedName>
    <definedName name="_xlnm.Print_Titles" localSheetId="17">'M&amp;E_K_Can'!$A:$A</definedName>
    <definedName name="_xlnm.Print_Titles" localSheetId="49">'M&amp;E_K_NFLD'!$A:$A</definedName>
    <definedName name="_xlnm.Print_Titles" localSheetId="25">'M&amp;EI_Can'!$A:$A</definedName>
    <definedName name="_xlnm.Print_Titles" localSheetId="57">'M&amp;EI_NFLD'!$A:$A</definedName>
    <definedName name="_xlnm.Print_Titles" localSheetId="32">MFP_Can!$A:$A</definedName>
    <definedName name="_xlnm.Print_Titles" localSheetId="64">MFP_NFLD!$A:$A</definedName>
    <definedName name="_xlnm.Print_Titles" localSheetId="13">Net_Inv_Can!$A:$A</definedName>
    <definedName name="_xlnm.Print_Titles" localSheetId="45">Net_Inv_NFLD!$A:$A</definedName>
    <definedName name="_xlnm.Print_Titles" localSheetId="1">NGDP_Can!$A:$A</definedName>
    <definedName name="_xlnm.Print_Titles" localSheetId="33">NGDP_NFLD!$A:$A</definedName>
    <definedName name="_xlnm.Print_Titles" localSheetId="2">RGDP_Can!$A:$A</definedName>
    <definedName name="_xlnm.Print_Titles" localSheetId="3">RGDP_Can_1!$A:$A</definedName>
    <definedName name="_xlnm.Print_Titles" localSheetId="34">RGDP_NFLD!$A:$A</definedName>
    <definedName name="_xlnm.Print_Titles" localSheetId="35">RGDP_NFLD_1!$A:$A</definedName>
    <definedName name="_xlnm.Print_Titles" localSheetId="16">Tot_K_Can!$A:$A</definedName>
    <definedName name="_xlnm.Print_Titles" localSheetId="48">Tot_K_NFLD!$A:$A</definedName>
    <definedName name="_xlnm.Print_Titles" localSheetId="10">Unit_LCost_Can!$A:$A</definedName>
    <definedName name="_xlnm.Print_Titles" localSheetId="42">Unit_LCost_NFLD!$A:$A</definedName>
    <definedName name="_xlnm.Print_Titles" localSheetId="7">Wkly_Hrs_Can!$A:$A</definedName>
    <definedName name="_xlnm.Print_Titles" localSheetId="39">Wkly_Hrs_NFLD!$A:$A</definedName>
  </definedNames>
  <calcPr calcId="125725"/>
</workbook>
</file>

<file path=xl/calcChain.xml><?xml version="1.0" encoding="utf-8"?>
<calcChain xmlns="http://schemas.openxmlformats.org/spreadsheetml/2006/main">
  <c r="B53" i="32"/>
  <c r="N119"/>
  <c r="N120" s="1"/>
  <c r="N121" s="1"/>
  <c r="B119" l="1"/>
  <c r="B5" i="29"/>
  <c r="L18" i="87" l="1"/>
  <c r="K18"/>
  <c r="K23" s="1"/>
  <c r="J18"/>
  <c r="J25" s="1"/>
  <c r="I18"/>
  <c r="H18"/>
  <c r="G18"/>
  <c r="F18"/>
  <c r="E18"/>
  <c r="D18"/>
  <c r="L17"/>
  <c r="K17"/>
  <c r="J17"/>
  <c r="I17"/>
  <c r="H17"/>
  <c r="G17"/>
  <c r="F17"/>
  <c r="E17"/>
  <c r="D17"/>
  <c r="L16"/>
  <c r="K16"/>
  <c r="J16"/>
  <c r="I16"/>
  <c r="H16"/>
  <c r="G16"/>
  <c r="F16"/>
  <c r="E16"/>
  <c r="D16"/>
  <c r="L15"/>
  <c r="K15"/>
  <c r="J15"/>
  <c r="I15"/>
  <c r="H15"/>
  <c r="G15"/>
  <c r="F15"/>
  <c r="E15"/>
  <c r="D15"/>
  <c r="L14"/>
  <c r="K14"/>
  <c r="J14"/>
  <c r="I14"/>
  <c r="H14"/>
  <c r="G14"/>
  <c r="F14"/>
  <c r="E14"/>
  <c r="D14"/>
  <c r="L13"/>
  <c r="K13"/>
  <c r="J13"/>
  <c r="I13"/>
  <c r="H13"/>
  <c r="G13"/>
  <c r="F13"/>
  <c r="E13"/>
  <c r="D13"/>
  <c r="L12"/>
  <c r="K12"/>
  <c r="J12"/>
  <c r="I12"/>
  <c r="H12"/>
  <c r="G12"/>
  <c r="F12"/>
  <c r="E12"/>
  <c r="D12"/>
  <c r="L11"/>
  <c r="K11"/>
  <c r="J11"/>
  <c r="I11"/>
  <c r="H11"/>
  <c r="G11"/>
  <c r="F11"/>
  <c r="E11"/>
  <c r="D11"/>
  <c r="L10"/>
  <c r="K10"/>
  <c r="J10"/>
  <c r="I10"/>
  <c r="H10"/>
  <c r="G10"/>
  <c r="F10"/>
  <c r="E10"/>
  <c r="D10"/>
  <c r="L9"/>
  <c r="K9"/>
  <c r="J9"/>
  <c r="I9"/>
  <c r="H9"/>
  <c r="G9"/>
  <c r="F9"/>
  <c r="E9"/>
  <c r="D9"/>
  <c r="L8"/>
  <c r="L25" s="1"/>
  <c r="K8"/>
  <c r="J8"/>
  <c r="I8"/>
  <c r="H8"/>
  <c r="G8"/>
  <c r="F8"/>
  <c r="E8"/>
  <c r="E24" s="1"/>
  <c r="D8"/>
  <c r="D24" s="1"/>
  <c r="L7"/>
  <c r="K7"/>
  <c r="J7"/>
  <c r="I7"/>
  <c r="H7"/>
  <c r="G7"/>
  <c r="F7"/>
  <c r="E7"/>
  <c r="D7"/>
  <c r="L6"/>
  <c r="K6"/>
  <c r="J6"/>
  <c r="I6"/>
  <c r="H6"/>
  <c r="G6"/>
  <c r="F6"/>
  <c r="E6"/>
  <c r="D6"/>
  <c r="L5"/>
  <c r="L24" s="1"/>
  <c r="K5"/>
  <c r="K24" s="1"/>
  <c r="J5"/>
  <c r="I5"/>
  <c r="H5"/>
  <c r="G5"/>
  <c r="G24" s="1"/>
  <c r="F5"/>
  <c r="E5"/>
  <c r="D5"/>
  <c r="C18"/>
  <c r="C17"/>
  <c r="C16"/>
  <c r="C15"/>
  <c r="C14"/>
  <c r="C13"/>
  <c r="C12"/>
  <c r="C11"/>
  <c r="C10"/>
  <c r="C9"/>
  <c r="C8"/>
  <c r="C7"/>
  <c r="C6"/>
  <c r="C5"/>
  <c r="C23"/>
  <c r="I24"/>
  <c r="F25"/>
  <c r="D25"/>
  <c r="H25"/>
  <c r="G23"/>
  <c r="H24"/>
  <c r="B6"/>
  <c r="B7"/>
  <c r="B8"/>
  <c r="B9"/>
  <c r="B10"/>
  <c r="B11"/>
  <c r="B12"/>
  <c r="B13"/>
  <c r="B14"/>
  <c r="B15"/>
  <c r="B16"/>
  <c r="B17"/>
  <c r="B18"/>
  <c r="B5"/>
  <c r="L20"/>
  <c r="K20"/>
  <c r="J20"/>
  <c r="I20"/>
  <c r="H20"/>
  <c r="G20"/>
  <c r="F20"/>
  <c r="E20"/>
  <c r="D20"/>
  <c r="C20"/>
  <c r="B20"/>
  <c r="L19"/>
  <c r="K19"/>
  <c r="J19"/>
  <c r="I19"/>
  <c r="H19"/>
  <c r="G19"/>
  <c r="F19"/>
  <c r="E19"/>
  <c r="D19"/>
  <c r="C19"/>
  <c r="B19"/>
  <c r="B25"/>
  <c r="B24"/>
  <c r="B5" i="21"/>
  <c r="B6"/>
  <c r="B7"/>
  <c r="B8"/>
  <c r="B9"/>
  <c r="B10"/>
  <c r="B11"/>
  <c r="B12"/>
  <c r="B13"/>
  <c r="B14"/>
  <c r="B15"/>
  <c r="B16"/>
  <c r="B17"/>
  <c r="B18"/>
  <c r="D5" i="86"/>
  <c r="E5"/>
  <c r="F5"/>
  <c r="G5"/>
  <c r="H5"/>
  <c r="H24" s="1"/>
  <c r="I5"/>
  <c r="J5"/>
  <c r="K5"/>
  <c r="L5"/>
  <c r="M5"/>
  <c r="N5"/>
  <c r="O5"/>
  <c r="P5"/>
  <c r="Q5"/>
  <c r="D6"/>
  <c r="E6"/>
  <c r="F6"/>
  <c r="G6"/>
  <c r="H6"/>
  <c r="H32" s="1"/>
  <c r="I6"/>
  <c r="J6"/>
  <c r="K6"/>
  <c r="L6"/>
  <c r="M6"/>
  <c r="N6"/>
  <c r="O6"/>
  <c r="P6"/>
  <c r="Q6"/>
  <c r="D7"/>
  <c r="E7"/>
  <c r="F7"/>
  <c r="G7"/>
  <c r="H7"/>
  <c r="I7"/>
  <c r="J7"/>
  <c r="K7"/>
  <c r="L7"/>
  <c r="M7"/>
  <c r="N7"/>
  <c r="O7"/>
  <c r="P7"/>
  <c r="Q7"/>
  <c r="D8"/>
  <c r="E8"/>
  <c r="F8"/>
  <c r="G8"/>
  <c r="G24" s="1"/>
  <c r="H8"/>
  <c r="I8"/>
  <c r="J8"/>
  <c r="K8"/>
  <c r="L8"/>
  <c r="M8"/>
  <c r="N8"/>
  <c r="O8"/>
  <c r="P8"/>
  <c r="Q8"/>
  <c r="D9"/>
  <c r="E9"/>
  <c r="E35" s="1"/>
  <c r="F9"/>
  <c r="G9"/>
  <c r="H9"/>
  <c r="I9"/>
  <c r="I35" s="1"/>
  <c r="J9"/>
  <c r="K9"/>
  <c r="L9"/>
  <c r="M9"/>
  <c r="N9"/>
  <c r="O9"/>
  <c r="P9"/>
  <c r="Q9"/>
  <c r="D10"/>
  <c r="E10"/>
  <c r="F10"/>
  <c r="G10"/>
  <c r="H10"/>
  <c r="I10"/>
  <c r="J10"/>
  <c r="K10"/>
  <c r="L10"/>
  <c r="M10"/>
  <c r="N10"/>
  <c r="O10"/>
  <c r="P10"/>
  <c r="Q10"/>
  <c r="D11"/>
  <c r="E11"/>
  <c r="F11"/>
  <c r="G11"/>
  <c r="H11"/>
  <c r="I11"/>
  <c r="J11"/>
  <c r="K11"/>
  <c r="L11"/>
  <c r="M11"/>
  <c r="N11"/>
  <c r="O11"/>
  <c r="P11"/>
  <c r="Q11"/>
  <c r="D12"/>
  <c r="E12"/>
  <c r="F12"/>
  <c r="G12"/>
  <c r="H12"/>
  <c r="I12"/>
  <c r="J12"/>
  <c r="K12"/>
  <c r="L12"/>
  <c r="M12"/>
  <c r="N12"/>
  <c r="O12"/>
  <c r="P12"/>
  <c r="Q12"/>
  <c r="D13"/>
  <c r="E13"/>
  <c r="F13"/>
  <c r="G13"/>
  <c r="H13"/>
  <c r="I13"/>
  <c r="J13"/>
  <c r="K13"/>
  <c r="L13"/>
  <c r="M13"/>
  <c r="N13"/>
  <c r="O13"/>
  <c r="P13"/>
  <c r="Q13"/>
  <c r="D14"/>
  <c r="E14"/>
  <c r="F14"/>
  <c r="G14"/>
  <c r="H14"/>
  <c r="I14"/>
  <c r="J14"/>
  <c r="K14"/>
  <c r="L14"/>
  <c r="M14"/>
  <c r="N14"/>
  <c r="O14"/>
  <c r="P14"/>
  <c r="Q14"/>
  <c r="D15"/>
  <c r="D41" s="1"/>
  <c r="E15"/>
  <c r="F15"/>
  <c r="G15"/>
  <c r="H15"/>
  <c r="H41" s="1"/>
  <c r="I15"/>
  <c r="J15"/>
  <c r="K15"/>
  <c r="L15"/>
  <c r="L41" s="1"/>
  <c r="M15"/>
  <c r="N15"/>
  <c r="O15"/>
  <c r="P15"/>
  <c r="Q15"/>
  <c r="D16"/>
  <c r="E16"/>
  <c r="F16"/>
  <c r="G16"/>
  <c r="H16"/>
  <c r="I16"/>
  <c r="J16"/>
  <c r="K16"/>
  <c r="L16"/>
  <c r="M16"/>
  <c r="N16"/>
  <c r="O16"/>
  <c r="P16"/>
  <c r="Q16"/>
  <c r="D17"/>
  <c r="E17"/>
  <c r="F17"/>
  <c r="G17"/>
  <c r="H17"/>
  <c r="I17"/>
  <c r="J17"/>
  <c r="K17"/>
  <c r="L17"/>
  <c r="M17"/>
  <c r="N17"/>
  <c r="O17"/>
  <c r="P17"/>
  <c r="Q17"/>
  <c r="D18"/>
  <c r="E18"/>
  <c r="F18"/>
  <c r="G18"/>
  <c r="G23" s="1"/>
  <c r="H18"/>
  <c r="I18"/>
  <c r="J18"/>
  <c r="K18"/>
  <c r="L18"/>
  <c r="L25" s="1"/>
  <c r="M18"/>
  <c r="N18"/>
  <c r="O18"/>
  <c r="P18"/>
  <c r="Q18"/>
  <c r="C6"/>
  <c r="C7"/>
  <c r="C8"/>
  <c r="C25" s="1"/>
  <c r="C9"/>
  <c r="C10"/>
  <c r="C11"/>
  <c r="C12"/>
  <c r="C13"/>
  <c r="C14"/>
  <c r="C15"/>
  <c r="C16"/>
  <c r="C17"/>
  <c r="C18"/>
  <c r="C5"/>
  <c r="B18"/>
  <c r="B17"/>
  <c r="B16"/>
  <c r="B15"/>
  <c r="B14"/>
  <c r="B13"/>
  <c r="B39" s="1"/>
  <c r="B12"/>
  <c r="B38" s="1"/>
  <c r="B11"/>
  <c r="B10"/>
  <c r="B9"/>
  <c r="B35" s="1"/>
  <c r="B8"/>
  <c r="B7"/>
  <c r="B6"/>
  <c r="B33"/>
  <c r="B34"/>
  <c r="B37"/>
  <c r="B41"/>
  <c r="B42"/>
  <c r="B32"/>
  <c r="B36"/>
  <c r="B40"/>
  <c r="B44"/>
  <c r="B5"/>
  <c r="B31" s="1"/>
  <c r="Q20"/>
  <c r="Q46" s="1"/>
  <c r="P20"/>
  <c r="P46" s="1"/>
  <c r="O20"/>
  <c r="O46" s="1"/>
  <c r="N20"/>
  <c r="N46" s="1"/>
  <c r="M20"/>
  <c r="M46" s="1"/>
  <c r="L20"/>
  <c r="L46" s="1"/>
  <c r="K20"/>
  <c r="K46" s="1"/>
  <c r="J20"/>
  <c r="J46" s="1"/>
  <c r="I20"/>
  <c r="I46" s="1"/>
  <c r="H20"/>
  <c r="H46" s="1"/>
  <c r="G20"/>
  <c r="G46" s="1"/>
  <c r="F20"/>
  <c r="F46" s="1"/>
  <c r="E20"/>
  <c r="E46" s="1"/>
  <c r="D20"/>
  <c r="D46" s="1"/>
  <c r="C20"/>
  <c r="C46" s="1"/>
  <c r="B20"/>
  <c r="B46" s="1"/>
  <c r="Q19"/>
  <c r="Q45" s="1"/>
  <c r="P19"/>
  <c r="P45" s="1"/>
  <c r="O19"/>
  <c r="O45" s="1"/>
  <c r="N19"/>
  <c r="N45" s="1"/>
  <c r="M19"/>
  <c r="M45" s="1"/>
  <c r="L19"/>
  <c r="L45" s="1"/>
  <c r="K19"/>
  <c r="K45" s="1"/>
  <c r="J19"/>
  <c r="J45" s="1"/>
  <c r="I19"/>
  <c r="I45" s="1"/>
  <c r="H19"/>
  <c r="H45" s="1"/>
  <c r="G19"/>
  <c r="G45" s="1"/>
  <c r="F19"/>
  <c r="F45" s="1"/>
  <c r="E19"/>
  <c r="E45" s="1"/>
  <c r="D19"/>
  <c r="D45" s="1"/>
  <c r="C19"/>
  <c r="C45" s="1"/>
  <c r="B19"/>
  <c r="B45" s="1"/>
  <c r="Q44"/>
  <c r="M44"/>
  <c r="K23"/>
  <c r="I44"/>
  <c r="E44"/>
  <c r="N43"/>
  <c r="J43"/>
  <c r="F43"/>
  <c r="B43"/>
  <c r="P41"/>
  <c r="Q40"/>
  <c r="M40"/>
  <c r="I40"/>
  <c r="E40"/>
  <c r="O39"/>
  <c r="K39"/>
  <c r="G39"/>
  <c r="C39"/>
  <c r="Q36"/>
  <c r="M36"/>
  <c r="I36"/>
  <c r="E36"/>
  <c r="Q35"/>
  <c r="M35"/>
  <c r="P24"/>
  <c r="L34"/>
  <c r="D34"/>
  <c r="P32"/>
  <c r="L32"/>
  <c r="D32"/>
  <c r="C32" i="85"/>
  <c r="D5"/>
  <c r="E5"/>
  <c r="F5"/>
  <c r="F31" s="1"/>
  <c r="G5"/>
  <c r="H5"/>
  <c r="I5"/>
  <c r="I31" s="1"/>
  <c r="J5"/>
  <c r="K5"/>
  <c r="L5"/>
  <c r="M5"/>
  <c r="M31" s="1"/>
  <c r="N5"/>
  <c r="N31" s="1"/>
  <c r="O5"/>
  <c r="P5"/>
  <c r="Q5"/>
  <c r="Q31" s="1"/>
  <c r="D6"/>
  <c r="E6"/>
  <c r="F6"/>
  <c r="G6"/>
  <c r="H6"/>
  <c r="I6"/>
  <c r="J6"/>
  <c r="K6"/>
  <c r="K32" s="1"/>
  <c r="L6"/>
  <c r="M6"/>
  <c r="N6"/>
  <c r="O6"/>
  <c r="O32" s="1"/>
  <c r="P6"/>
  <c r="Q6"/>
  <c r="D7"/>
  <c r="E7"/>
  <c r="F7"/>
  <c r="F33" s="1"/>
  <c r="G7"/>
  <c r="H7"/>
  <c r="I7"/>
  <c r="J7"/>
  <c r="J33" s="1"/>
  <c r="K7"/>
  <c r="L7"/>
  <c r="M7"/>
  <c r="N7"/>
  <c r="N33" s="1"/>
  <c r="O7"/>
  <c r="P7"/>
  <c r="Q7"/>
  <c r="D8"/>
  <c r="D24" s="1"/>
  <c r="E8"/>
  <c r="F8"/>
  <c r="G8"/>
  <c r="G34" s="1"/>
  <c r="H8"/>
  <c r="H34" s="1"/>
  <c r="I8"/>
  <c r="J8"/>
  <c r="K8"/>
  <c r="K24" s="1"/>
  <c r="L8"/>
  <c r="M8"/>
  <c r="N8"/>
  <c r="O8"/>
  <c r="O34" s="1"/>
  <c r="P8"/>
  <c r="Q8"/>
  <c r="D9"/>
  <c r="E9"/>
  <c r="E35" s="1"/>
  <c r="F9"/>
  <c r="G9"/>
  <c r="H9"/>
  <c r="I9"/>
  <c r="J9"/>
  <c r="J35" s="1"/>
  <c r="K9"/>
  <c r="L9"/>
  <c r="M9"/>
  <c r="M35" s="1"/>
  <c r="N9"/>
  <c r="O9"/>
  <c r="P9"/>
  <c r="Q9"/>
  <c r="Q35" s="1"/>
  <c r="D10"/>
  <c r="E10"/>
  <c r="F10"/>
  <c r="G10"/>
  <c r="G36" s="1"/>
  <c r="H10"/>
  <c r="I10"/>
  <c r="J10"/>
  <c r="K10"/>
  <c r="L10"/>
  <c r="M10"/>
  <c r="N10"/>
  <c r="O10"/>
  <c r="O36" s="1"/>
  <c r="P10"/>
  <c r="Q10"/>
  <c r="D11"/>
  <c r="E11"/>
  <c r="F11"/>
  <c r="F37" s="1"/>
  <c r="G11"/>
  <c r="H11"/>
  <c r="I11"/>
  <c r="J11"/>
  <c r="K11"/>
  <c r="L11"/>
  <c r="M11"/>
  <c r="N11"/>
  <c r="O11"/>
  <c r="P11"/>
  <c r="Q11"/>
  <c r="D12"/>
  <c r="D38" s="1"/>
  <c r="E12"/>
  <c r="F12"/>
  <c r="G12"/>
  <c r="G38" s="1"/>
  <c r="H12"/>
  <c r="I12"/>
  <c r="J12"/>
  <c r="K12"/>
  <c r="L12"/>
  <c r="M12"/>
  <c r="N12"/>
  <c r="O12"/>
  <c r="O38" s="1"/>
  <c r="P12"/>
  <c r="P38" s="1"/>
  <c r="Q12"/>
  <c r="D13"/>
  <c r="E13"/>
  <c r="E39" s="1"/>
  <c r="F13"/>
  <c r="F39" s="1"/>
  <c r="G13"/>
  <c r="H13"/>
  <c r="I13"/>
  <c r="I39" s="1"/>
  <c r="J13"/>
  <c r="K13"/>
  <c r="L13"/>
  <c r="M13"/>
  <c r="M39" s="1"/>
  <c r="N13"/>
  <c r="O13"/>
  <c r="P13"/>
  <c r="Q13"/>
  <c r="Q39" s="1"/>
  <c r="D14"/>
  <c r="E14"/>
  <c r="F14"/>
  <c r="G14"/>
  <c r="G40" s="1"/>
  <c r="H14"/>
  <c r="I14"/>
  <c r="J14"/>
  <c r="K14"/>
  <c r="K40" s="1"/>
  <c r="L14"/>
  <c r="M14"/>
  <c r="N14"/>
  <c r="O14"/>
  <c r="P14"/>
  <c r="Q14"/>
  <c r="D15"/>
  <c r="E15"/>
  <c r="F15"/>
  <c r="G15"/>
  <c r="H15"/>
  <c r="I15"/>
  <c r="J15"/>
  <c r="J41" s="1"/>
  <c r="K15"/>
  <c r="L15"/>
  <c r="M15"/>
  <c r="N15"/>
  <c r="N41" s="1"/>
  <c r="O15"/>
  <c r="P15"/>
  <c r="Q15"/>
  <c r="D16"/>
  <c r="E16"/>
  <c r="F16"/>
  <c r="G16"/>
  <c r="G42" s="1"/>
  <c r="H16"/>
  <c r="H42" s="1"/>
  <c r="I16"/>
  <c r="J16"/>
  <c r="K16"/>
  <c r="K42" s="1"/>
  <c r="L16"/>
  <c r="L42" s="1"/>
  <c r="M16"/>
  <c r="N16"/>
  <c r="O16"/>
  <c r="O42" s="1"/>
  <c r="P16"/>
  <c r="Q16"/>
  <c r="D17"/>
  <c r="E17"/>
  <c r="E43" s="1"/>
  <c r="F17"/>
  <c r="F43" s="1"/>
  <c r="G17"/>
  <c r="H17"/>
  <c r="I17"/>
  <c r="I43" s="1"/>
  <c r="J17"/>
  <c r="K17"/>
  <c r="L17"/>
  <c r="M17"/>
  <c r="M43" s="1"/>
  <c r="N17"/>
  <c r="N43" s="1"/>
  <c r="O17"/>
  <c r="P17"/>
  <c r="Q17"/>
  <c r="D18"/>
  <c r="E18"/>
  <c r="F18"/>
  <c r="G18"/>
  <c r="G44" s="1"/>
  <c r="H18"/>
  <c r="I18"/>
  <c r="J18"/>
  <c r="K18"/>
  <c r="K44" s="1"/>
  <c r="L18"/>
  <c r="M18"/>
  <c r="N18"/>
  <c r="O18"/>
  <c r="P18"/>
  <c r="Q18"/>
  <c r="C6"/>
  <c r="C7"/>
  <c r="C8"/>
  <c r="C9"/>
  <c r="C10"/>
  <c r="C36" s="1"/>
  <c r="C11"/>
  <c r="C37" s="1"/>
  <c r="C12"/>
  <c r="C13"/>
  <c r="C14"/>
  <c r="C40" s="1"/>
  <c r="C15"/>
  <c r="C16"/>
  <c r="C17"/>
  <c r="C18"/>
  <c r="C44" s="1"/>
  <c r="C5"/>
  <c r="D31"/>
  <c r="H31"/>
  <c r="L31"/>
  <c r="K33"/>
  <c r="C24"/>
  <c r="L24"/>
  <c r="D35"/>
  <c r="H35"/>
  <c r="I35"/>
  <c r="P35"/>
  <c r="G37"/>
  <c r="J37"/>
  <c r="N37"/>
  <c r="C38"/>
  <c r="K38"/>
  <c r="L38"/>
  <c r="D39"/>
  <c r="H39"/>
  <c r="P39"/>
  <c r="C41"/>
  <c r="F41"/>
  <c r="G41"/>
  <c r="C42"/>
  <c r="D42"/>
  <c r="D43"/>
  <c r="H43"/>
  <c r="P43"/>
  <c r="P31"/>
  <c r="C33"/>
  <c r="O33"/>
  <c r="P34"/>
  <c r="L35"/>
  <c r="K37"/>
  <c r="H38"/>
  <c r="L39"/>
  <c r="K41"/>
  <c r="P42"/>
  <c r="L43"/>
  <c r="B6"/>
  <c r="B32" s="1"/>
  <c r="B7"/>
  <c r="B8"/>
  <c r="B9"/>
  <c r="B10"/>
  <c r="B36" s="1"/>
  <c r="B11"/>
  <c r="B12"/>
  <c r="B13"/>
  <c r="B14"/>
  <c r="B40" s="1"/>
  <c r="B15"/>
  <c r="B16"/>
  <c r="B17"/>
  <c r="B18"/>
  <c r="B44" s="1"/>
  <c r="B5"/>
  <c r="Q20"/>
  <c r="Q46" s="1"/>
  <c r="P20"/>
  <c r="P46" s="1"/>
  <c r="O20"/>
  <c r="O46" s="1"/>
  <c r="N20"/>
  <c r="N46" s="1"/>
  <c r="M20"/>
  <c r="M46" s="1"/>
  <c r="L20"/>
  <c r="L46" s="1"/>
  <c r="K20"/>
  <c r="K46" s="1"/>
  <c r="J20"/>
  <c r="J46" s="1"/>
  <c r="I20"/>
  <c r="I46" s="1"/>
  <c r="H20"/>
  <c r="H46" s="1"/>
  <c r="G20"/>
  <c r="G46" s="1"/>
  <c r="F20"/>
  <c r="F46" s="1"/>
  <c r="E20"/>
  <c r="E46" s="1"/>
  <c r="D20"/>
  <c r="D46" s="1"/>
  <c r="C20"/>
  <c r="C46" s="1"/>
  <c r="B20"/>
  <c r="B46" s="1"/>
  <c r="Q19"/>
  <c r="Q45" s="1"/>
  <c r="P19"/>
  <c r="P45" s="1"/>
  <c r="O19"/>
  <c r="O45" s="1"/>
  <c r="N19"/>
  <c r="N45" s="1"/>
  <c r="M19"/>
  <c r="M45" s="1"/>
  <c r="L19"/>
  <c r="L45" s="1"/>
  <c r="K19"/>
  <c r="K45" s="1"/>
  <c r="J19"/>
  <c r="J45" s="1"/>
  <c r="I19"/>
  <c r="I45" s="1"/>
  <c r="H19"/>
  <c r="H45" s="1"/>
  <c r="G19"/>
  <c r="G45" s="1"/>
  <c r="F19"/>
  <c r="F45" s="1"/>
  <c r="E19"/>
  <c r="E45" s="1"/>
  <c r="D19"/>
  <c r="D45" s="1"/>
  <c r="C19"/>
  <c r="C45" s="1"/>
  <c r="B19"/>
  <c r="B45" s="1"/>
  <c r="O44"/>
  <c r="L25"/>
  <c r="Q43"/>
  <c r="O43"/>
  <c r="K43"/>
  <c r="J43"/>
  <c r="G43"/>
  <c r="C43"/>
  <c r="B43"/>
  <c r="Q42"/>
  <c r="N42"/>
  <c r="M42"/>
  <c r="J42"/>
  <c r="I42"/>
  <c r="F42"/>
  <c r="E42"/>
  <c r="B42"/>
  <c r="O41"/>
  <c r="B41"/>
  <c r="O40"/>
  <c r="O39"/>
  <c r="N39"/>
  <c r="K39"/>
  <c r="J39"/>
  <c r="G39"/>
  <c r="C39"/>
  <c r="B39"/>
  <c r="Q38"/>
  <c r="N38"/>
  <c r="M38"/>
  <c r="J38"/>
  <c r="I38"/>
  <c r="F38"/>
  <c r="E38"/>
  <c r="B38"/>
  <c r="O37"/>
  <c r="B37"/>
  <c r="K36"/>
  <c r="O35"/>
  <c r="N35"/>
  <c r="K35"/>
  <c r="G35"/>
  <c r="F35"/>
  <c r="C35"/>
  <c r="B35"/>
  <c r="Q34"/>
  <c r="N34"/>
  <c r="M34"/>
  <c r="J34"/>
  <c r="I34"/>
  <c r="F34"/>
  <c r="E34"/>
  <c r="B34"/>
  <c r="P33"/>
  <c r="L33"/>
  <c r="H33"/>
  <c r="G33"/>
  <c r="D33"/>
  <c r="B33"/>
  <c r="G32"/>
  <c r="O31"/>
  <c r="K31"/>
  <c r="J31"/>
  <c r="G31"/>
  <c r="E31"/>
  <c r="C31"/>
  <c r="B31"/>
  <c r="B5" i="84"/>
  <c r="L31" s="1"/>
  <c r="D5"/>
  <c r="E5"/>
  <c r="F5"/>
  <c r="G5"/>
  <c r="H5"/>
  <c r="I5"/>
  <c r="J5"/>
  <c r="K5"/>
  <c r="L5"/>
  <c r="M5"/>
  <c r="N5"/>
  <c r="O5"/>
  <c r="P5"/>
  <c r="Q5"/>
  <c r="D6"/>
  <c r="E6"/>
  <c r="F6"/>
  <c r="G6"/>
  <c r="H6"/>
  <c r="I6"/>
  <c r="J6"/>
  <c r="K6"/>
  <c r="K32" s="1"/>
  <c r="L6"/>
  <c r="M6"/>
  <c r="N6"/>
  <c r="O6"/>
  <c r="O32" s="1"/>
  <c r="P6"/>
  <c r="Q6"/>
  <c r="D7"/>
  <c r="E7"/>
  <c r="F7"/>
  <c r="G7"/>
  <c r="H7"/>
  <c r="I7"/>
  <c r="J7"/>
  <c r="K7"/>
  <c r="L7"/>
  <c r="M7"/>
  <c r="N7"/>
  <c r="O7"/>
  <c r="P7"/>
  <c r="Q7"/>
  <c r="D8"/>
  <c r="D34" s="1"/>
  <c r="E8"/>
  <c r="F8"/>
  <c r="G8"/>
  <c r="H8"/>
  <c r="H24" s="1"/>
  <c r="I8"/>
  <c r="J8"/>
  <c r="K8"/>
  <c r="L8"/>
  <c r="L34" s="1"/>
  <c r="M8"/>
  <c r="N8"/>
  <c r="O8"/>
  <c r="P8"/>
  <c r="P24" s="1"/>
  <c r="Q8"/>
  <c r="D9"/>
  <c r="E9"/>
  <c r="E35" s="1"/>
  <c r="F9"/>
  <c r="G9"/>
  <c r="H9"/>
  <c r="I9"/>
  <c r="I35" s="1"/>
  <c r="J9"/>
  <c r="K9"/>
  <c r="L9"/>
  <c r="M9"/>
  <c r="M35" s="1"/>
  <c r="N9"/>
  <c r="O9"/>
  <c r="P9"/>
  <c r="Q9"/>
  <c r="Q35" s="1"/>
  <c r="D10"/>
  <c r="E10"/>
  <c r="F10"/>
  <c r="G10"/>
  <c r="G36" s="1"/>
  <c r="H10"/>
  <c r="I10"/>
  <c r="J10"/>
  <c r="K10"/>
  <c r="L10"/>
  <c r="M10"/>
  <c r="N10"/>
  <c r="O10"/>
  <c r="O36" s="1"/>
  <c r="P10"/>
  <c r="Q10"/>
  <c r="D11"/>
  <c r="E11"/>
  <c r="F11"/>
  <c r="G11"/>
  <c r="H11"/>
  <c r="I11"/>
  <c r="J11"/>
  <c r="J37" s="1"/>
  <c r="K11"/>
  <c r="L11"/>
  <c r="M11"/>
  <c r="N11"/>
  <c r="O11"/>
  <c r="P11"/>
  <c r="Q11"/>
  <c r="D12"/>
  <c r="E12"/>
  <c r="F12"/>
  <c r="G12"/>
  <c r="G38" s="1"/>
  <c r="H12"/>
  <c r="I12"/>
  <c r="J12"/>
  <c r="K12"/>
  <c r="K38" s="1"/>
  <c r="L12"/>
  <c r="M12"/>
  <c r="N12"/>
  <c r="O12"/>
  <c r="O38" s="1"/>
  <c r="P12"/>
  <c r="Q12"/>
  <c r="D13"/>
  <c r="E13"/>
  <c r="F13"/>
  <c r="F39" s="1"/>
  <c r="G13"/>
  <c r="H13"/>
  <c r="I13"/>
  <c r="J13"/>
  <c r="J39" s="1"/>
  <c r="K13"/>
  <c r="L13"/>
  <c r="M13"/>
  <c r="N13"/>
  <c r="N39" s="1"/>
  <c r="O13"/>
  <c r="P13"/>
  <c r="Q13"/>
  <c r="D14"/>
  <c r="E14"/>
  <c r="F14"/>
  <c r="G14"/>
  <c r="G40" s="1"/>
  <c r="H14"/>
  <c r="I14"/>
  <c r="J14"/>
  <c r="K14"/>
  <c r="K40" s="1"/>
  <c r="L14"/>
  <c r="M14"/>
  <c r="N14"/>
  <c r="O14"/>
  <c r="O40" s="1"/>
  <c r="P14"/>
  <c r="Q14"/>
  <c r="D15"/>
  <c r="E15"/>
  <c r="F15"/>
  <c r="F41" s="1"/>
  <c r="G15"/>
  <c r="H15"/>
  <c r="I15"/>
  <c r="J15"/>
  <c r="K15"/>
  <c r="L15"/>
  <c r="M15"/>
  <c r="N15"/>
  <c r="N41" s="1"/>
  <c r="O15"/>
  <c r="P15"/>
  <c r="Q15"/>
  <c r="D16"/>
  <c r="D42" s="1"/>
  <c r="E16"/>
  <c r="F16"/>
  <c r="G16"/>
  <c r="H16"/>
  <c r="H42" s="1"/>
  <c r="I16"/>
  <c r="J16"/>
  <c r="K16"/>
  <c r="L16"/>
  <c r="L42" s="1"/>
  <c r="M16"/>
  <c r="N16"/>
  <c r="O16"/>
  <c r="P16"/>
  <c r="P42" s="1"/>
  <c r="Q16"/>
  <c r="D17"/>
  <c r="E17"/>
  <c r="E43" s="1"/>
  <c r="F17"/>
  <c r="G17"/>
  <c r="H17"/>
  <c r="I17"/>
  <c r="I43" s="1"/>
  <c r="J17"/>
  <c r="K17"/>
  <c r="L17"/>
  <c r="M17"/>
  <c r="M43" s="1"/>
  <c r="N17"/>
  <c r="O17"/>
  <c r="P17"/>
  <c r="Q17"/>
  <c r="Q43" s="1"/>
  <c r="D18"/>
  <c r="E18"/>
  <c r="F18"/>
  <c r="G18"/>
  <c r="G25" s="1"/>
  <c r="H18"/>
  <c r="I18"/>
  <c r="J18"/>
  <c r="K18"/>
  <c r="K23" s="1"/>
  <c r="L18"/>
  <c r="L25" s="1"/>
  <c r="M18"/>
  <c r="N18"/>
  <c r="O18"/>
  <c r="O44" s="1"/>
  <c r="P18"/>
  <c r="Q18"/>
  <c r="C6"/>
  <c r="C32" s="1"/>
  <c r="C7"/>
  <c r="C8"/>
  <c r="C9"/>
  <c r="C10"/>
  <c r="C36" s="1"/>
  <c r="C11"/>
  <c r="C37" s="1"/>
  <c r="C12"/>
  <c r="C13"/>
  <c r="C14"/>
  <c r="C40" s="1"/>
  <c r="C15"/>
  <c r="C41" s="1"/>
  <c r="C16"/>
  <c r="C17"/>
  <c r="C18"/>
  <c r="C23" s="1"/>
  <c r="C5"/>
  <c r="B10"/>
  <c r="B36" s="1"/>
  <c r="B9"/>
  <c r="B7"/>
  <c r="B33" s="1"/>
  <c r="B6"/>
  <c r="B32"/>
  <c r="B8"/>
  <c r="B11"/>
  <c r="B12"/>
  <c r="B13"/>
  <c r="B14"/>
  <c r="B40" s="1"/>
  <c r="B15"/>
  <c r="B16"/>
  <c r="B17"/>
  <c r="B18"/>
  <c r="B44" s="1"/>
  <c r="C6" i="83"/>
  <c r="D6"/>
  <c r="E6"/>
  <c r="F6"/>
  <c r="G6"/>
  <c r="H6"/>
  <c r="H32" s="1"/>
  <c r="I6"/>
  <c r="I32" s="1"/>
  <c r="J6"/>
  <c r="K6"/>
  <c r="L6"/>
  <c r="M6"/>
  <c r="M32" s="1"/>
  <c r="N6"/>
  <c r="O6"/>
  <c r="P6"/>
  <c r="P32" s="1"/>
  <c r="Q6"/>
  <c r="C7"/>
  <c r="D7"/>
  <c r="E7"/>
  <c r="F7"/>
  <c r="G7"/>
  <c r="H7"/>
  <c r="I7"/>
  <c r="J7"/>
  <c r="K7"/>
  <c r="L7"/>
  <c r="M7"/>
  <c r="N7"/>
  <c r="N33" s="1"/>
  <c r="O7"/>
  <c r="P7"/>
  <c r="Q7"/>
  <c r="C8"/>
  <c r="D8"/>
  <c r="E8"/>
  <c r="F8"/>
  <c r="G8"/>
  <c r="H8"/>
  <c r="I8"/>
  <c r="J8"/>
  <c r="J34" s="1"/>
  <c r="K8"/>
  <c r="L8"/>
  <c r="M8"/>
  <c r="N8"/>
  <c r="O8"/>
  <c r="O25" s="1"/>
  <c r="P8"/>
  <c r="Q8"/>
  <c r="C9"/>
  <c r="C35" s="1"/>
  <c r="D9"/>
  <c r="D35" s="1"/>
  <c r="E9"/>
  <c r="F9"/>
  <c r="G9"/>
  <c r="H9"/>
  <c r="H35" s="1"/>
  <c r="I9"/>
  <c r="J9"/>
  <c r="K9"/>
  <c r="K35" s="1"/>
  <c r="L9"/>
  <c r="L35" s="1"/>
  <c r="M9"/>
  <c r="N9"/>
  <c r="O9"/>
  <c r="O35" s="1"/>
  <c r="P9"/>
  <c r="Q9"/>
  <c r="C10"/>
  <c r="D10"/>
  <c r="D36" s="1"/>
  <c r="E10"/>
  <c r="F10"/>
  <c r="G10"/>
  <c r="H10"/>
  <c r="H36" s="1"/>
  <c r="I10"/>
  <c r="J10"/>
  <c r="K10"/>
  <c r="L10"/>
  <c r="L36" s="1"/>
  <c r="M10"/>
  <c r="M36" s="1"/>
  <c r="N10"/>
  <c r="O10"/>
  <c r="P10"/>
  <c r="P36" s="1"/>
  <c r="Q10"/>
  <c r="C11"/>
  <c r="D11"/>
  <c r="E11"/>
  <c r="F11"/>
  <c r="G11"/>
  <c r="H11"/>
  <c r="I11"/>
  <c r="J11"/>
  <c r="K11"/>
  <c r="L11"/>
  <c r="M11"/>
  <c r="N11"/>
  <c r="O11"/>
  <c r="P11"/>
  <c r="Q11"/>
  <c r="C12"/>
  <c r="D12"/>
  <c r="E12"/>
  <c r="F12"/>
  <c r="G12"/>
  <c r="H12"/>
  <c r="I12"/>
  <c r="J12"/>
  <c r="K12"/>
  <c r="L12"/>
  <c r="M12"/>
  <c r="N12"/>
  <c r="O12"/>
  <c r="P12"/>
  <c r="Q12"/>
  <c r="C13"/>
  <c r="C39" s="1"/>
  <c r="D13"/>
  <c r="E13"/>
  <c r="F13"/>
  <c r="G13"/>
  <c r="H13"/>
  <c r="H39" s="1"/>
  <c r="I13"/>
  <c r="J13"/>
  <c r="K13"/>
  <c r="K39" s="1"/>
  <c r="L13"/>
  <c r="M13"/>
  <c r="N13"/>
  <c r="O13"/>
  <c r="O39" s="1"/>
  <c r="P13"/>
  <c r="P39" s="1"/>
  <c r="Q13"/>
  <c r="C14"/>
  <c r="D14"/>
  <c r="E14"/>
  <c r="F14"/>
  <c r="G14"/>
  <c r="H14"/>
  <c r="H40" s="1"/>
  <c r="I14"/>
  <c r="I40" s="1"/>
  <c r="J14"/>
  <c r="K14"/>
  <c r="L14"/>
  <c r="M14"/>
  <c r="M40" s="1"/>
  <c r="N14"/>
  <c r="O14"/>
  <c r="P14"/>
  <c r="P40" s="1"/>
  <c r="Q14"/>
  <c r="C15"/>
  <c r="D15"/>
  <c r="E15"/>
  <c r="F15"/>
  <c r="G15"/>
  <c r="H15"/>
  <c r="I15"/>
  <c r="J15"/>
  <c r="K15"/>
  <c r="L15"/>
  <c r="M15"/>
  <c r="N15"/>
  <c r="O15"/>
  <c r="P15"/>
  <c r="Q15"/>
  <c r="C16"/>
  <c r="D16"/>
  <c r="E16"/>
  <c r="F16"/>
  <c r="G16"/>
  <c r="H16"/>
  <c r="I16"/>
  <c r="J16"/>
  <c r="K16"/>
  <c r="L16"/>
  <c r="M16"/>
  <c r="N16"/>
  <c r="N42" s="1"/>
  <c r="O16"/>
  <c r="P16"/>
  <c r="Q16"/>
  <c r="C17"/>
  <c r="C43" s="1"/>
  <c r="D17"/>
  <c r="E17"/>
  <c r="F17"/>
  <c r="G17"/>
  <c r="G43" s="1"/>
  <c r="H17"/>
  <c r="I17"/>
  <c r="J17"/>
  <c r="K17"/>
  <c r="K43" s="1"/>
  <c r="L17"/>
  <c r="M17"/>
  <c r="N17"/>
  <c r="O17"/>
  <c r="P17"/>
  <c r="P43" s="1"/>
  <c r="Q17"/>
  <c r="C18"/>
  <c r="D18"/>
  <c r="D44" s="1"/>
  <c r="E18"/>
  <c r="F18"/>
  <c r="G18"/>
  <c r="H18"/>
  <c r="H44" s="1"/>
  <c r="I18"/>
  <c r="I44" s="1"/>
  <c r="J18"/>
  <c r="K18"/>
  <c r="L18"/>
  <c r="M18"/>
  <c r="N18"/>
  <c r="O18"/>
  <c r="P18"/>
  <c r="P44" s="1"/>
  <c r="Q18"/>
  <c r="D5"/>
  <c r="E5"/>
  <c r="F5"/>
  <c r="G5"/>
  <c r="H5"/>
  <c r="I5"/>
  <c r="J5"/>
  <c r="K5"/>
  <c r="L5"/>
  <c r="M5"/>
  <c r="N5"/>
  <c r="O5"/>
  <c r="P5"/>
  <c r="Q5"/>
  <c r="B6"/>
  <c r="B7"/>
  <c r="B33" s="1"/>
  <c r="B8"/>
  <c r="B9"/>
  <c r="B10"/>
  <c r="B11"/>
  <c r="N37" s="1"/>
  <c r="B12"/>
  <c r="M38" s="1"/>
  <c r="B13"/>
  <c r="B14"/>
  <c r="B15"/>
  <c r="N41" s="1"/>
  <c r="B16"/>
  <c r="B17"/>
  <c r="B18"/>
  <c r="C5"/>
  <c r="C24" s="1"/>
  <c r="B5"/>
  <c r="Q20" i="84"/>
  <c r="Q46" s="1"/>
  <c r="P20"/>
  <c r="P46" s="1"/>
  <c r="O20"/>
  <c r="O46" s="1"/>
  <c r="N20"/>
  <c r="N46" s="1"/>
  <c r="M20"/>
  <c r="M46" s="1"/>
  <c r="L20"/>
  <c r="L46" s="1"/>
  <c r="K20"/>
  <c r="K46" s="1"/>
  <c r="J20"/>
  <c r="J46" s="1"/>
  <c r="I20"/>
  <c r="I46" s="1"/>
  <c r="H20"/>
  <c r="H46" s="1"/>
  <c r="G20"/>
  <c r="G46" s="1"/>
  <c r="F20"/>
  <c r="F46" s="1"/>
  <c r="E20"/>
  <c r="E46" s="1"/>
  <c r="D20"/>
  <c r="D46" s="1"/>
  <c r="C20"/>
  <c r="C46" s="1"/>
  <c r="B20"/>
  <c r="B46" s="1"/>
  <c r="Q19"/>
  <c r="Q45" s="1"/>
  <c r="P19"/>
  <c r="P45" s="1"/>
  <c r="O19"/>
  <c r="O45" s="1"/>
  <c r="N19"/>
  <c r="N45" s="1"/>
  <c r="M19"/>
  <c r="M45" s="1"/>
  <c r="L19"/>
  <c r="L45" s="1"/>
  <c r="K19"/>
  <c r="K45" s="1"/>
  <c r="J19"/>
  <c r="J45" s="1"/>
  <c r="I19"/>
  <c r="I45" s="1"/>
  <c r="H19"/>
  <c r="H45" s="1"/>
  <c r="G19"/>
  <c r="G45" s="1"/>
  <c r="F19"/>
  <c r="F45" s="1"/>
  <c r="E19"/>
  <c r="E45" s="1"/>
  <c r="D19"/>
  <c r="D45" s="1"/>
  <c r="C19"/>
  <c r="C45" s="1"/>
  <c r="B19"/>
  <c r="B45" s="1"/>
  <c r="P23"/>
  <c r="H25"/>
  <c r="P43"/>
  <c r="O43"/>
  <c r="N43"/>
  <c r="L43"/>
  <c r="K43"/>
  <c r="J43"/>
  <c r="H43"/>
  <c r="G43"/>
  <c r="F43"/>
  <c r="D43"/>
  <c r="C43"/>
  <c r="B43"/>
  <c r="Q42"/>
  <c r="O42"/>
  <c r="N42"/>
  <c r="M42"/>
  <c r="K42"/>
  <c r="J42"/>
  <c r="I42"/>
  <c r="G42"/>
  <c r="F42"/>
  <c r="E42"/>
  <c r="C42"/>
  <c r="B42"/>
  <c r="O41"/>
  <c r="K41"/>
  <c r="J41"/>
  <c r="G41"/>
  <c r="B41"/>
  <c r="Q39"/>
  <c r="P39"/>
  <c r="O39"/>
  <c r="M39"/>
  <c r="L39"/>
  <c r="K39"/>
  <c r="I39"/>
  <c r="H39"/>
  <c r="G39"/>
  <c r="E39"/>
  <c r="D39"/>
  <c r="C39"/>
  <c r="B39"/>
  <c r="Q38"/>
  <c r="P38"/>
  <c r="N38"/>
  <c r="M38"/>
  <c r="L38"/>
  <c r="J38"/>
  <c r="I38"/>
  <c r="H38"/>
  <c r="F38"/>
  <c r="E38"/>
  <c r="D38"/>
  <c r="C38"/>
  <c r="B38"/>
  <c r="O37"/>
  <c r="N37"/>
  <c r="K37"/>
  <c r="G37"/>
  <c r="F37"/>
  <c r="B37"/>
  <c r="K36"/>
  <c r="P35"/>
  <c r="O35"/>
  <c r="N35"/>
  <c r="L35"/>
  <c r="K35"/>
  <c r="J35"/>
  <c r="H35"/>
  <c r="G35"/>
  <c r="F35"/>
  <c r="D35"/>
  <c r="C35"/>
  <c r="B35"/>
  <c r="Q34"/>
  <c r="O34"/>
  <c r="N34"/>
  <c r="M34"/>
  <c r="K24"/>
  <c r="J34"/>
  <c r="I34"/>
  <c r="G34"/>
  <c r="F34"/>
  <c r="E34"/>
  <c r="C24"/>
  <c r="B34"/>
  <c r="G32"/>
  <c r="J31"/>
  <c r="F31" i="83"/>
  <c r="J31"/>
  <c r="N31"/>
  <c r="D32"/>
  <c r="G32"/>
  <c r="K32"/>
  <c r="O32"/>
  <c r="K24"/>
  <c r="I35"/>
  <c r="J35"/>
  <c r="M35"/>
  <c r="N35"/>
  <c r="Q35"/>
  <c r="G36"/>
  <c r="K36"/>
  <c r="O36"/>
  <c r="F39"/>
  <c r="I39"/>
  <c r="M39"/>
  <c r="Q39"/>
  <c r="D40"/>
  <c r="G40"/>
  <c r="K40"/>
  <c r="O40"/>
  <c r="E43"/>
  <c r="I43"/>
  <c r="J43"/>
  <c r="M43"/>
  <c r="N43"/>
  <c r="Q43"/>
  <c r="G44"/>
  <c r="L25"/>
  <c r="C36"/>
  <c r="C40"/>
  <c r="C25"/>
  <c r="F32"/>
  <c r="F36"/>
  <c r="E39"/>
  <c r="F40"/>
  <c r="D43"/>
  <c r="H43"/>
  <c r="F44"/>
  <c r="E35"/>
  <c r="D39"/>
  <c r="Q20"/>
  <c r="Q46" s="1"/>
  <c r="P20"/>
  <c r="P46" s="1"/>
  <c r="O20"/>
  <c r="O46" s="1"/>
  <c r="N20"/>
  <c r="N46" s="1"/>
  <c r="M20"/>
  <c r="M46" s="1"/>
  <c r="L20"/>
  <c r="L46" s="1"/>
  <c r="K20"/>
  <c r="K46" s="1"/>
  <c r="J20"/>
  <c r="J46" s="1"/>
  <c r="I20"/>
  <c r="I46" s="1"/>
  <c r="H20"/>
  <c r="H46" s="1"/>
  <c r="G20"/>
  <c r="G46" s="1"/>
  <c r="F20"/>
  <c r="F46" s="1"/>
  <c r="E20"/>
  <c r="E46" s="1"/>
  <c r="D20"/>
  <c r="D46" s="1"/>
  <c r="C20"/>
  <c r="C46" s="1"/>
  <c r="B20"/>
  <c r="B46" s="1"/>
  <c r="Q19"/>
  <c r="Q45" s="1"/>
  <c r="P19"/>
  <c r="P45" s="1"/>
  <c r="O19"/>
  <c r="O45" s="1"/>
  <c r="N19"/>
  <c r="N45" s="1"/>
  <c r="M19"/>
  <c r="M45" s="1"/>
  <c r="L19"/>
  <c r="L45" s="1"/>
  <c r="K19"/>
  <c r="K45" s="1"/>
  <c r="J19"/>
  <c r="J45" s="1"/>
  <c r="I19"/>
  <c r="I45" s="1"/>
  <c r="H19"/>
  <c r="H45" s="1"/>
  <c r="G19"/>
  <c r="G45" s="1"/>
  <c r="F19"/>
  <c r="F45" s="1"/>
  <c r="E19"/>
  <c r="E45" s="1"/>
  <c r="D19"/>
  <c r="D45" s="1"/>
  <c r="C19"/>
  <c r="C45" s="1"/>
  <c r="B19"/>
  <c r="B45" s="1"/>
  <c r="Q44"/>
  <c r="N44"/>
  <c r="M44"/>
  <c r="K23"/>
  <c r="J44"/>
  <c r="E44"/>
  <c r="B44"/>
  <c r="O43"/>
  <c r="L43"/>
  <c r="F43"/>
  <c r="B43"/>
  <c r="M42"/>
  <c r="E42"/>
  <c r="B42"/>
  <c r="B41"/>
  <c r="Q40"/>
  <c r="N40"/>
  <c r="L40"/>
  <c r="J40"/>
  <c r="E40"/>
  <c r="B40"/>
  <c r="N39"/>
  <c r="L39"/>
  <c r="J39"/>
  <c r="G39"/>
  <c r="B39"/>
  <c r="Q38"/>
  <c r="N38"/>
  <c r="I38"/>
  <c r="E38"/>
  <c r="B37"/>
  <c r="Q36"/>
  <c r="N36"/>
  <c r="J36"/>
  <c r="I36"/>
  <c r="E36"/>
  <c r="B36"/>
  <c r="P35"/>
  <c r="G35"/>
  <c r="F35"/>
  <c r="B35"/>
  <c r="Q34"/>
  <c r="I34"/>
  <c r="Q32"/>
  <c r="N32"/>
  <c r="L32"/>
  <c r="J32"/>
  <c r="E32"/>
  <c r="C32"/>
  <c r="B32"/>
  <c r="B31"/>
  <c r="G31" i="31"/>
  <c r="F34"/>
  <c r="G6" i="77"/>
  <c r="H6"/>
  <c r="I6"/>
  <c r="J6"/>
  <c r="G7"/>
  <c r="H7"/>
  <c r="I7"/>
  <c r="J7"/>
  <c r="G8"/>
  <c r="H8"/>
  <c r="I8"/>
  <c r="J8"/>
  <c r="J24" s="1"/>
  <c r="G9"/>
  <c r="H9"/>
  <c r="I9"/>
  <c r="J9"/>
  <c r="G10"/>
  <c r="H10"/>
  <c r="I10"/>
  <c r="J10"/>
  <c r="G11"/>
  <c r="H11"/>
  <c r="I11"/>
  <c r="J11"/>
  <c r="G12"/>
  <c r="H12"/>
  <c r="I12"/>
  <c r="J12"/>
  <c r="G13"/>
  <c r="H13"/>
  <c r="I13"/>
  <c r="J13"/>
  <c r="G14"/>
  <c r="H14"/>
  <c r="I14"/>
  <c r="J14"/>
  <c r="G15"/>
  <c r="H15"/>
  <c r="I15"/>
  <c r="J15"/>
  <c r="G16"/>
  <c r="H16"/>
  <c r="I16"/>
  <c r="J16"/>
  <c r="G17"/>
  <c r="H17"/>
  <c r="I17"/>
  <c r="J17"/>
  <c r="G18"/>
  <c r="G25" s="1"/>
  <c r="H18"/>
  <c r="I18"/>
  <c r="J18"/>
  <c r="J25" s="1"/>
  <c r="H5"/>
  <c r="I5"/>
  <c r="I24" s="1"/>
  <c r="J5"/>
  <c r="B5" i="76"/>
  <c r="G5" i="77"/>
  <c r="C6"/>
  <c r="D6"/>
  <c r="E6"/>
  <c r="F6"/>
  <c r="C7"/>
  <c r="D7"/>
  <c r="E7"/>
  <c r="F7"/>
  <c r="C8"/>
  <c r="D8"/>
  <c r="E8"/>
  <c r="F8"/>
  <c r="C9"/>
  <c r="D9"/>
  <c r="E9"/>
  <c r="F9"/>
  <c r="C10"/>
  <c r="D10"/>
  <c r="E10"/>
  <c r="F10"/>
  <c r="C11"/>
  <c r="D11"/>
  <c r="E11"/>
  <c r="F11"/>
  <c r="C12"/>
  <c r="D12"/>
  <c r="E12"/>
  <c r="F12"/>
  <c r="C13"/>
  <c r="D13"/>
  <c r="E13"/>
  <c r="F13"/>
  <c r="C14"/>
  <c r="D14"/>
  <c r="E14"/>
  <c r="F14"/>
  <c r="C15"/>
  <c r="D15"/>
  <c r="E15"/>
  <c r="F15"/>
  <c r="C16"/>
  <c r="D16"/>
  <c r="E16"/>
  <c r="F16"/>
  <c r="C17"/>
  <c r="D17"/>
  <c r="E17"/>
  <c r="F17"/>
  <c r="C18"/>
  <c r="C25" s="1"/>
  <c r="D18"/>
  <c r="E18"/>
  <c r="E25" s="1"/>
  <c r="F18"/>
  <c r="F5"/>
  <c r="F24" s="1"/>
  <c r="E5"/>
  <c r="D5"/>
  <c r="C5"/>
  <c r="B6"/>
  <c r="B7"/>
  <c r="B8"/>
  <c r="B25" s="1"/>
  <c r="B9"/>
  <c r="B10"/>
  <c r="B11"/>
  <c r="B12"/>
  <c r="B13"/>
  <c r="B14"/>
  <c r="B15"/>
  <c r="B16"/>
  <c r="B17"/>
  <c r="B18"/>
  <c r="B5"/>
  <c r="G34" i="26"/>
  <c r="G31"/>
  <c r="G33"/>
  <c r="I18" i="76"/>
  <c r="J18"/>
  <c r="H18"/>
  <c r="G18"/>
  <c r="J17"/>
  <c r="I17"/>
  <c r="H17"/>
  <c r="G17"/>
  <c r="J16"/>
  <c r="I16"/>
  <c r="H16"/>
  <c r="G16"/>
  <c r="J15"/>
  <c r="I15"/>
  <c r="H15"/>
  <c r="G15"/>
  <c r="J14"/>
  <c r="I14"/>
  <c r="H14"/>
  <c r="G14"/>
  <c r="J13"/>
  <c r="I13"/>
  <c r="H13"/>
  <c r="G13"/>
  <c r="J12"/>
  <c r="I12"/>
  <c r="H12"/>
  <c r="G12"/>
  <c r="J11"/>
  <c r="I11"/>
  <c r="H11"/>
  <c r="G11"/>
  <c r="J10"/>
  <c r="I10"/>
  <c r="H10"/>
  <c r="G10"/>
  <c r="J9"/>
  <c r="I9"/>
  <c r="H9"/>
  <c r="G9"/>
  <c r="J8"/>
  <c r="I8"/>
  <c r="H8"/>
  <c r="G8"/>
  <c r="J7"/>
  <c r="I7"/>
  <c r="H7"/>
  <c r="G7"/>
  <c r="J6"/>
  <c r="I6"/>
  <c r="H6"/>
  <c r="G6"/>
  <c r="H5"/>
  <c r="I5"/>
  <c r="J5"/>
  <c r="G5"/>
  <c r="F18"/>
  <c r="E18"/>
  <c r="D18"/>
  <c r="C18"/>
  <c r="F17"/>
  <c r="E17"/>
  <c r="D17"/>
  <c r="C17"/>
  <c r="F16"/>
  <c r="E16"/>
  <c r="D16"/>
  <c r="C16"/>
  <c r="F15"/>
  <c r="E15"/>
  <c r="D15"/>
  <c r="C15"/>
  <c r="F14"/>
  <c r="E14"/>
  <c r="D14"/>
  <c r="C14"/>
  <c r="F13"/>
  <c r="E13"/>
  <c r="D13"/>
  <c r="C13"/>
  <c r="F12"/>
  <c r="E12"/>
  <c r="D12"/>
  <c r="C12"/>
  <c r="F11"/>
  <c r="E11"/>
  <c r="D11"/>
  <c r="C11"/>
  <c r="F10"/>
  <c r="E10"/>
  <c r="D10"/>
  <c r="C10"/>
  <c r="F9"/>
  <c r="E9"/>
  <c r="D9"/>
  <c r="C9"/>
  <c r="F8"/>
  <c r="E8"/>
  <c r="D8"/>
  <c r="C8"/>
  <c r="F7"/>
  <c r="E7"/>
  <c r="D7"/>
  <c r="C7"/>
  <c r="F6"/>
  <c r="E6"/>
  <c r="D6"/>
  <c r="C6"/>
  <c r="D5"/>
  <c r="E5"/>
  <c r="F5"/>
  <c r="C5"/>
  <c r="B6"/>
  <c r="B7"/>
  <c r="B8"/>
  <c r="B9"/>
  <c r="B10"/>
  <c r="B11"/>
  <c r="B12"/>
  <c r="B13"/>
  <c r="B14"/>
  <c r="B15"/>
  <c r="B16"/>
  <c r="B17"/>
  <c r="B18"/>
  <c r="Q25" i="1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G95" i="30"/>
  <c r="G96"/>
  <c r="G97"/>
  <c r="G98"/>
  <c r="I19" i="51"/>
  <c r="I11"/>
  <c r="I12"/>
  <c r="I13"/>
  <c r="I14"/>
  <c r="I15"/>
  <c r="I16"/>
  <c r="I17"/>
  <c r="I18"/>
  <c r="I20"/>
  <c r="P38" i="79"/>
  <c r="P39"/>
  <c r="P46"/>
  <c r="Q35"/>
  <c r="Q36"/>
  <c r="Q39"/>
  <c r="Q40"/>
  <c r="Q43"/>
  <c r="Q44"/>
  <c r="Q33"/>
  <c r="Q25" i="81"/>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48" i="79"/>
  <c r="P48"/>
  <c r="O48"/>
  <c r="N48"/>
  <c r="M48"/>
  <c r="L48"/>
  <c r="K48"/>
  <c r="J48"/>
  <c r="I48"/>
  <c r="H48"/>
  <c r="G48"/>
  <c r="F48"/>
  <c r="E48"/>
  <c r="D48"/>
  <c r="C48"/>
  <c r="B48"/>
  <c r="Q47"/>
  <c r="P47"/>
  <c r="O47"/>
  <c r="N47"/>
  <c r="M47"/>
  <c r="L47"/>
  <c r="K47"/>
  <c r="J47"/>
  <c r="I47"/>
  <c r="H47"/>
  <c r="G47"/>
  <c r="F47"/>
  <c r="E47"/>
  <c r="D47"/>
  <c r="C47"/>
  <c r="B47"/>
  <c r="Q46"/>
  <c r="O46"/>
  <c r="N46"/>
  <c r="M46"/>
  <c r="L46"/>
  <c r="K46"/>
  <c r="J46"/>
  <c r="I46"/>
  <c r="H46"/>
  <c r="G46"/>
  <c r="F46"/>
  <c r="E46"/>
  <c r="D46"/>
  <c r="C46"/>
  <c r="B46"/>
  <c r="Q45"/>
  <c r="P45"/>
  <c r="O45"/>
  <c r="N45"/>
  <c r="M45"/>
  <c r="L45"/>
  <c r="K45"/>
  <c r="J45"/>
  <c r="I45"/>
  <c r="H45"/>
  <c r="G45"/>
  <c r="F45"/>
  <c r="E45"/>
  <c r="D45"/>
  <c r="C45"/>
  <c r="B45"/>
  <c r="P44"/>
  <c r="O44"/>
  <c r="N44"/>
  <c r="M44"/>
  <c r="L44"/>
  <c r="K44"/>
  <c r="J44"/>
  <c r="I44"/>
  <c r="H44"/>
  <c r="G44"/>
  <c r="F44"/>
  <c r="E44"/>
  <c r="D44"/>
  <c r="C44"/>
  <c r="B44"/>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P40"/>
  <c r="O40"/>
  <c r="N40"/>
  <c r="M40"/>
  <c r="L40"/>
  <c r="K40"/>
  <c r="J40"/>
  <c r="I40"/>
  <c r="H40"/>
  <c r="G40"/>
  <c r="F40"/>
  <c r="E40"/>
  <c r="D40"/>
  <c r="C40"/>
  <c r="B40"/>
  <c r="O39"/>
  <c r="N39"/>
  <c r="M39"/>
  <c r="L39"/>
  <c r="K39"/>
  <c r="J39"/>
  <c r="I39"/>
  <c r="H39"/>
  <c r="G39"/>
  <c r="F39"/>
  <c r="E39"/>
  <c r="D39"/>
  <c r="C39"/>
  <c r="B39"/>
  <c r="Q38"/>
  <c r="O38"/>
  <c r="N38"/>
  <c r="M38"/>
  <c r="L38"/>
  <c r="K38"/>
  <c r="J38"/>
  <c r="I38"/>
  <c r="H38"/>
  <c r="G38"/>
  <c r="F38"/>
  <c r="E38"/>
  <c r="D38"/>
  <c r="C38"/>
  <c r="B38"/>
  <c r="Q37"/>
  <c r="P37"/>
  <c r="O37"/>
  <c r="N37"/>
  <c r="M37"/>
  <c r="L37"/>
  <c r="K37"/>
  <c r="J37"/>
  <c r="I37"/>
  <c r="H37"/>
  <c r="G37"/>
  <c r="F37"/>
  <c r="E37"/>
  <c r="D37"/>
  <c r="C37"/>
  <c r="B37"/>
  <c r="P36"/>
  <c r="O36"/>
  <c r="N36"/>
  <c r="M36"/>
  <c r="L36"/>
  <c r="K36"/>
  <c r="J36"/>
  <c r="I36"/>
  <c r="H36"/>
  <c r="G36"/>
  <c r="F36"/>
  <c r="E36"/>
  <c r="D36"/>
  <c r="C36"/>
  <c r="B36"/>
  <c r="P35"/>
  <c r="O35"/>
  <c r="N35"/>
  <c r="M35"/>
  <c r="L35"/>
  <c r="K35"/>
  <c r="J35"/>
  <c r="I35"/>
  <c r="H35"/>
  <c r="G35"/>
  <c r="F35"/>
  <c r="E35"/>
  <c r="D35"/>
  <c r="C35"/>
  <c r="B35"/>
  <c r="Q34"/>
  <c r="P34"/>
  <c r="O34"/>
  <c r="N34"/>
  <c r="M34"/>
  <c r="L34"/>
  <c r="K34"/>
  <c r="J34"/>
  <c r="I34"/>
  <c r="H34"/>
  <c r="G34"/>
  <c r="F34"/>
  <c r="E34"/>
  <c r="D34"/>
  <c r="C34"/>
  <c r="B34"/>
  <c r="P33"/>
  <c r="O33"/>
  <c r="N33"/>
  <c r="M33"/>
  <c r="L33"/>
  <c r="K33"/>
  <c r="J33"/>
  <c r="I33"/>
  <c r="H33"/>
  <c r="G33"/>
  <c r="F33"/>
  <c r="E33"/>
  <c r="D33"/>
  <c r="C33"/>
  <c r="B33"/>
  <c r="I25" i="77"/>
  <c r="F25"/>
  <c r="D25"/>
  <c r="F23"/>
  <c r="B23"/>
  <c r="G19" i="30"/>
  <c r="G20"/>
  <c r="G17"/>
  <c r="G18"/>
  <c r="Q20" i="44"/>
  <c r="P20"/>
  <c r="O20"/>
  <c r="N20"/>
  <c r="M20"/>
  <c r="L20"/>
  <c r="K20"/>
  <c r="J20"/>
  <c r="I20"/>
  <c r="H20"/>
  <c r="G20"/>
  <c r="F20"/>
  <c r="E20"/>
  <c r="D20"/>
  <c r="C20"/>
  <c r="B20"/>
  <c r="Q19"/>
  <c r="P19"/>
  <c r="O19"/>
  <c r="N19"/>
  <c r="M19"/>
  <c r="L19"/>
  <c r="K19"/>
  <c r="J19"/>
  <c r="I19"/>
  <c r="H19"/>
  <c r="G19"/>
  <c r="F19"/>
  <c r="E19"/>
  <c r="D19"/>
  <c r="C19"/>
  <c r="B19"/>
  <c r="Q18"/>
  <c r="P18"/>
  <c r="O18"/>
  <c r="N18"/>
  <c r="M18"/>
  <c r="L18"/>
  <c r="K18"/>
  <c r="J18"/>
  <c r="I18"/>
  <c r="H18"/>
  <c r="G18"/>
  <c r="F18"/>
  <c r="E18"/>
  <c r="D18"/>
  <c r="C18"/>
  <c r="B18"/>
  <c r="Q17"/>
  <c r="P17"/>
  <c r="O17"/>
  <c r="N17"/>
  <c r="M17"/>
  <c r="L17"/>
  <c r="K17"/>
  <c r="J17"/>
  <c r="I17"/>
  <c r="H17"/>
  <c r="G17"/>
  <c r="F17"/>
  <c r="E17"/>
  <c r="D17"/>
  <c r="C17"/>
  <c r="B17"/>
  <c r="Q16"/>
  <c r="P16"/>
  <c r="O16"/>
  <c r="N16"/>
  <c r="M16"/>
  <c r="L16"/>
  <c r="K16"/>
  <c r="J16"/>
  <c r="I16"/>
  <c r="H16"/>
  <c r="G16"/>
  <c r="F16"/>
  <c r="E16"/>
  <c r="D16"/>
  <c r="C16"/>
  <c r="B16"/>
  <c r="Q15"/>
  <c r="P15"/>
  <c r="O15"/>
  <c r="N15"/>
  <c r="M15"/>
  <c r="L15"/>
  <c r="K15"/>
  <c r="J15"/>
  <c r="I15"/>
  <c r="H15"/>
  <c r="G15"/>
  <c r="F15"/>
  <c r="E15"/>
  <c r="D15"/>
  <c r="C15"/>
  <c r="B15"/>
  <c r="Q14"/>
  <c r="P14"/>
  <c r="O14"/>
  <c r="N14"/>
  <c r="M14"/>
  <c r="L14"/>
  <c r="K14"/>
  <c r="J14"/>
  <c r="I14"/>
  <c r="H14"/>
  <c r="G14"/>
  <c r="F14"/>
  <c r="E14"/>
  <c r="D14"/>
  <c r="C14"/>
  <c r="B14"/>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C11"/>
  <c r="B11"/>
  <c r="Q10"/>
  <c r="P10"/>
  <c r="O10"/>
  <c r="N10"/>
  <c r="M10"/>
  <c r="L10"/>
  <c r="K10"/>
  <c r="J10"/>
  <c r="I10"/>
  <c r="H10"/>
  <c r="G10"/>
  <c r="F10"/>
  <c r="E10"/>
  <c r="D10"/>
  <c r="C10"/>
  <c r="B10"/>
  <c r="Q9"/>
  <c r="P9"/>
  <c r="O9"/>
  <c r="N9"/>
  <c r="M9"/>
  <c r="L9"/>
  <c r="K9"/>
  <c r="J9"/>
  <c r="I9"/>
  <c r="H9"/>
  <c r="G9"/>
  <c r="F9"/>
  <c r="E9"/>
  <c r="D9"/>
  <c r="C9"/>
  <c r="B9"/>
  <c r="Q8"/>
  <c r="P8"/>
  <c r="O8"/>
  <c r="N8"/>
  <c r="M8"/>
  <c r="L8"/>
  <c r="K8"/>
  <c r="J8"/>
  <c r="I8"/>
  <c r="H8"/>
  <c r="G8"/>
  <c r="F8"/>
  <c r="E8"/>
  <c r="D8"/>
  <c r="C8"/>
  <c r="B8"/>
  <c r="Q7"/>
  <c r="P7"/>
  <c r="O7"/>
  <c r="N7"/>
  <c r="M7"/>
  <c r="L7"/>
  <c r="K7"/>
  <c r="J7"/>
  <c r="I7"/>
  <c r="H7"/>
  <c r="G7"/>
  <c r="F7"/>
  <c r="E7"/>
  <c r="D7"/>
  <c r="C7"/>
  <c r="B7"/>
  <c r="Q6"/>
  <c r="P6"/>
  <c r="O6"/>
  <c r="N6"/>
  <c r="M6"/>
  <c r="L6"/>
  <c r="K6"/>
  <c r="J6"/>
  <c r="I6"/>
  <c r="H6"/>
  <c r="G6"/>
  <c r="F6"/>
  <c r="E6"/>
  <c r="D6"/>
  <c r="C6"/>
  <c r="B6"/>
  <c r="Q5"/>
  <c r="P5"/>
  <c r="O5"/>
  <c r="N5"/>
  <c r="M5"/>
  <c r="L5"/>
  <c r="K5"/>
  <c r="J5"/>
  <c r="I5"/>
  <c r="H5"/>
  <c r="G5"/>
  <c r="F5"/>
  <c r="E5"/>
  <c r="D5"/>
  <c r="C5"/>
  <c r="J46" i="78"/>
  <c r="B34"/>
  <c r="C34"/>
  <c r="D34"/>
  <c r="E34"/>
  <c r="F34"/>
  <c r="G34"/>
  <c r="H34"/>
  <c r="I34"/>
  <c r="J34"/>
  <c r="K34"/>
  <c r="L34"/>
  <c r="M34"/>
  <c r="N34"/>
  <c r="O34"/>
  <c r="P34"/>
  <c r="Q34"/>
  <c r="B35"/>
  <c r="C35"/>
  <c r="D35"/>
  <c r="E35"/>
  <c r="F35"/>
  <c r="G35"/>
  <c r="H35"/>
  <c r="I35"/>
  <c r="J35"/>
  <c r="K35"/>
  <c r="L35"/>
  <c r="M35"/>
  <c r="N35"/>
  <c r="O35"/>
  <c r="P35"/>
  <c r="Q35"/>
  <c r="B36"/>
  <c r="C36"/>
  <c r="D36"/>
  <c r="E36"/>
  <c r="F36"/>
  <c r="G36"/>
  <c r="H36"/>
  <c r="I36"/>
  <c r="J36"/>
  <c r="K36"/>
  <c r="L36"/>
  <c r="M36"/>
  <c r="N36"/>
  <c r="O36"/>
  <c r="P36"/>
  <c r="Q36"/>
  <c r="B37"/>
  <c r="C37"/>
  <c r="D37"/>
  <c r="E37"/>
  <c r="F37"/>
  <c r="G37"/>
  <c r="H37"/>
  <c r="I37"/>
  <c r="J37"/>
  <c r="K37"/>
  <c r="L37"/>
  <c r="M37"/>
  <c r="N37"/>
  <c r="O37"/>
  <c r="P37"/>
  <c r="Q37"/>
  <c r="B38"/>
  <c r="C38"/>
  <c r="D38"/>
  <c r="E38"/>
  <c r="F38"/>
  <c r="G38"/>
  <c r="H38"/>
  <c r="I38"/>
  <c r="J38"/>
  <c r="K38"/>
  <c r="L38"/>
  <c r="M38"/>
  <c r="N38"/>
  <c r="O38"/>
  <c r="P38"/>
  <c r="Q38"/>
  <c r="B39"/>
  <c r="C39"/>
  <c r="D39"/>
  <c r="E39"/>
  <c r="F39"/>
  <c r="G39"/>
  <c r="H39"/>
  <c r="I39"/>
  <c r="J39"/>
  <c r="K39"/>
  <c r="L39"/>
  <c r="M39"/>
  <c r="N39"/>
  <c r="O39"/>
  <c r="P39"/>
  <c r="Q39"/>
  <c r="B40"/>
  <c r="C40"/>
  <c r="D40"/>
  <c r="E40"/>
  <c r="F40"/>
  <c r="G40"/>
  <c r="H40"/>
  <c r="I40"/>
  <c r="J40"/>
  <c r="K40"/>
  <c r="L40"/>
  <c r="M40"/>
  <c r="N40"/>
  <c r="O40"/>
  <c r="P40"/>
  <c r="Q40"/>
  <c r="B41"/>
  <c r="C41"/>
  <c r="D41"/>
  <c r="E41"/>
  <c r="F41"/>
  <c r="G41"/>
  <c r="H41"/>
  <c r="I41"/>
  <c r="J41"/>
  <c r="K41"/>
  <c r="L41"/>
  <c r="M41"/>
  <c r="N41"/>
  <c r="O41"/>
  <c r="P41"/>
  <c r="Q41"/>
  <c r="B42"/>
  <c r="C42"/>
  <c r="D42"/>
  <c r="E42"/>
  <c r="F42"/>
  <c r="G42"/>
  <c r="H42"/>
  <c r="I42"/>
  <c r="J42"/>
  <c r="K42"/>
  <c r="L42"/>
  <c r="M42"/>
  <c r="N42"/>
  <c r="O42"/>
  <c r="P42"/>
  <c r="Q42"/>
  <c r="B43"/>
  <c r="C43"/>
  <c r="D43"/>
  <c r="E43"/>
  <c r="F43"/>
  <c r="G43"/>
  <c r="H43"/>
  <c r="I43"/>
  <c r="J43"/>
  <c r="K43"/>
  <c r="L43"/>
  <c r="M43"/>
  <c r="N43"/>
  <c r="O43"/>
  <c r="P43"/>
  <c r="Q43"/>
  <c r="B44"/>
  <c r="C44"/>
  <c r="D44"/>
  <c r="E44"/>
  <c r="F44"/>
  <c r="G44"/>
  <c r="H44"/>
  <c r="I44"/>
  <c r="J44"/>
  <c r="K44"/>
  <c r="L44"/>
  <c r="M44"/>
  <c r="N44"/>
  <c r="O44"/>
  <c r="P44"/>
  <c r="Q44"/>
  <c r="B45"/>
  <c r="C45"/>
  <c r="D45"/>
  <c r="E45"/>
  <c r="F45"/>
  <c r="G45"/>
  <c r="H45"/>
  <c r="I45"/>
  <c r="J45"/>
  <c r="K45"/>
  <c r="L45"/>
  <c r="M45"/>
  <c r="N45"/>
  <c r="O45"/>
  <c r="P45"/>
  <c r="Q45"/>
  <c r="B46"/>
  <c r="C46"/>
  <c r="D46"/>
  <c r="E46"/>
  <c r="F46"/>
  <c r="G46"/>
  <c r="H46"/>
  <c r="I46"/>
  <c r="K46"/>
  <c r="L46"/>
  <c r="M46"/>
  <c r="N46"/>
  <c r="O46"/>
  <c r="P46"/>
  <c r="Q46"/>
  <c r="C33"/>
  <c r="D33"/>
  <c r="E33"/>
  <c r="F33"/>
  <c r="G33"/>
  <c r="H33"/>
  <c r="I33"/>
  <c r="J33"/>
  <c r="K33"/>
  <c r="L33"/>
  <c r="M33"/>
  <c r="N33"/>
  <c r="O33"/>
  <c r="P33"/>
  <c r="Q33"/>
  <c r="B33"/>
  <c r="C31" i="5"/>
  <c r="C24" i="87" l="1"/>
  <c r="I25"/>
  <c r="E25"/>
  <c r="H23"/>
  <c r="F24"/>
  <c r="D23"/>
  <c r="I23"/>
  <c r="L23"/>
  <c r="E23"/>
  <c r="J24"/>
  <c r="F23"/>
  <c r="G25"/>
  <c r="B23"/>
  <c r="J23"/>
  <c r="C25"/>
  <c r="K25"/>
  <c r="D35" i="86"/>
  <c r="H35"/>
  <c r="L35"/>
  <c r="P35"/>
  <c r="F38"/>
  <c r="J38"/>
  <c r="N38"/>
  <c r="F39"/>
  <c r="J39"/>
  <c r="N39"/>
  <c r="E43"/>
  <c r="I43"/>
  <c r="M43"/>
  <c r="Q43"/>
  <c r="F35"/>
  <c r="J35"/>
  <c r="N35"/>
  <c r="D39"/>
  <c r="H39"/>
  <c r="L39"/>
  <c r="P39"/>
  <c r="C42"/>
  <c r="G42"/>
  <c r="K42"/>
  <c r="O42"/>
  <c r="C43"/>
  <c r="G43"/>
  <c r="K43"/>
  <c r="O43"/>
  <c r="C34"/>
  <c r="K34"/>
  <c r="O34"/>
  <c r="C35"/>
  <c r="G35"/>
  <c r="K35"/>
  <c r="O35"/>
  <c r="E38"/>
  <c r="I38"/>
  <c r="M38"/>
  <c r="Q38"/>
  <c r="E39"/>
  <c r="I39"/>
  <c r="M39"/>
  <c r="Q39"/>
  <c r="D42"/>
  <c r="H42"/>
  <c r="L42"/>
  <c r="P42"/>
  <c r="D43"/>
  <c r="H43"/>
  <c r="L43"/>
  <c r="P43"/>
  <c r="E37"/>
  <c r="M37"/>
  <c r="E34"/>
  <c r="I34"/>
  <c r="M34"/>
  <c r="Q34"/>
  <c r="C38"/>
  <c r="G38"/>
  <c r="K38"/>
  <c r="O38"/>
  <c r="E41"/>
  <c r="I41"/>
  <c r="M41"/>
  <c r="Q41"/>
  <c r="E42"/>
  <c r="I42"/>
  <c r="M42"/>
  <c r="Q42"/>
  <c r="I37"/>
  <c r="Q37"/>
  <c r="F34"/>
  <c r="J34"/>
  <c r="N34"/>
  <c r="D37"/>
  <c r="H37"/>
  <c r="L37"/>
  <c r="P37"/>
  <c r="D38"/>
  <c r="H38"/>
  <c r="L38"/>
  <c r="P38"/>
  <c r="F42"/>
  <c r="J42"/>
  <c r="N42"/>
  <c r="C32"/>
  <c r="G32"/>
  <c r="K32"/>
  <c r="O32"/>
  <c r="D36"/>
  <c r="H36"/>
  <c r="L36"/>
  <c r="P36"/>
  <c r="D40"/>
  <c r="H40"/>
  <c r="L40"/>
  <c r="P40"/>
  <c r="D44"/>
  <c r="P44"/>
  <c r="C33"/>
  <c r="G33"/>
  <c r="K33"/>
  <c r="O33"/>
  <c r="C36"/>
  <c r="G36"/>
  <c r="K36"/>
  <c r="O36"/>
  <c r="C37"/>
  <c r="G37"/>
  <c r="K37"/>
  <c r="O37"/>
  <c r="C40"/>
  <c r="G40"/>
  <c r="K40"/>
  <c r="O40"/>
  <c r="C41"/>
  <c r="G41"/>
  <c r="K41"/>
  <c r="O41"/>
  <c r="O44"/>
  <c r="H44"/>
  <c r="F36"/>
  <c r="J36"/>
  <c r="N36"/>
  <c r="F37"/>
  <c r="J37"/>
  <c r="N37"/>
  <c r="F40"/>
  <c r="J40"/>
  <c r="N40"/>
  <c r="F41"/>
  <c r="J41"/>
  <c r="N41"/>
  <c r="F44"/>
  <c r="J44"/>
  <c r="N44"/>
  <c r="C31"/>
  <c r="G31"/>
  <c r="K31"/>
  <c r="O31"/>
  <c r="F32"/>
  <c r="J32"/>
  <c r="N32"/>
  <c r="E32"/>
  <c r="I32"/>
  <c r="M32"/>
  <c r="Q32"/>
  <c r="F33"/>
  <c r="J33"/>
  <c r="N33"/>
  <c r="E33"/>
  <c r="I33"/>
  <c r="M33"/>
  <c r="Q33"/>
  <c r="D33"/>
  <c r="H33"/>
  <c r="L33"/>
  <c r="P33"/>
  <c r="F31"/>
  <c r="J31"/>
  <c r="N31"/>
  <c r="E31"/>
  <c r="I31"/>
  <c r="M31"/>
  <c r="Q31"/>
  <c r="D31"/>
  <c r="H31"/>
  <c r="L31"/>
  <c r="P31"/>
  <c r="D23"/>
  <c r="L23"/>
  <c r="D24"/>
  <c r="L24"/>
  <c r="D25"/>
  <c r="P25"/>
  <c r="H34"/>
  <c r="P34"/>
  <c r="L44"/>
  <c r="O23"/>
  <c r="C24"/>
  <c r="K24"/>
  <c r="O24"/>
  <c r="G25"/>
  <c r="K25"/>
  <c r="O25"/>
  <c r="G34"/>
  <c r="C44"/>
  <c r="G44"/>
  <c r="K44"/>
  <c r="E23"/>
  <c r="I23"/>
  <c r="M23"/>
  <c r="Q23"/>
  <c r="E24"/>
  <c r="I24"/>
  <c r="M24"/>
  <c r="Q24"/>
  <c r="E25"/>
  <c r="I25"/>
  <c r="M25"/>
  <c r="Q25"/>
  <c r="H23"/>
  <c r="P23"/>
  <c r="H25"/>
  <c r="C23"/>
  <c r="B23"/>
  <c r="F23"/>
  <c r="J23"/>
  <c r="N23"/>
  <c r="B24"/>
  <c r="F24"/>
  <c r="J24"/>
  <c r="N24"/>
  <c r="B25"/>
  <c r="F25"/>
  <c r="J25"/>
  <c r="N25"/>
  <c r="D25" i="85"/>
  <c r="F32"/>
  <c r="J32"/>
  <c r="N32"/>
  <c r="F36"/>
  <c r="J36"/>
  <c r="N36"/>
  <c r="F40"/>
  <c r="J40"/>
  <c r="N40"/>
  <c r="F44"/>
  <c r="J44"/>
  <c r="N44"/>
  <c r="E32"/>
  <c r="I32"/>
  <c r="M32"/>
  <c r="Q32"/>
  <c r="E33"/>
  <c r="I33"/>
  <c r="M33"/>
  <c r="Q33"/>
  <c r="E36"/>
  <c r="I36"/>
  <c r="M36"/>
  <c r="Q36"/>
  <c r="E37"/>
  <c r="I37"/>
  <c r="M37"/>
  <c r="Q37"/>
  <c r="E40"/>
  <c r="I40"/>
  <c r="M40"/>
  <c r="Q40"/>
  <c r="E41"/>
  <c r="I41"/>
  <c r="M41"/>
  <c r="Q41"/>
  <c r="E44"/>
  <c r="I44"/>
  <c r="M44"/>
  <c r="Q44"/>
  <c r="D32"/>
  <c r="H32"/>
  <c r="L32"/>
  <c r="P32"/>
  <c r="D36"/>
  <c r="H36"/>
  <c r="L36"/>
  <c r="P36"/>
  <c r="D37"/>
  <c r="H37"/>
  <c r="L37"/>
  <c r="P37"/>
  <c r="D40"/>
  <c r="H40"/>
  <c r="L40"/>
  <c r="P40"/>
  <c r="D41"/>
  <c r="H41"/>
  <c r="L41"/>
  <c r="P41"/>
  <c r="H44"/>
  <c r="P44"/>
  <c r="H23"/>
  <c r="P23"/>
  <c r="H24"/>
  <c r="P24"/>
  <c r="H25"/>
  <c r="P25"/>
  <c r="D34"/>
  <c r="L34"/>
  <c r="D44"/>
  <c r="L44"/>
  <c r="G23"/>
  <c r="O23"/>
  <c r="G24"/>
  <c r="O24"/>
  <c r="G25"/>
  <c r="K25"/>
  <c r="C34"/>
  <c r="K34"/>
  <c r="E23"/>
  <c r="I23"/>
  <c r="M23"/>
  <c r="Q23"/>
  <c r="E24"/>
  <c r="I24"/>
  <c r="M24"/>
  <c r="Q24"/>
  <c r="E25"/>
  <c r="I25"/>
  <c r="M25"/>
  <c r="Q25"/>
  <c r="D23"/>
  <c r="L23"/>
  <c r="C23"/>
  <c r="K23"/>
  <c r="C25"/>
  <c r="O25"/>
  <c r="B23"/>
  <c r="F23"/>
  <c r="J23"/>
  <c r="N23"/>
  <c r="B24"/>
  <c r="F24"/>
  <c r="J24"/>
  <c r="N24"/>
  <c r="B25"/>
  <c r="F25"/>
  <c r="J25"/>
  <c r="N25"/>
  <c r="H31" i="84"/>
  <c r="D31"/>
  <c r="P31"/>
  <c r="B31"/>
  <c r="N31"/>
  <c r="F31"/>
  <c r="D33"/>
  <c r="H33"/>
  <c r="L33"/>
  <c r="P33"/>
  <c r="C33"/>
  <c r="G33"/>
  <c r="K33"/>
  <c r="O33"/>
  <c r="F33"/>
  <c r="J33"/>
  <c r="N33"/>
  <c r="F32"/>
  <c r="J32"/>
  <c r="N32"/>
  <c r="F36"/>
  <c r="J36"/>
  <c r="N36"/>
  <c r="F40"/>
  <c r="J40"/>
  <c r="N40"/>
  <c r="F44"/>
  <c r="J44"/>
  <c r="N44"/>
  <c r="E32"/>
  <c r="I32"/>
  <c r="M32"/>
  <c r="Q32"/>
  <c r="E33"/>
  <c r="I33"/>
  <c r="M33"/>
  <c r="Q33"/>
  <c r="E36"/>
  <c r="I36"/>
  <c r="M36"/>
  <c r="Q36"/>
  <c r="E37"/>
  <c r="I37"/>
  <c r="M37"/>
  <c r="Q37"/>
  <c r="E40"/>
  <c r="I40"/>
  <c r="M40"/>
  <c r="Q40"/>
  <c r="E41"/>
  <c r="I41"/>
  <c r="M41"/>
  <c r="Q41"/>
  <c r="E44"/>
  <c r="I44"/>
  <c r="M44"/>
  <c r="Q44"/>
  <c r="D32"/>
  <c r="H32"/>
  <c r="L32"/>
  <c r="P32"/>
  <c r="D36"/>
  <c r="H36"/>
  <c r="L36"/>
  <c r="P36"/>
  <c r="D37"/>
  <c r="H37"/>
  <c r="L37"/>
  <c r="P37"/>
  <c r="D40"/>
  <c r="H40"/>
  <c r="L40"/>
  <c r="P40"/>
  <c r="D41"/>
  <c r="H41"/>
  <c r="L41"/>
  <c r="P41"/>
  <c r="D44"/>
  <c r="J42" i="83"/>
  <c r="N34"/>
  <c r="J33"/>
  <c r="B34"/>
  <c r="M34"/>
  <c r="J38"/>
  <c r="J41"/>
  <c r="I42"/>
  <c r="Q42"/>
  <c r="F42"/>
  <c r="F38"/>
  <c r="F34"/>
  <c r="F41"/>
  <c r="J37"/>
  <c r="F37"/>
  <c r="F33"/>
  <c r="E34"/>
  <c r="B38"/>
  <c r="E31" i="84"/>
  <c r="I31"/>
  <c r="M31"/>
  <c r="Q31"/>
  <c r="C31"/>
  <c r="G31"/>
  <c r="K31"/>
  <c r="O31"/>
  <c r="D23"/>
  <c r="L23"/>
  <c r="D24"/>
  <c r="L24"/>
  <c r="D25"/>
  <c r="P25"/>
  <c r="H34"/>
  <c r="P34"/>
  <c r="H44"/>
  <c r="L44"/>
  <c r="P44"/>
  <c r="G23"/>
  <c r="O23"/>
  <c r="G24"/>
  <c r="O24"/>
  <c r="C25"/>
  <c r="K25"/>
  <c r="O25"/>
  <c r="C34"/>
  <c r="K34"/>
  <c r="C44"/>
  <c r="G44"/>
  <c r="K44"/>
  <c r="E23"/>
  <c r="I23"/>
  <c r="M23"/>
  <c r="Q23"/>
  <c r="E24"/>
  <c r="I24"/>
  <c r="M24"/>
  <c r="Q24"/>
  <c r="E25"/>
  <c r="I25"/>
  <c r="M25"/>
  <c r="Q25"/>
  <c r="H23"/>
  <c r="B23"/>
  <c r="F23"/>
  <c r="J23"/>
  <c r="N23"/>
  <c r="B24"/>
  <c r="F24"/>
  <c r="J24"/>
  <c r="N24"/>
  <c r="B25"/>
  <c r="F25"/>
  <c r="J25"/>
  <c r="N25"/>
  <c r="C33" i="83"/>
  <c r="G33"/>
  <c r="K33"/>
  <c r="O33"/>
  <c r="G34"/>
  <c r="O34"/>
  <c r="C37"/>
  <c r="G37"/>
  <c r="K37"/>
  <c r="O37"/>
  <c r="C38"/>
  <c r="G38"/>
  <c r="K38"/>
  <c r="O38"/>
  <c r="C41"/>
  <c r="G41"/>
  <c r="K41"/>
  <c r="O41"/>
  <c r="C42"/>
  <c r="G42"/>
  <c r="K42"/>
  <c r="O42"/>
  <c r="E33"/>
  <c r="I33"/>
  <c r="M33"/>
  <c r="Q33"/>
  <c r="E37"/>
  <c r="I37"/>
  <c r="M37"/>
  <c r="Q37"/>
  <c r="E41"/>
  <c r="I41"/>
  <c r="M41"/>
  <c r="Q41"/>
  <c r="D33"/>
  <c r="H33"/>
  <c r="L33"/>
  <c r="P33"/>
  <c r="D34"/>
  <c r="H34"/>
  <c r="L34"/>
  <c r="P34"/>
  <c r="D37"/>
  <c r="H37"/>
  <c r="L37"/>
  <c r="P37"/>
  <c r="D38"/>
  <c r="H38"/>
  <c r="L38"/>
  <c r="P38"/>
  <c r="D41"/>
  <c r="H41"/>
  <c r="L41"/>
  <c r="P41"/>
  <c r="D42"/>
  <c r="H42"/>
  <c r="L42"/>
  <c r="P42"/>
  <c r="E31"/>
  <c r="I31"/>
  <c r="M31"/>
  <c r="Q31"/>
  <c r="D31"/>
  <c r="H31"/>
  <c r="L31"/>
  <c r="P31"/>
  <c r="C31"/>
  <c r="G31"/>
  <c r="K31"/>
  <c r="O31"/>
  <c r="H23"/>
  <c r="P23"/>
  <c r="H24"/>
  <c r="P24"/>
  <c r="H25"/>
  <c r="P25"/>
  <c r="L44"/>
  <c r="G23"/>
  <c r="O23"/>
  <c r="G24"/>
  <c r="O24"/>
  <c r="G25"/>
  <c r="K25"/>
  <c r="C34"/>
  <c r="K34"/>
  <c r="C44"/>
  <c r="K44"/>
  <c r="O44"/>
  <c r="E23"/>
  <c r="I23"/>
  <c r="M23"/>
  <c r="Q23"/>
  <c r="E24"/>
  <c r="I24"/>
  <c r="M24"/>
  <c r="Q24"/>
  <c r="E25"/>
  <c r="I25"/>
  <c r="M25"/>
  <c r="Q25"/>
  <c r="D23"/>
  <c r="L23"/>
  <c r="D24"/>
  <c r="L24"/>
  <c r="D25"/>
  <c r="C23"/>
  <c r="B23"/>
  <c r="F23"/>
  <c r="J23"/>
  <c r="N23"/>
  <c r="B24"/>
  <c r="F24"/>
  <c r="J24"/>
  <c r="N24"/>
  <c r="B25"/>
  <c r="F25"/>
  <c r="J25"/>
  <c r="N25"/>
  <c r="J23" i="77"/>
  <c r="H23"/>
  <c r="E24"/>
  <c r="G24"/>
  <c r="H25"/>
  <c r="H24"/>
  <c r="I23"/>
  <c r="G23"/>
  <c r="D24"/>
  <c r="C24"/>
  <c r="D23"/>
  <c r="C23"/>
  <c r="E23"/>
  <c r="B24"/>
  <c r="H24" i="80"/>
  <c r="K23"/>
  <c r="L24"/>
  <c r="B25"/>
  <c r="C24"/>
  <c r="G25"/>
  <c r="J24"/>
  <c r="K24"/>
  <c r="D23"/>
  <c r="E23"/>
  <c r="H25"/>
  <c r="I25"/>
  <c r="L23"/>
  <c r="E24"/>
  <c r="C23"/>
  <c r="K25"/>
  <c r="G24"/>
  <c r="F25"/>
  <c r="F24"/>
  <c r="D24"/>
  <c r="J23"/>
  <c r="I23"/>
  <c r="F23"/>
  <c r="B23"/>
  <c r="B29" i="78"/>
  <c r="J29" s="1"/>
  <c r="B1"/>
  <c r="J1" s="1"/>
  <c r="J32"/>
  <c r="Q24" i="79"/>
  <c r="C25"/>
  <c r="D25"/>
  <c r="H25"/>
  <c r="K25"/>
  <c r="L25"/>
  <c r="P25"/>
  <c r="D24"/>
  <c r="H24"/>
  <c r="L24"/>
  <c r="P24"/>
  <c r="B25"/>
  <c r="J32"/>
  <c r="Q25"/>
  <c r="N25"/>
  <c r="M25"/>
  <c r="J25"/>
  <c r="I25"/>
  <c r="F25"/>
  <c r="E25"/>
  <c r="N24"/>
  <c r="M24"/>
  <c r="J24"/>
  <c r="I24"/>
  <c r="F24"/>
  <c r="E24"/>
  <c r="Q23"/>
  <c r="P23"/>
  <c r="N23"/>
  <c r="M23"/>
  <c r="J23"/>
  <c r="I23"/>
  <c r="F23"/>
  <c r="E23"/>
  <c r="D23"/>
  <c r="B23"/>
  <c r="H23" i="80" l="1"/>
  <c r="L25"/>
  <c r="D25"/>
  <c r="J25"/>
  <c r="G23"/>
  <c r="I24"/>
  <c r="C25"/>
  <c r="E25"/>
  <c r="B24"/>
  <c r="L23" i="79"/>
  <c r="G25"/>
  <c r="O25"/>
  <c r="O24"/>
  <c r="K24"/>
  <c r="G24"/>
  <c r="C24"/>
  <c r="H23"/>
  <c r="C23"/>
  <c r="G23"/>
  <c r="K23"/>
  <c r="O23"/>
  <c r="B24"/>
  <c r="J23" i="76" l="1"/>
  <c r="F23"/>
  <c r="B23"/>
  <c r="H21"/>
  <c r="G21"/>
  <c r="D21"/>
  <c r="C21"/>
  <c r="J21"/>
  <c r="I21"/>
  <c r="H23"/>
  <c r="G23"/>
  <c r="F21"/>
  <c r="E21"/>
  <c r="D23"/>
  <c r="C23"/>
  <c r="B21"/>
  <c r="J22"/>
  <c r="I22"/>
  <c r="H22"/>
  <c r="G22"/>
  <c r="F22"/>
  <c r="E22"/>
  <c r="D22"/>
  <c r="C22"/>
  <c r="B22"/>
  <c r="I23" l="1"/>
  <c r="E23"/>
  <c r="H32" i="30" l="1"/>
  <c r="I32"/>
  <c r="J32"/>
  <c r="H33"/>
  <c r="I33"/>
  <c r="J33"/>
  <c r="H34"/>
  <c r="I34"/>
  <c r="J34"/>
  <c r="H35"/>
  <c r="I35"/>
  <c r="J35"/>
  <c r="H36"/>
  <c r="I36"/>
  <c r="J36"/>
  <c r="H37"/>
  <c r="I37"/>
  <c r="J37"/>
  <c r="H38"/>
  <c r="I38"/>
  <c r="J38"/>
  <c r="H39"/>
  <c r="I39"/>
  <c r="J39"/>
  <c r="H40"/>
  <c r="I40"/>
  <c r="J40"/>
  <c r="H41"/>
  <c r="I41"/>
  <c r="J41"/>
  <c r="H42"/>
  <c r="I42"/>
  <c r="J42"/>
  <c r="G43"/>
  <c r="H43"/>
  <c r="I43"/>
  <c r="J43"/>
  <c r="G44"/>
  <c r="H44"/>
  <c r="I44"/>
  <c r="J44"/>
  <c r="G45"/>
  <c r="H45"/>
  <c r="I45"/>
  <c r="J45"/>
  <c r="G46"/>
  <c r="H46"/>
  <c r="I46"/>
  <c r="J46"/>
  <c r="H31"/>
  <c r="I31"/>
  <c r="J31"/>
  <c r="H32" i="31"/>
  <c r="I32"/>
  <c r="J32"/>
  <c r="H33"/>
  <c r="I33"/>
  <c r="J33"/>
  <c r="H34"/>
  <c r="I34"/>
  <c r="J34"/>
  <c r="H35"/>
  <c r="I35"/>
  <c r="J35"/>
  <c r="H36"/>
  <c r="I36"/>
  <c r="J36"/>
  <c r="H37"/>
  <c r="I37"/>
  <c r="J37"/>
  <c r="H38"/>
  <c r="I38"/>
  <c r="J38"/>
  <c r="H39"/>
  <c r="I39"/>
  <c r="J39"/>
  <c r="H40"/>
  <c r="I40"/>
  <c r="J40"/>
  <c r="H41"/>
  <c r="I41"/>
  <c r="J41"/>
  <c r="H42"/>
  <c r="I42"/>
  <c r="J42"/>
  <c r="H43"/>
  <c r="I43"/>
  <c r="J43"/>
  <c r="H44"/>
  <c r="I44"/>
  <c r="J44"/>
  <c r="H45"/>
  <c r="I45"/>
  <c r="J45"/>
  <c r="H46"/>
  <c r="I46"/>
  <c r="J46"/>
  <c r="H31"/>
  <c r="I31"/>
  <c r="J31"/>
  <c r="J34" i="26"/>
  <c r="H31"/>
  <c r="I31"/>
  <c r="J31"/>
  <c r="H32"/>
  <c r="I32"/>
  <c r="J32"/>
  <c r="H33"/>
  <c r="I33"/>
  <c r="J33"/>
  <c r="H34"/>
  <c r="I34"/>
  <c r="H35"/>
  <c r="I35"/>
  <c r="J35"/>
  <c r="H36"/>
  <c r="I36"/>
  <c r="J36"/>
  <c r="H37"/>
  <c r="I37"/>
  <c r="J37"/>
  <c r="H38"/>
  <c r="I38"/>
  <c r="J38"/>
  <c r="H39"/>
  <c r="I39"/>
  <c r="J39"/>
  <c r="H40"/>
  <c r="I40"/>
  <c r="J40"/>
  <c r="H41"/>
  <c r="I41"/>
  <c r="J41"/>
  <c r="H42"/>
  <c r="I42"/>
  <c r="J42"/>
  <c r="H43"/>
  <c r="I43"/>
  <c r="J43"/>
  <c r="H44"/>
  <c r="I44"/>
  <c r="J44"/>
  <c r="H45"/>
  <c r="I45"/>
  <c r="J45"/>
  <c r="H46"/>
  <c r="I46"/>
  <c r="J46"/>
  <c r="G5"/>
  <c r="G57"/>
  <c r="G32" i="25"/>
  <c r="H32"/>
  <c r="I32"/>
  <c r="J32"/>
  <c r="G33"/>
  <c r="H33"/>
  <c r="I33"/>
  <c r="J33"/>
  <c r="G34"/>
  <c r="H34"/>
  <c r="I34"/>
  <c r="J34"/>
  <c r="G35"/>
  <c r="H35"/>
  <c r="I35"/>
  <c r="J35"/>
  <c r="G36"/>
  <c r="H36"/>
  <c r="I36"/>
  <c r="J36"/>
  <c r="G37"/>
  <c r="H37"/>
  <c r="I37"/>
  <c r="J37"/>
  <c r="G38"/>
  <c r="H38"/>
  <c r="I38"/>
  <c r="J38"/>
  <c r="G39"/>
  <c r="H39"/>
  <c r="I39"/>
  <c r="J39"/>
  <c r="G40"/>
  <c r="H40"/>
  <c r="I40"/>
  <c r="J40"/>
  <c r="G41"/>
  <c r="H41"/>
  <c r="I41"/>
  <c r="J41"/>
  <c r="G42"/>
  <c r="H42"/>
  <c r="I42"/>
  <c r="J42"/>
  <c r="G43"/>
  <c r="H43"/>
  <c r="I43"/>
  <c r="J43"/>
  <c r="G44"/>
  <c r="H44"/>
  <c r="I44"/>
  <c r="J44"/>
  <c r="G45"/>
  <c r="H45"/>
  <c r="I45"/>
  <c r="J45"/>
  <c r="G46"/>
  <c r="H46"/>
  <c r="I46"/>
  <c r="J46"/>
  <c r="H31"/>
  <c r="I31"/>
  <c r="J31"/>
  <c r="G31"/>
  <c r="B5" i="44" l="1"/>
  <c r="B18" i="43"/>
  <c r="B17"/>
  <c r="B16"/>
  <c r="B15"/>
  <c r="B14"/>
  <c r="B13"/>
  <c r="B12"/>
  <c r="B11"/>
  <c r="B10"/>
  <c r="B9"/>
  <c r="B8"/>
  <c r="B7"/>
  <c r="B6"/>
  <c r="B5"/>
  <c r="B6" i="63"/>
  <c r="B7"/>
  <c r="B7" i="7" s="1"/>
  <c r="B8" i="63"/>
  <c r="B8" i="7" s="1"/>
  <c r="B9" i="63"/>
  <c r="B10"/>
  <c r="B11"/>
  <c r="B11" i="7" s="1"/>
  <c r="B12" i="63"/>
  <c r="B12" i="7" s="1"/>
  <c r="B13" i="63"/>
  <c r="B14"/>
  <c r="B15"/>
  <c r="B15" i="7" s="1"/>
  <c r="B16" i="63"/>
  <c r="B16" i="7" s="1"/>
  <c r="B17" i="63"/>
  <c r="B18"/>
  <c r="B5"/>
  <c r="B6" i="7"/>
  <c r="B9"/>
  <c r="B10"/>
  <c r="B10" i="34" s="1"/>
  <c r="B13" i="7"/>
  <c r="B14"/>
  <c r="B17"/>
  <c r="B18"/>
  <c r="B18" i="34" s="1"/>
  <c r="B5" i="7"/>
  <c r="B13" i="9" l="1"/>
  <c r="B13" i="34"/>
  <c r="B15" i="9"/>
  <c r="B15" i="34"/>
  <c r="B6" i="9"/>
  <c r="B6" i="34"/>
  <c r="B16" i="9"/>
  <c r="B16" i="34"/>
  <c r="B12" i="9"/>
  <c r="B12" i="34"/>
  <c r="B8" i="9"/>
  <c r="B8" i="34"/>
  <c r="B10" i="9"/>
  <c r="B5"/>
  <c r="B5" i="34"/>
  <c r="B7" i="9"/>
  <c r="B7" i="34"/>
  <c r="B14" i="9"/>
  <c r="B14" i="34"/>
  <c r="B17" i="9"/>
  <c r="B17" i="34"/>
  <c r="B9" i="9"/>
  <c r="B9" i="34"/>
  <c r="B18" i="9"/>
  <c r="B11"/>
  <c r="B11" i="34"/>
  <c r="H6" i="49"/>
  <c r="G5"/>
  <c r="J20"/>
  <c r="I20"/>
  <c r="H20"/>
  <c r="G20"/>
  <c r="J19"/>
  <c r="I19"/>
  <c r="H19"/>
  <c r="G19"/>
  <c r="J18"/>
  <c r="I18"/>
  <c r="H18"/>
  <c r="G18"/>
  <c r="J17"/>
  <c r="I17"/>
  <c r="H17"/>
  <c r="G17"/>
  <c r="J16"/>
  <c r="I16"/>
  <c r="H16"/>
  <c r="G16"/>
  <c r="J15"/>
  <c r="I15"/>
  <c r="H15"/>
  <c r="G15"/>
  <c r="J14"/>
  <c r="I14"/>
  <c r="H14"/>
  <c r="G14"/>
  <c r="J13"/>
  <c r="I13"/>
  <c r="H13"/>
  <c r="G13"/>
  <c r="J12"/>
  <c r="I12"/>
  <c r="H12"/>
  <c r="G12"/>
  <c r="J11"/>
  <c r="I11"/>
  <c r="H11"/>
  <c r="G11"/>
  <c r="J10"/>
  <c r="I10"/>
  <c r="H10"/>
  <c r="G10"/>
  <c r="J9"/>
  <c r="I9"/>
  <c r="H9"/>
  <c r="G9"/>
  <c r="J8"/>
  <c r="I8"/>
  <c r="H8"/>
  <c r="G8"/>
  <c r="J7"/>
  <c r="I7"/>
  <c r="H7"/>
  <c r="G7"/>
  <c r="J6"/>
  <c r="I6"/>
  <c r="G6"/>
  <c r="J5"/>
  <c r="I5"/>
  <c r="H5"/>
  <c r="F20" i="51"/>
  <c r="E20"/>
  <c r="F19"/>
  <c r="E19"/>
  <c r="F18"/>
  <c r="E18"/>
  <c r="F17"/>
  <c r="E17"/>
  <c r="F16"/>
  <c r="E16"/>
  <c r="F15"/>
  <c r="E15"/>
  <c r="F14"/>
  <c r="E14"/>
  <c r="F13"/>
  <c r="E13"/>
  <c r="F12"/>
  <c r="E12"/>
  <c r="F11"/>
  <c r="E11"/>
  <c r="F10"/>
  <c r="E10"/>
  <c r="F9"/>
  <c r="E9"/>
  <c r="F8"/>
  <c r="E8"/>
  <c r="F7"/>
  <c r="E7"/>
  <c r="F6"/>
  <c r="E6"/>
  <c r="F5"/>
  <c r="B19" i="55"/>
  <c r="B45" s="1"/>
  <c r="C19"/>
  <c r="D19"/>
  <c r="E19"/>
  <c r="E45" s="1"/>
  <c r="F19"/>
  <c r="F45" s="1"/>
  <c r="G19"/>
  <c r="H19"/>
  <c r="I19"/>
  <c r="I45" s="1"/>
  <c r="J19"/>
  <c r="J45" s="1"/>
  <c r="K19"/>
  <c r="L19"/>
  <c r="M19"/>
  <c r="M45" s="1"/>
  <c r="N19"/>
  <c r="N45" s="1"/>
  <c r="O19"/>
  <c r="P19"/>
  <c r="Q19"/>
  <c r="Q45" s="1"/>
  <c r="B20"/>
  <c r="B46" s="1"/>
  <c r="C20"/>
  <c r="D20"/>
  <c r="E20"/>
  <c r="E46" s="1"/>
  <c r="F20"/>
  <c r="F46" s="1"/>
  <c r="G20"/>
  <c r="H20"/>
  <c r="I20"/>
  <c r="I46" s="1"/>
  <c r="J20"/>
  <c r="J46" s="1"/>
  <c r="K20"/>
  <c r="L20"/>
  <c r="M20"/>
  <c r="M46" s="1"/>
  <c r="N20"/>
  <c r="N46" s="1"/>
  <c r="O20"/>
  <c r="P20"/>
  <c r="Q20"/>
  <c r="Q46" s="1"/>
  <c r="B45" i="45"/>
  <c r="C45"/>
  <c r="D45"/>
  <c r="E45"/>
  <c r="F45"/>
  <c r="G45"/>
  <c r="H45"/>
  <c r="I45"/>
  <c r="J45"/>
  <c r="K45"/>
  <c r="L45"/>
  <c r="M45"/>
  <c r="N45"/>
  <c r="O45"/>
  <c r="P45"/>
  <c r="Q45"/>
  <c r="B46"/>
  <c r="C46"/>
  <c r="D46"/>
  <c r="E46"/>
  <c r="F46"/>
  <c r="G46"/>
  <c r="H46"/>
  <c r="I46"/>
  <c r="J46"/>
  <c r="K46"/>
  <c r="L46"/>
  <c r="M46"/>
  <c r="N46"/>
  <c r="O46"/>
  <c r="P46"/>
  <c r="Q46"/>
  <c r="B45" i="44"/>
  <c r="C45"/>
  <c r="D45"/>
  <c r="E45"/>
  <c r="F45"/>
  <c r="G45"/>
  <c r="H45"/>
  <c r="I45"/>
  <c r="J45"/>
  <c r="K45"/>
  <c r="L45"/>
  <c r="M45"/>
  <c r="N45"/>
  <c r="O45"/>
  <c r="P45"/>
  <c r="Q45"/>
  <c r="B46"/>
  <c r="F46"/>
  <c r="J46"/>
  <c r="N46"/>
  <c r="B47" i="15"/>
  <c r="C47"/>
  <c r="D47"/>
  <c r="E47"/>
  <c r="F47"/>
  <c r="G47"/>
  <c r="H47"/>
  <c r="I47"/>
  <c r="J47"/>
  <c r="K47"/>
  <c r="L47"/>
  <c r="M47"/>
  <c r="N47"/>
  <c r="O47"/>
  <c r="P47"/>
  <c r="Q47"/>
  <c r="B48"/>
  <c r="C48"/>
  <c r="D48"/>
  <c r="E48"/>
  <c r="F48"/>
  <c r="G48"/>
  <c r="H48"/>
  <c r="I48"/>
  <c r="J48"/>
  <c r="K48"/>
  <c r="L48"/>
  <c r="M48"/>
  <c r="N48"/>
  <c r="O48"/>
  <c r="P48"/>
  <c r="Q48"/>
  <c r="B19" i="43"/>
  <c r="B45" s="1"/>
  <c r="C19"/>
  <c r="D19"/>
  <c r="E19"/>
  <c r="E45" s="1"/>
  <c r="F19"/>
  <c r="G19"/>
  <c r="H19"/>
  <c r="I19"/>
  <c r="J19"/>
  <c r="K19"/>
  <c r="L19"/>
  <c r="M19"/>
  <c r="N19"/>
  <c r="O19"/>
  <c r="P19"/>
  <c r="Q19"/>
  <c r="Q45" s="1"/>
  <c r="B20"/>
  <c r="B46" s="1"/>
  <c r="C20"/>
  <c r="D20"/>
  <c r="E20"/>
  <c r="F20"/>
  <c r="F46" s="1"/>
  <c r="G20"/>
  <c r="H20"/>
  <c r="I20"/>
  <c r="J20"/>
  <c r="J46" s="1"/>
  <c r="K20"/>
  <c r="L20"/>
  <c r="M20"/>
  <c r="M46" s="1"/>
  <c r="N20"/>
  <c r="N46" s="1"/>
  <c r="O20"/>
  <c r="P20"/>
  <c r="Q20"/>
  <c r="Q46" s="1"/>
  <c r="L20" i="35"/>
  <c r="K20"/>
  <c r="J20"/>
  <c r="I20"/>
  <c r="H20"/>
  <c r="G20"/>
  <c r="F20"/>
  <c r="E20"/>
  <c r="D20"/>
  <c r="C20"/>
  <c r="B20"/>
  <c r="L19"/>
  <c r="K19"/>
  <c r="J19"/>
  <c r="I19"/>
  <c r="H19"/>
  <c r="G19"/>
  <c r="F19"/>
  <c r="E19"/>
  <c r="D19"/>
  <c r="C19"/>
  <c r="B19"/>
  <c r="L20" i="21"/>
  <c r="K20"/>
  <c r="J20"/>
  <c r="I20"/>
  <c r="H20"/>
  <c r="G20"/>
  <c r="F20"/>
  <c r="E20"/>
  <c r="D20"/>
  <c r="C20"/>
  <c r="B20"/>
  <c r="L19"/>
  <c r="K19"/>
  <c r="J19"/>
  <c r="I19"/>
  <c r="H19"/>
  <c r="G19"/>
  <c r="F19"/>
  <c r="E19"/>
  <c r="D19"/>
  <c r="C19"/>
  <c r="B19"/>
  <c r="B45" i="20"/>
  <c r="C45"/>
  <c r="D45"/>
  <c r="E45"/>
  <c r="F45"/>
  <c r="G45"/>
  <c r="H45"/>
  <c r="I45"/>
  <c r="J45"/>
  <c r="K45"/>
  <c r="L45"/>
  <c r="B46"/>
  <c r="C46"/>
  <c r="D46"/>
  <c r="E46"/>
  <c r="F46"/>
  <c r="G46"/>
  <c r="H46"/>
  <c r="I46"/>
  <c r="J46"/>
  <c r="K46"/>
  <c r="L46"/>
  <c r="B19" i="17"/>
  <c r="B47" s="1"/>
  <c r="C19"/>
  <c r="C47" s="1"/>
  <c r="D19"/>
  <c r="D47" s="1"/>
  <c r="E19"/>
  <c r="E47" s="1"/>
  <c r="F19"/>
  <c r="F47" s="1"/>
  <c r="G19"/>
  <c r="G47" s="1"/>
  <c r="H19"/>
  <c r="H47" s="1"/>
  <c r="I19"/>
  <c r="I47" s="1"/>
  <c r="J19"/>
  <c r="J47" s="1"/>
  <c r="K19"/>
  <c r="K47" s="1"/>
  <c r="L19"/>
  <c r="L47" s="1"/>
  <c r="M19"/>
  <c r="M47" s="1"/>
  <c r="N19"/>
  <c r="N47" s="1"/>
  <c r="O19"/>
  <c r="O47" s="1"/>
  <c r="P19"/>
  <c r="P47" s="1"/>
  <c r="Q19"/>
  <c r="Q47" s="1"/>
  <c r="B20"/>
  <c r="B48" s="1"/>
  <c r="C20"/>
  <c r="C48" s="1"/>
  <c r="D20"/>
  <c r="D48" s="1"/>
  <c r="E20"/>
  <c r="E48" s="1"/>
  <c r="F20"/>
  <c r="F48" s="1"/>
  <c r="G20"/>
  <c r="G48" s="1"/>
  <c r="H20"/>
  <c r="H48" s="1"/>
  <c r="I20"/>
  <c r="I48" s="1"/>
  <c r="J20"/>
  <c r="J48" s="1"/>
  <c r="K20"/>
  <c r="K48" s="1"/>
  <c r="L20"/>
  <c r="L48" s="1"/>
  <c r="M20"/>
  <c r="M48" s="1"/>
  <c r="N20"/>
  <c r="N48" s="1"/>
  <c r="O20"/>
  <c r="O48" s="1"/>
  <c r="P20"/>
  <c r="P48" s="1"/>
  <c r="Q20"/>
  <c r="Q48" s="1"/>
  <c r="B19" i="29"/>
  <c r="B45" s="1"/>
  <c r="C19"/>
  <c r="D19"/>
  <c r="E19"/>
  <c r="F19"/>
  <c r="F45" s="1"/>
  <c r="G19"/>
  <c r="H19"/>
  <c r="I19"/>
  <c r="J19"/>
  <c r="J45" s="1"/>
  <c r="K19"/>
  <c r="L19"/>
  <c r="M19"/>
  <c r="N19"/>
  <c r="N45" s="1"/>
  <c r="O19"/>
  <c r="P19"/>
  <c r="Q19"/>
  <c r="B20"/>
  <c r="B46" s="1"/>
  <c r="C20"/>
  <c r="D20"/>
  <c r="E20"/>
  <c r="F20"/>
  <c r="F46" s="1"/>
  <c r="G20"/>
  <c r="H20"/>
  <c r="I20"/>
  <c r="J20"/>
  <c r="J46" s="1"/>
  <c r="K20"/>
  <c r="L20"/>
  <c r="M20"/>
  <c r="N20"/>
  <c r="N46" s="1"/>
  <c r="O20"/>
  <c r="P20"/>
  <c r="Q20"/>
  <c r="B19" i="51"/>
  <c r="C19"/>
  <c r="D19"/>
  <c r="G19"/>
  <c r="H19"/>
  <c r="J19"/>
  <c r="B20"/>
  <c r="C20"/>
  <c r="D20"/>
  <c r="G20"/>
  <c r="H20"/>
  <c r="J20"/>
  <c r="B19" i="59"/>
  <c r="B45" s="1"/>
  <c r="C19"/>
  <c r="D19"/>
  <c r="E19"/>
  <c r="F19"/>
  <c r="F45" s="1"/>
  <c r="G19"/>
  <c r="H19"/>
  <c r="I19"/>
  <c r="J19"/>
  <c r="J45" s="1"/>
  <c r="K19"/>
  <c r="L19"/>
  <c r="M19"/>
  <c r="N19"/>
  <c r="N45" s="1"/>
  <c r="O19"/>
  <c r="P19"/>
  <c r="Q19"/>
  <c r="B20"/>
  <c r="B46" s="1"/>
  <c r="C20"/>
  <c r="D20"/>
  <c r="E20"/>
  <c r="F20"/>
  <c r="F46" s="1"/>
  <c r="G20"/>
  <c r="H20"/>
  <c r="I20"/>
  <c r="J20"/>
  <c r="J46" s="1"/>
  <c r="K20"/>
  <c r="L20"/>
  <c r="M20"/>
  <c r="N20"/>
  <c r="N46" s="1"/>
  <c r="O20"/>
  <c r="P20"/>
  <c r="Q20"/>
  <c r="B19" i="50"/>
  <c r="B45" s="1"/>
  <c r="B20"/>
  <c r="B46" s="1"/>
  <c r="C19"/>
  <c r="D19"/>
  <c r="E19"/>
  <c r="E45" s="1"/>
  <c r="F19"/>
  <c r="G19"/>
  <c r="H19"/>
  <c r="I19"/>
  <c r="I45" s="1"/>
  <c r="J19"/>
  <c r="K19"/>
  <c r="L19"/>
  <c r="L45" s="1"/>
  <c r="M19"/>
  <c r="M45" s="1"/>
  <c r="N19"/>
  <c r="O19"/>
  <c r="P19"/>
  <c r="Q19"/>
  <c r="Q45" s="1"/>
  <c r="C20"/>
  <c r="C46" s="1"/>
  <c r="D20"/>
  <c r="E20"/>
  <c r="F20"/>
  <c r="G20"/>
  <c r="G46" s="1"/>
  <c r="H20"/>
  <c r="I20"/>
  <c r="J20"/>
  <c r="K20"/>
  <c r="K46" s="1"/>
  <c r="L20"/>
  <c r="M20"/>
  <c r="N20"/>
  <c r="O20"/>
  <c r="O46" s="1"/>
  <c r="P20"/>
  <c r="Q20"/>
  <c r="J78" i="31"/>
  <c r="I78"/>
  <c r="H78"/>
  <c r="F78"/>
  <c r="E78"/>
  <c r="D78"/>
  <c r="C78"/>
  <c r="B78"/>
  <c r="J77"/>
  <c r="I77"/>
  <c r="H77"/>
  <c r="F77"/>
  <c r="E77"/>
  <c r="D77"/>
  <c r="C77"/>
  <c r="B77"/>
  <c r="J76"/>
  <c r="I76"/>
  <c r="H76"/>
  <c r="F76"/>
  <c r="E76"/>
  <c r="D76"/>
  <c r="C76"/>
  <c r="F46"/>
  <c r="E46"/>
  <c r="D46"/>
  <c r="C46"/>
  <c r="B46"/>
  <c r="F45"/>
  <c r="E45"/>
  <c r="D45"/>
  <c r="C45"/>
  <c r="B45"/>
  <c r="F44"/>
  <c r="E44"/>
  <c r="D44"/>
  <c r="C44"/>
  <c r="B44"/>
  <c r="F43"/>
  <c r="E43"/>
  <c r="D43"/>
  <c r="C43"/>
  <c r="B43"/>
  <c r="F42"/>
  <c r="E42"/>
  <c r="D42"/>
  <c r="C42"/>
  <c r="B42"/>
  <c r="F41"/>
  <c r="E41"/>
  <c r="D41"/>
  <c r="C41"/>
  <c r="B41"/>
  <c r="F40"/>
  <c r="E40"/>
  <c r="D40"/>
  <c r="C40"/>
  <c r="B40"/>
  <c r="F39"/>
  <c r="E39"/>
  <c r="D39"/>
  <c r="C39"/>
  <c r="B39"/>
  <c r="F38"/>
  <c r="E38"/>
  <c r="D38"/>
  <c r="C38"/>
  <c r="B38"/>
  <c r="F37"/>
  <c r="E37"/>
  <c r="D37"/>
  <c r="C37"/>
  <c r="B37"/>
  <c r="F36"/>
  <c r="E36"/>
  <c r="D36"/>
  <c r="C36"/>
  <c r="B36"/>
  <c r="F35"/>
  <c r="E35"/>
  <c r="D35"/>
  <c r="C35"/>
  <c r="B35"/>
  <c r="E34"/>
  <c r="D34"/>
  <c r="C34"/>
  <c r="B34"/>
  <c r="F33"/>
  <c r="E33"/>
  <c r="D33"/>
  <c r="C33"/>
  <c r="B33"/>
  <c r="F32"/>
  <c r="E32"/>
  <c r="D32"/>
  <c r="C32"/>
  <c r="B32"/>
  <c r="F31"/>
  <c r="E31"/>
  <c r="D31"/>
  <c r="C31"/>
  <c r="J25"/>
  <c r="I25"/>
  <c r="H25"/>
  <c r="F25"/>
  <c r="E25"/>
  <c r="D25"/>
  <c r="C25"/>
  <c r="B25"/>
  <c r="J24"/>
  <c r="I24"/>
  <c r="H24"/>
  <c r="F24"/>
  <c r="E24"/>
  <c r="D24"/>
  <c r="C24"/>
  <c r="B24"/>
  <c r="J23"/>
  <c r="I23"/>
  <c r="H23"/>
  <c r="F23"/>
  <c r="E23"/>
  <c r="D23"/>
  <c r="C23"/>
  <c r="J103" i="30"/>
  <c r="I103"/>
  <c r="H103"/>
  <c r="F103"/>
  <c r="E103"/>
  <c r="D103"/>
  <c r="C103"/>
  <c r="J102"/>
  <c r="I102"/>
  <c r="H102"/>
  <c r="F102"/>
  <c r="E102"/>
  <c r="D102"/>
  <c r="C102"/>
  <c r="J101"/>
  <c r="I101"/>
  <c r="H101"/>
  <c r="F101"/>
  <c r="E101"/>
  <c r="D101"/>
  <c r="J73"/>
  <c r="I73"/>
  <c r="H73"/>
  <c r="G73"/>
  <c r="F73"/>
  <c r="E73"/>
  <c r="D73"/>
  <c r="C73"/>
  <c r="B73"/>
  <c r="J72"/>
  <c r="I72"/>
  <c r="H72"/>
  <c r="G72"/>
  <c r="F72"/>
  <c r="E72"/>
  <c r="D72"/>
  <c r="C72"/>
  <c r="B72"/>
  <c r="J71"/>
  <c r="I71"/>
  <c r="H71"/>
  <c r="G71"/>
  <c r="F71"/>
  <c r="E71"/>
  <c r="D71"/>
  <c r="C71"/>
  <c r="B71"/>
  <c r="J70"/>
  <c r="I70"/>
  <c r="H70"/>
  <c r="G70"/>
  <c r="F70"/>
  <c r="E70"/>
  <c r="D70"/>
  <c r="C70"/>
  <c r="B70"/>
  <c r="J69"/>
  <c r="I69"/>
  <c r="H69"/>
  <c r="F69"/>
  <c r="E69"/>
  <c r="D69"/>
  <c r="C69"/>
  <c r="B69"/>
  <c r="J68"/>
  <c r="I68"/>
  <c r="H68"/>
  <c r="F68"/>
  <c r="E68"/>
  <c r="D68"/>
  <c r="C68"/>
  <c r="B68"/>
  <c r="J67"/>
  <c r="I67"/>
  <c r="H67"/>
  <c r="F67"/>
  <c r="E67"/>
  <c r="D67"/>
  <c r="C67"/>
  <c r="B67"/>
  <c r="J66"/>
  <c r="I66"/>
  <c r="H66"/>
  <c r="F66"/>
  <c r="E66"/>
  <c r="D66"/>
  <c r="C66"/>
  <c r="B66"/>
  <c r="J65"/>
  <c r="I65"/>
  <c r="H65"/>
  <c r="F65"/>
  <c r="E65"/>
  <c r="D65"/>
  <c r="C65"/>
  <c r="B65"/>
  <c r="J64"/>
  <c r="I64"/>
  <c r="H64"/>
  <c r="F64"/>
  <c r="E64"/>
  <c r="D64"/>
  <c r="C64"/>
  <c r="B64"/>
  <c r="J63"/>
  <c r="I63"/>
  <c r="H63"/>
  <c r="F63"/>
  <c r="E63"/>
  <c r="D63"/>
  <c r="C63"/>
  <c r="B63"/>
  <c r="J62"/>
  <c r="I62"/>
  <c r="H62"/>
  <c r="F62"/>
  <c r="E62"/>
  <c r="D62"/>
  <c r="C62"/>
  <c r="B62"/>
  <c r="J61"/>
  <c r="I61"/>
  <c r="H61"/>
  <c r="F61"/>
  <c r="E61"/>
  <c r="D61"/>
  <c r="C61"/>
  <c r="B61"/>
  <c r="J60"/>
  <c r="I60"/>
  <c r="H60"/>
  <c r="F60"/>
  <c r="E60"/>
  <c r="D60"/>
  <c r="C60"/>
  <c r="B60"/>
  <c r="J59"/>
  <c r="I59"/>
  <c r="H59"/>
  <c r="F59"/>
  <c r="E59"/>
  <c r="D59"/>
  <c r="C59"/>
  <c r="B59"/>
  <c r="J58"/>
  <c r="I58"/>
  <c r="H58"/>
  <c r="F58"/>
  <c r="E58"/>
  <c r="D58"/>
  <c r="C58"/>
  <c r="B45"/>
  <c r="C45"/>
  <c r="D45"/>
  <c r="E45"/>
  <c r="F45"/>
  <c r="B46"/>
  <c r="C46"/>
  <c r="D46"/>
  <c r="E46"/>
  <c r="F46"/>
  <c r="F44"/>
  <c r="E44"/>
  <c r="D44"/>
  <c r="C44"/>
  <c r="F43"/>
  <c r="E43"/>
  <c r="D43"/>
  <c r="C43"/>
  <c r="F42"/>
  <c r="E42"/>
  <c r="D42"/>
  <c r="C42"/>
  <c r="F41"/>
  <c r="E41"/>
  <c r="D41"/>
  <c r="C41"/>
  <c r="F40"/>
  <c r="E40"/>
  <c r="D40"/>
  <c r="C40"/>
  <c r="F39"/>
  <c r="E39"/>
  <c r="D39"/>
  <c r="C39"/>
  <c r="F38"/>
  <c r="E38"/>
  <c r="D38"/>
  <c r="C38"/>
  <c r="F37"/>
  <c r="E37"/>
  <c r="D37"/>
  <c r="C37"/>
  <c r="F36"/>
  <c r="E36"/>
  <c r="D36"/>
  <c r="C36"/>
  <c r="F35"/>
  <c r="E35"/>
  <c r="D35"/>
  <c r="C35"/>
  <c r="F34"/>
  <c r="E34"/>
  <c r="D34"/>
  <c r="C34"/>
  <c r="F33"/>
  <c r="E33"/>
  <c r="D33"/>
  <c r="C33"/>
  <c r="F32"/>
  <c r="E32"/>
  <c r="D32"/>
  <c r="C32"/>
  <c r="F31"/>
  <c r="E31"/>
  <c r="D31"/>
  <c r="J25"/>
  <c r="I25"/>
  <c r="H25"/>
  <c r="F25"/>
  <c r="J24"/>
  <c r="I24"/>
  <c r="H24"/>
  <c r="F24"/>
  <c r="J23"/>
  <c r="I23"/>
  <c r="H23"/>
  <c r="F23"/>
  <c r="B45" i="58"/>
  <c r="C45"/>
  <c r="D45"/>
  <c r="E45"/>
  <c r="F45"/>
  <c r="G45"/>
  <c r="H45"/>
  <c r="I45"/>
  <c r="J45"/>
  <c r="K45"/>
  <c r="L45"/>
  <c r="M45"/>
  <c r="N45"/>
  <c r="O45"/>
  <c r="P45"/>
  <c r="Q45"/>
  <c r="B46"/>
  <c r="C46"/>
  <c r="D46"/>
  <c r="E46"/>
  <c r="F46"/>
  <c r="G46"/>
  <c r="H46"/>
  <c r="I46"/>
  <c r="J46"/>
  <c r="K46"/>
  <c r="L46"/>
  <c r="M46"/>
  <c r="N46"/>
  <c r="O46"/>
  <c r="P46"/>
  <c r="Q46"/>
  <c r="B19" i="47"/>
  <c r="B45" s="1"/>
  <c r="C19"/>
  <c r="D19"/>
  <c r="E19"/>
  <c r="F19"/>
  <c r="F45" s="1"/>
  <c r="G19"/>
  <c r="H19"/>
  <c r="I19"/>
  <c r="J19"/>
  <c r="J45" s="1"/>
  <c r="K19"/>
  <c r="L19"/>
  <c r="M19"/>
  <c r="N19"/>
  <c r="N45" s="1"/>
  <c r="O19"/>
  <c r="P19"/>
  <c r="Q19"/>
  <c r="B20"/>
  <c r="B46" s="1"/>
  <c r="C20"/>
  <c r="D20"/>
  <c r="E20"/>
  <c r="F20"/>
  <c r="F46" s="1"/>
  <c r="G20"/>
  <c r="H20"/>
  <c r="I20"/>
  <c r="J20"/>
  <c r="J46" s="1"/>
  <c r="K20"/>
  <c r="L20"/>
  <c r="M20"/>
  <c r="N20"/>
  <c r="N46" s="1"/>
  <c r="O20"/>
  <c r="P20"/>
  <c r="Q20"/>
  <c r="B45" i="46"/>
  <c r="C45"/>
  <c r="D45"/>
  <c r="E45"/>
  <c r="F45"/>
  <c r="G45"/>
  <c r="H45"/>
  <c r="I45"/>
  <c r="J45"/>
  <c r="K45"/>
  <c r="L45"/>
  <c r="M45"/>
  <c r="N45"/>
  <c r="O45"/>
  <c r="P45"/>
  <c r="Q45"/>
  <c r="B46"/>
  <c r="C46"/>
  <c r="D46"/>
  <c r="E46"/>
  <c r="F46"/>
  <c r="G46"/>
  <c r="H46"/>
  <c r="I46"/>
  <c r="J46"/>
  <c r="K46"/>
  <c r="L46"/>
  <c r="M46"/>
  <c r="N46"/>
  <c r="O46"/>
  <c r="P46"/>
  <c r="Q46"/>
  <c r="B45" i="27"/>
  <c r="C45"/>
  <c r="D45"/>
  <c r="E45"/>
  <c r="F45"/>
  <c r="G45"/>
  <c r="H45"/>
  <c r="I45"/>
  <c r="J45"/>
  <c r="K45"/>
  <c r="L45"/>
  <c r="M45"/>
  <c r="N45"/>
  <c r="O45"/>
  <c r="P45"/>
  <c r="Q45"/>
  <c r="B46"/>
  <c r="C46"/>
  <c r="D46"/>
  <c r="E46"/>
  <c r="F46"/>
  <c r="G46"/>
  <c r="H46"/>
  <c r="I46"/>
  <c r="J46"/>
  <c r="K46"/>
  <c r="L46"/>
  <c r="M46"/>
  <c r="N46"/>
  <c r="O46"/>
  <c r="P46"/>
  <c r="Q46"/>
  <c r="B19" i="7"/>
  <c r="B19" i="34" s="1"/>
  <c r="C19" i="7"/>
  <c r="D19"/>
  <c r="D19" i="34" s="1"/>
  <c r="E19" i="7"/>
  <c r="E19" i="34" s="1"/>
  <c r="F19" i="7"/>
  <c r="G19"/>
  <c r="H19"/>
  <c r="H19" i="34" s="1"/>
  <c r="I19" i="7"/>
  <c r="I19" i="34" s="1"/>
  <c r="J19" i="7"/>
  <c r="K19"/>
  <c r="L19"/>
  <c r="L19" i="34" s="1"/>
  <c r="M19" i="7"/>
  <c r="M19" i="34" s="1"/>
  <c r="N19" i="7"/>
  <c r="O19"/>
  <c r="P19"/>
  <c r="P19" i="34" s="1"/>
  <c r="Q19" i="7"/>
  <c r="Q19" i="34" s="1"/>
  <c r="B20" i="7"/>
  <c r="B20" i="34" s="1"/>
  <c r="C20" i="7"/>
  <c r="D20"/>
  <c r="E20"/>
  <c r="E20" i="34" s="1"/>
  <c r="F20" i="7"/>
  <c r="F20" i="34" s="1"/>
  <c r="G20" i="7"/>
  <c r="H20"/>
  <c r="H20" i="34" s="1"/>
  <c r="I20" i="7"/>
  <c r="I20" i="34" s="1"/>
  <c r="J20" i="7"/>
  <c r="J20" i="34" s="1"/>
  <c r="K20" i="7"/>
  <c r="L20"/>
  <c r="L20" i="34" s="1"/>
  <c r="M20" i="7"/>
  <c r="M20" i="34" s="1"/>
  <c r="N20" i="7"/>
  <c r="N20" i="34" s="1"/>
  <c r="O20" i="7"/>
  <c r="P20"/>
  <c r="P20" i="34" s="1"/>
  <c r="Q20" i="7"/>
  <c r="Q20" i="34" s="1"/>
  <c r="B19" i="9"/>
  <c r="C19"/>
  <c r="D19"/>
  <c r="E19"/>
  <c r="F19"/>
  <c r="G19"/>
  <c r="H19"/>
  <c r="I19"/>
  <c r="J19"/>
  <c r="K19"/>
  <c r="L19"/>
  <c r="M19"/>
  <c r="N19"/>
  <c r="O19"/>
  <c r="P19"/>
  <c r="Q19"/>
  <c r="B20"/>
  <c r="C20"/>
  <c r="D20"/>
  <c r="E20"/>
  <c r="F20"/>
  <c r="G20"/>
  <c r="H20"/>
  <c r="I20"/>
  <c r="J20"/>
  <c r="K20"/>
  <c r="L20"/>
  <c r="M20"/>
  <c r="N20"/>
  <c r="O20"/>
  <c r="P20"/>
  <c r="Q20"/>
  <c r="Q46" i="5"/>
  <c r="P46"/>
  <c r="O46"/>
  <c r="N46"/>
  <c r="M46"/>
  <c r="L46"/>
  <c r="K46"/>
  <c r="J46"/>
  <c r="I46"/>
  <c r="H46"/>
  <c r="G46"/>
  <c r="F46"/>
  <c r="E46"/>
  <c r="D46"/>
  <c r="C46"/>
  <c r="B46"/>
  <c r="Q45"/>
  <c r="P45"/>
  <c r="O45"/>
  <c r="N45"/>
  <c r="M45"/>
  <c r="L45"/>
  <c r="K45"/>
  <c r="J45"/>
  <c r="I45"/>
  <c r="H45"/>
  <c r="G45"/>
  <c r="F45"/>
  <c r="E45"/>
  <c r="D45"/>
  <c r="C45"/>
  <c r="B45"/>
  <c r="Q44"/>
  <c r="P44"/>
  <c r="O44"/>
  <c r="N44"/>
  <c r="M44"/>
  <c r="L44"/>
  <c r="K44"/>
  <c r="J44"/>
  <c r="I44"/>
  <c r="H44"/>
  <c r="G44"/>
  <c r="F44"/>
  <c r="E44"/>
  <c r="D44"/>
  <c r="C44"/>
  <c r="P46" i="47" l="1"/>
  <c r="L46"/>
  <c r="H46"/>
  <c r="D46"/>
  <c r="P45"/>
  <c r="L45"/>
  <c r="H45"/>
  <c r="D45"/>
  <c r="O46" i="43"/>
  <c r="K46"/>
  <c r="G46"/>
  <c r="C46"/>
  <c r="O45"/>
  <c r="K45"/>
  <c r="G45"/>
  <c r="O45" i="50"/>
  <c r="K45"/>
  <c r="G45"/>
  <c r="C45"/>
  <c r="P46" i="43"/>
  <c r="L46"/>
  <c r="H46"/>
  <c r="D46"/>
  <c r="P45"/>
  <c r="L45"/>
  <c r="H45"/>
  <c r="D45"/>
  <c r="P45" i="50"/>
  <c r="Q19" i="11"/>
  <c r="K46" i="44"/>
  <c r="Q46" i="47"/>
  <c r="M46"/>
  <c r="I46"/>
  <c r="E46"/>
  <c r="Q45"/>
  <c r="M45"/>
  <c r="I45"/>
  <c r="E45"/>
  <c r="H45" i="50"/>
  <c r="D45"/>
  <c r="O46" i="59"/>
  <c r="K46"/>
  <c r="G46"/>
  <c r="C46"/>
  <c r="O45"/>
  <c r="K45"/>
  <c r="G45"/>
  <c r="C45"/>
  <c r="F20" i="11"/>
  <c r="G46" i="44"/>
  <c r="C46"/>
  <c r="D20" i="11"/>
  <c r="D20" i="34"/>
  <c r="D46" s="1"/>
  <c r="N19" i="11"/>
  <c r="N19" i="34"/>
  <c r="N45" s="1"/>
  <c r="J19" i="11"/>
  <c r="J19" i="34"/>
  <c r="J45" s="1"/>
  <c r="F19" i="11"/>
  <c r="F19" i="34"/>
  <c r="P46" i="59"/>
  <c r="L46"/>
  <c r="H46"/>
  <c r="D46"/>
  <c r="P45"/>
  <c r="L45"/>
  <c r="H45"/>
  <c r="D45"/>
  <c r="O20" i="11"/>
  <c r="O20" i="34"/>
  <c r="O46" s="1"/>
  <c r="K20" i="11"/>
  <c r="K20" i="34"/>
  <c r="K46" s="1"/>
  <c r="G20" i="11"/>
  <c r="G20" i="34"/>
  <c r="G46" s="1"/>
  <c r="C20" i="11"/>
  <c r="C20" i="34"/>
  <c r="C46" s="1"/>
  <c r="O19" i="11"/>
  <c r="O19" i="34"/>
  <c r="K19" i="11"/>
  <c r="K19" i="34"/>
  <c r="K45" s="1"/>
  <c r="G19" i="11"/>
  <c r="G19" i="34"/>
  <c r="G45" s="1"/>
  <c r="C19" i="11"/>
  <c r="C19" i="34"/>
  <c r="C45" s="1"/>
  <c r="O46" i="47"/>
  <c r="K46"/>
  <c r="G46"/>
  <c r="C46"/>
  <c r="O45"/>
  <c r="K45"/>
  <c r="G45"/>
  <c r="C45"/>
  <c r="Q46" i="59"/>
  <c r="M46"/>
  <c r="I46"/>
  <c r="E46"/>
  <c r="Q45"/>
  <c r="M45"/>
  <c r="I45"/>
  <c r="E45"/>
  <c r="E19" i="11"/>
  <c r="O45" i="34"/>
  <c r="L46" i="50"/>
  <c r="D46"/>
  <c r="K46" i="29"/>
  <c r="C46"/>
  <c r="K45"/>
  <c r="C45"/>
  <c r="O46" i="44"/>
  <c r="Q46" i="50"/>
  <c r="M46"/>
  <c r="I46"/>
  <c r="E46"/>
  <c r="P46" i="29"/>
  <c r="L46"/>
  <c r="H46"/>
  <c r="D46"/>
  <c r="P45"/>
  <c r="L45"/>
  <c r="H45"/>
  <c r="D45"/>
  <c r="J20" i="11"/>
  <c r="I19"/>
  <c r="I46" i="43"/>
  <c r="E46"/>
  <c r="I45"/>
  <c r="O46" i="55"/>
  <c r="K46"/>
  <c r="G46"/>
  <c r="C46"/>
  <c r="O45"/>
  <c r="K45"/>
  <c r="G45"/>
  <c r="C45"/>
  <c r="P46" i="50"/>
  <c r="H46"/>
  <c r="O46" i="29"/>
  <c r="G46"/>
  <c r="O45"/>
  <c r="G45"/>
  <c r="N46" i="50"/>
  <c r="J46"/>
  <c r="F46"/>
  <c r="Q46" i="29"/>
  <c r="M46"/>
  <c r="I46"/>
  <c r="E46"/>
  <c r="Q45"/>
  <c r="M45"/>
  <c r="I45"/>
  <c r="E45"/>
  <c r="N20" i="11"/>
  <c r="M19"/>
  <c r="P46" i="44"/>
  <c r="L46"/>
  <c r="H46"/>
  <c r="D46"/>
  <c r="P46" i="55"/>
  <c r="L46"/>
  <c r="H46"/>
  <c r="D46"/>
  <c r="P45"/>
  <c r="L45"/>
  <c r="H45"/>
  <c r="D45"/>
  <c r="N45" i="50"/>
  <c r="J45"/>
  <c r="F45"/>
  <c r="P20" i="11"/>
  <c r="L20"/>
  <c r="H20"/>
  <c r="M45" i="43"/>
  <c r="C45"/>
  <c r="Q46" i="44"/>
  <c r="M46"/>
  <c r="I46"/>
  <c r="E46"/>
  <c r="F24" i="51"/>
  <c r="F25"/>
  <c r="Q20" i="11"/>
  <c r="M20"/>
  <c r="I20"/>
  <c r="E20"/>
  <c r="P19"/>
  <c r="L19"/>
  <c r="H19"/>
  <c r="D19"/>
  <c r="F45" i="34"/>
  <c r="E25" i="51"/>
  <c r="N45" i="43"/>
  <c r="J45"/>
  <c r="F45"/>
  <c r="B46" i="34"/>
  <c r="F46"/>
  <c r="J46"/>
  <c r="N46"/>
  <c r="I46"/>
  <c r="Q46"/>
  <c r="H46"/>
  <c r="L46"/>
  <c r="P46"/>
  <c r="E46"/>
  <c r="M46"/>
  <c r="B45"/>
  <c r="I45"/>
  <c r="Q45"/>
  <c r="D45"/>
  <c r="H45"/>
  <c r="L45"/>
  <c r="P45"/>
  <c r="E45"/>
  <c r="M45"/>
  <c r="B20" i="11"/>
  <c r="F23" i="51"/>
  <c r="B19" i="11"/>
  <c r="B45" i="4"/>
  <c r="C45"/>
  <c r="D45"/>
  <c r="E45"/>
  <c r="F45"/>
  <c r="G45"/>
  <c r="H45"/>
  <c r="I45"/>
  <c r="J45"/>
  <c r="K45"/>
  <c r="L45"/>
  <c r="M45"/>
  <c r="N45"/>
  <c r="O45"/>
  <c r="P45"/>
  <c r="Q45"/>
  <c r="B46"/>
  <c r="C46"/>
  <c r="D46"/>
  <c r="E46"/>
  <c r="F46"/>
  <c r="G46"/>
  <c r="H46"/>
  <c r="I46"/>
  <c r="J46"/>
  <c r="K46"/>
  <c r="L46"/>
  <c r="M46"/>
  <c r="N46"/>
  <c r="O46"/>
  <c r="P46"/>
  <c r="Q46"/>
  <c r="B45" i="1"/>
  <c r="C45"/>
  <c r="D45"/>
  <c r="E45"/>
  <c r="F45"/>
  <c r="G45"/>
  <c r="H45"/>
  <c r="I45"/>
  <c r="J45"/>
  <c r="K45"/>
  <c r="L45"/>
  <c r="M45"/>
  <c r="N45"/>
  <c r="O45"/>
  <c r="P45"/>
  <c r="Q45"/>
  <c r="B46"/>
  <c r="C46"/>
  <c r="D46"/>
  <c r="E46"/>
  <c r="F46"/>
  <c r="G46"/>
  <c r="H46"/>
  <c r="I46"/>
  <c r="J46"/>
  <c r="K46"/>
  <c r="L46"/>
  <c r="M46"/>
  <c r="N46"/>
  <c r="O46"/>
  <c r="P46"/>
  <c r="Q46"/>
  <c r="B45" i="12"/>
  <c r="C45"/>
  <c r="D45"/>
  <c r="E45"/>
  <c r="F45"/>
  <c r="G45"/>
  <c r="H45"/>
  <c r="I45"/>
  <c r="J45"/>
  <c r="K45"/>
  <c r="L45"/>
  <c r="M45"/>
  <c r="N45"/>
  <c r="O45"/>
  <c r="P45"/>
  <c r="Q45"/>
  <c r="B46"/>
  <c r="C46"/>
  <c r="D46"/>
  <c r="E46"/>
  <c r="F46"/>
  <c r="G46"/>
  <c r="H46"/>
  <c r="I46"/>
  <c r="J46"/>
  <c r="K46"/>
  <c r="L46"/>
  <c r="M46"/>
  <c r="N46"/>
  <c r="O46"/>
  <c r="P46"/>
  <c r="Q46"/>
  <c r="B45" i="40"/>
  <c r="C45"/>
  <c r="D45"/>
  <c r="E45"/>
  <c r="F45"/>
  <c r="G45"/>
  <c r="H45"/>
  <c r="I45"/>
  <c r="J45"/>
  <c r="K45"/>
  <c r="L45"/>
  <c r="M45"/>
  <c r="N45"/>
  <c r="O45"/>
  <c r="P45"/>
  <c r="Q45"/>
  <c r="B46"/>
  <c r="C46"/>
  <c r="D46"/>
  <c r="E46"/>
  <c r="F46"/>
  <c r="G46"/>
  <c r="H46"/>
  <c r="I46"/>
  <c r="J46"/>
  <c r="K46"/>
  <c r="L46"/>
  <c r="M46"/>
  <c r="N46"/>
  <c r="O46"/>
  <c r="P46"/>
  <c r="Q46"/>
  <c r="B19" i="41"/>
  <c r="B45" s="1"/>
  <c r="C19"/>
  <c r="D19"/>
  <c r="E19"/>
  <c r="F19"/>
  <c r="G19"/>
  <c r="H19"/>
  <c r="I19"/>
  <c r="J19"/>
  <c r="K19"/>
  <c r="L19"/>
  <c r="M19"/>
  <c r="N19"/>
  <c r="O19"/>
  <c r="P19"/>
  <c r="Q19"/>
  <c r="B20"/>
  <c r="B46" s="1"/>
  <c r="C20"/>
  <c r="D20"/>
  <c r="E20"/>
  <c r="F20"/>
  <c r="G20"/>
  <c r="H20"/>
  <c r="I20"/>
  <c r="J20"/>
  <c r="K20"/>
  <c r="L20"/>
  <c r="M20"/>
  <c r="N20"/>
  <c r="O20"/>
  <c r="P20"/>
  <c r="Q20"/>
  <c r="B19" i="42"/>
  <c r="B45" s="1"/>
  <c r="C19"/>
  <c r="D19"/>
  <c r="E19"/>
  <c r="F19"/>
  <c r="G19"/>
  <c r="H19"/>
  <c r="I19"/>
  <c r="J19"/>
  <c r="K19"/>
  <c r="L19"/>
  <c r="M19"/>
  <c r="N19"/>
  <c r="O19"/>
  <c r="P19"/>
  <c r="Q19"/>
  <c r="B20"/>
  <c r="B46" s="1"/>
  <c r="C20"/>
  <c r="D20"/>
  <c r="E20"/>
  <c r="F20"/>
  <c r="G20"/>
  <c r="H20"/>
  <c r="I20"/>
  <c r="J20"/>
  <c r="K20"/>
  <c r="L20"/>
  <c r="M20"/>
  <c r="N20"/>
  <c r="O20"/>
  <c r="P20"/>
  <c r="Q20"/>
  <c r="B45" i="56"/>
  <c r="C45"/>
  <c r="D45"/>
  <c r="E45"/>
  <c r="F45"/>
  <c r="G45"/>
  <c r="H45"/>
  <c r="I45"/>
  <c r="J45"/>
  <c r="K45"/>
  <c r="L45"/>
  <c r="M45"/>
  <c r="N45"/>
  <c r="O45"/>
  <c r="P45"/>
  <c r="Q45"/>
  <c r="B46"/>
  <c r="C46"/>
  <c r="D46"/>
  <c r="E46"/>
  <c r="F46"/>
  <c r="G46"/>
  <c r="H46"/>
  <c r="I46"/>
  <c r="J46"/>
  <c r="K46"/>
  <c r="L46"/>
  <c r="M46"/>
  <c r="N46"/>
  <c r="O46"/>
  <c r="P46"/>
  <c r="Q46"/>
  <c r="B45" i="26"/>
  <c r="C45"/>
  <c r="D45"/>
  <c r="E45"/>
  <c r="F45"/>
  <c r="B46"/>
  <c r="C46"/>
  <c r="D46"/>
  <c r="E46"/>
  <c r="F46"/>
  <c r="B19" i="57"/>
  <c r="B45" s="1"/>
  <c r="C19"/>
  <c r="D19"/>
  <c r="E19"/>
  <c r="F19"/>
  <c r="G19"/>
  <c r="H19"/>
  <c r="I19"/>
  <c r="J19"/>
  <c r="K19"/>
  <c r="L19"/>
  <c r="M19"/>
  <c r="N19"/>
  <c r="O19"/>
  <c r="P19"/>
  <c r="Q19"/>
  <c r="B20"/>
  <c r="B46" s="1"/>
  <c r="C20"/>
  <c r="D20"/>
  <c r="E20"/>
  <c r="F20"/>
  <c r="G20"/>
  <c r="H20"/>
  <c r="I20"/>
  <c r="J20"/>
  <c r="K20"/>
  <c r="L20"/>
  <c r="M20"/>
  <c r="N20"/>
  <c r="O20"/>
  <c r="P20"/>
  <c r="Q20"/>
  <c r="B19" i="53"/>
  <c r="C19"/>
  <c r="D19"/>
  <c r="E19"/>
  <c r="F19"/>
  <c r="G19"/>
  <c r="H19"/>
  <c r="I19"/>
  <c r="J19"/>
  <c r="K19"/>
  <c r="L19"/>
  <c r="M19"/>
  <c r="N19"/>
  <c r="O19"/>
  <c r="P19"/>
  <c r="Q19"/>
  <c r="B20"/>
  <c r="B46" s="1"/>
  <c r="C20"/>
  <c r="D20"/>
  <c r="E20"/>
  <c r="F20"/>
  <c r="G20"/>
  <c r="H20"/>
  <c r="I20"/>
  <c r="J20"/>
  <c r="K20"/>
  <c r="L20"/>
  <c r="M20"/>
  <c r="N20"/>
  <c r="O20"/>
  <c r="P20"/>
  <c r="Q20"/>
  <c r="B19" i="10"/>
  <c r="C19"/>
  <c r="D19"/>
  <c r="E19"/>
  <c r="F19"/>
  <c r="G19"/>
  <c r="H19"/>
  <c r="I19"/>
  <c r="J19"/>
  <c r="K19"/>
  <c r="L19"/>
  <c r="M19"/>
  <c r="N19"/>
  <c r="O19"/>
  <c r="P19"/>
  <c r="Q19"/>
  <c r="B20"/>
  <c r="B46" s="1"/>
  <c r="C20"/>
  <c r="D20"/>
  <c r="E20"/>
  <c r="F20"/>
  <c r="G20"/>
  <c r="H20"/>
  <c r="I20"/>
  <c r="J20"/>
  <c r="K20"/>
  <c r="L20"/>
  <c r="M20"/>
  <c r="N20"/>
  <c r="O20"/>
  <c r="P20"/>
  <c r="Q20"/>
  <c r="B45" i="33"/>
  <c r="C45"/>
  <c r="D45"/>
  <c r="E45"/>
  <c r="F45"/>
  <c r="G45"/>
  <c r="H45"/>
  <c r="I45"/>
  <c r="J45"/>
  <c r="K45"/>
  <c r="L45"/>
  <c r="M45"/>
  <c r="N45"/>
  <c r="O45"/>
  <c r="P45"/>
  <c r="Q45"/>
  <c r="B46"/>
  <c r="C46"/>
  <c r="D46"/>
  <c r="E46"/>
  <c r="F46"/>
  <c r="G46"/>
  <c r="H46"/>
  <c r="I46"/>
  <c r="J46"/>
  <c r="K46"/>
  <c r="L46"/>
  <c r="M46"/>
  <c r="N46"/>
  <c r="O46"/>
  <c r="P46"/>
  <c r="Q46"/>
  <c r="C45" i="11" l="1"/>
  <c r="G45"/>
  <c r="K45"/>
  <c r="O45"/>
  <c r="B45"/>
  <c r="J45"/>
  <c r="N45"/>
  <c r="E45"/>
  <c r="M45"/>
  <c r="D45"/>
  <c r="H45"/>
  <c r="L45"/>
  <c r="P45"/>
  <c r="F45"/>
  <c r="I45"/>
  <c r="Q45"/>
  <c r="C46"/>
  <c r="G46"/>
  <c r="K46"/>
  <c r="O46"/>
  <c r="F46"/>
  <c r="J46"/>
  <c r="E46"/>
  <c r="I46"/>
  <c r="Q46"/>
  <c r="D46"/>
  <c r="H46"/>
  <c r="L46"/>
  <c r="P46"/>
  <c r="B46"/>
  <c r="N46"/>
  <c r="M46"/>
  <c r="P46" i="10"/>
  <c r="L46"/>
  <c r="H46"/>
  <c r="P46" i="53"/>
  <c r="L46"/>
  <c r="H46"/>
  <c r="P46" i="57"/>
  <c r="L46"/>
  <c r="P45"/>
  <c r="H46"/>
  <c r="L45"/>
  <c r="L46" i="42"/>
  <c r="P45"/>
  <c r="H45"/>
  <c r="E45"/>
  <c r="P46"/>
  <c r="L45"/>
  <c r="P45" i="41"/>
  <c r="L45"/>
  <c r="H45"/>
  <c r="E45"/>
  <c r="P46"/>
  <c r="L46"/>
  <c r="H46"/>
  <c r="E46" i="57"/>
  <c r="N46"/>
  <c r="J46"/>
  <c r="G46"/>
  <c r="C46"/>
  <c r="O45" i="53"/>
  <c r="D45"/>
  <c r="Q46" i="57"/>
  <c r="H46" i="42"/>
  <c r="O45" i="10"/>
  <c r="O46" i="42"/>
  <c r="K46"/>
  <c r="D46"/>
  <c r="E46"/>
  <c r="Q45"/>
  <c r="M45"/>
  <c r="I45"/>
  <c r="F45"/>
  <c r="N45"/>
  <c r="J45"/>
  <c r="G45"/>
  <c r="C45"/>
  <c r="O45"/>
  <c r="K45"/>
  <c r="D45"/>
  <c r="O46" i="10"/>
  <c r="K46"/>
  <c r="D46"/>
  <c r="O46" i="53"/>
  <c r="K46"/>
  <c r="D46"/>
  <c r="E46"/>
  <c r="Q46" i="10"/>
  <c r="I46"/>
  <c r="F46"/>
  <c r="M46" i="53"/>
  <c r="E46" i="10"/>
  <c r="M46"/>
  <c r="Q46" i="53"/>
  <c r="I46"/>
  <c r="F46"/>
  <c r="N46" i="10"/>
  <c r="J46"/>
  <c r="G46"/>
  <c r="C46"/>
  <c r="F45"/>
  <c r="N46" i="53"/>
  <c r="J46"/>
  <c r="G46"/>
  <c r="C46"/>
  <c r="F45"/>
  <c r="K45" i="10"/>
  <c r="O46" i="57"/>
  <c r="K46"/>
  <c r="D46"/>
  <c r="O46" i="41"/>
  <c r="K46"/>
  <c r="D46"/>
  <c r="Q45"/>
  <c r="M45"/>
  <c r="I45"/>
  <c r="F45"/>
  <c r="D45" i="10"/>
  <c r="K45" i="53"/>
  <c r="N45" i="41"/>
  <c r="J45"/>
  <c r="G45"/>
  <c r="C45"/>
  <c r="M46" i="57"/>
  <c r="I46"/>
  <c r="F46"/>
  <c r="O45"/>
  <c r="K45"/>
  <c r="D45"/>
  <c r="O45" i="41"/>
  <c r="K45"/>
  <c r="P45" i="10"/>
  <c r="H45" i="53"/>
  <c r="N45" i="10"/>
  <c r="J45"/>
  <c r="G45"/>
  <c r="C45"/>
  <c r="N45" i="53"/>
  <c r="J45"/>
  <c r="G45"/>
  <c r="C45"/>
  <c r="N45" i="57"/>
  <c r="J45"/>
  <c r="G45"/>
  <c r="C45"/>
  <c r="L45" i="10"/>
  <c r="H45"/>
  <c r="E45"/>
  <c r="B45"/>
  <c r="P45" i="53"/>
  <c r="L45"/>
  <c r="E45"/>
  <c r="B45"/>
  <c r="H45" i="57"/>
  <c r="E45"/>
  <c r="Q45" i="10"/>
  <c r="M45"/>
  <c r="I45"/>
  <c r="Q45" i="53"/>
  <c r="M45"/>
  <c r="I45"/>
  <c r="Q45" i="57"/>
  <c r="M45"/>
  <c r="I45"/>
  <c r="F45"/>
  <c r="D45" i="41"/>
  <c r="N46" i="42"/>
  <c r="J46"/>
  <c r="G46"/>
  <c r="C46"/>
  <c r="N46" i="41"/>
  <c r="J46"/>
  <c r="G46"/>
  <c r="C46"/>
  <c r="E46"/>
  <c r="Q46" i="42"/>
  <c r="M46"/>
  <c r="I46"/>
  <c r="F46"/>
  <c r="Q46" i="41"/>
  <c r="M46"/>
  <c r="I46"/>
  <c r="F46"/>
  <c r="B19" i="24"/>
  <c r="B45" s="1"/>
  <c r="C19"/>
  <c r="D19"/>
  <c r="E19"/>
  <c r="F19"/>
  <c r="G19"/>
  <c r="H19"/>
  <c r="I19"/>
  <c r="J19"/>
  <c r="K19"/>
  <c r="L19"/>
  <c r="M19"/>
  <c r="N19"/>
  <c r="O19"/>
  <c r="P19"/>
  <c r="Q19"/>
  <c r="B20"/>
  <c r="B46" s="1"/>
  <c r="C20"/>
  <c r="D20"/>
  <c r="E20"/>
  <c r="F20"/>
  <c r="G20"/>
  <c r="H20"/>
  <c r="I20"/>
  <c r="J20"/>
  <c r="K20"/>
  <c r="L20"/>
  <c r="M20"/>
  <c r="N20"/>
  <c r="O20"/>
  <c r="P20"/>
  <c r="Q20"/>
  <c r="B19" i="49"/>
  <c r="C19"/>
  <c r="D19"/>
  <c r="E19"/>
  <c r="F19"/>
  <c r="B20"/>
  <c r="C20"/>
  <c r="D20"/>
  <c r="E20"/>
  <c r="F20"/>
  <c r="F6"/>
  <c r="F7"/>
  <c r="F8"/>
  <c r="F9"/>
  <c r="F10"/>
  <c r="F11"/>
  <c r="F12"/>
  <c r="F13"/>
  <c r="F14"/>
  <c r="F15"/>
  <c r="F16"/>
  <c r="F17"/>
  <c r="F18"/>
  <c r="F5"/>
  <c r="J25" i="26"/>
  <c r="I25"/>
  <c r="H25"/>
  <c r="F25"/>
  <c r="E25"/>
  <c r="D25"/>
  <c r="C25"/>
  <c r="B25"/>
  <c r="J24"/>
  <c r="I24"/>
  <c r="H24"/>
  <c r="F24"/>
  <c r="E24"/>
  <c r="D24"/>
  <c r="C24"/>
  <c r="B24"/>
  <c r="J23"/>
  <c r="I23"/>
  <c r="H23"/>
  <c r="F23"/>
  <c r="E23"/>
  <c r="D23"/>
  <c r="C23"/>
  <c r="Q25" i="52"/>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J102" i="25"/>
  <c r="I102"/>
  <c r="H102"/>
  <c r="F102"/>
  <c r="E102"/>
  <c r="D102"/>
  <c r="C102"/>
  <c r="B102"/>
  <c r="J101"/>
  <c r="I101"/>
  <c r="H101"/>
  <c r="F101"/>
  <c r="E101"/>
  <c r="D101"/>
  <c r="C101"/>
  <c r="B101"/>
  <c r="J100"/>
  <c r="I100"/>
  <c r="H100"/>
  <c r="F100"/>
  <c r="E100"/>
  <c r="D100"/>
  <c r="C100"/>
  <c r="J72"/>
  <c r="I72"/>
  <c r="H72"/>
  <c r="F72"/>
  <c r="E72"/>
  <c r="D72"/>
  <c r="C72"/>
  <c r="B72"/>
  <c r="J71"/>
  <c r="I71"/>
  <c r="H71"/>
  <c r="F71"/>
  <c r="E71"/>
  <c r="D71"/>
  <c r="C71"/>
  <c r="B71"/>
  <c r="J70"/>
  <c r="I70"/>
  <c r="H70"/>
  <c r="F70"/>
  <c r="E70"/>
  <c r="D70"/>
  <c r="C70"/>
  <c r="B70"/>
  <c r="J69"/>
  <c r="I69"/>
  <c r="H69"/>
  <c r="F69"/>
  <c r="E69"/>
  <c r="D69"/>
  <c r="C69"/>
  <c r="B69"/>
  <c r="J68"/>
  <c r="I68"/>
  <c r="H68"/>
  <c r="F68"/>
  <c r="E68"/>
  <c r="D68"/>
  <c r="C68"/>
  <c r="B68"/>
  <c r="J67"/>
  <c r="I67"/>
  <c r="H67"/>
  <c r="F67"/>
  <c r="E67"/>
  <c r="D67"/>
  <c r="C67"/>
  <c r="B67"/>
  <c r="J66"/>
  <c r="I66"/>
  <c r="H66"/>
  <c r="F66"/>
  <c r="E66"/>
  <c r="D66"/>
  <c r="C66"/>
  <c r="B66"/>
  <c r="J65"/>
  <c r="I65"/>
  <c r="H65"/>
  <c r="F65"/>
  <c r="E65"/>
  <c r="D65"/>
  <c r="C65"/>
  <c r="B65"/>
  <c r="J64"/>
  <c r="I64"/>
  <c r="H64"/>
  <c r="F64"/>
  <c r="E64"/>
  <c r="D64"/>
  <c r="C64"/>
  <c r="B64"/>
  <c r="J63"/>
  <c r="I63"/>
  <c r="H63"/>
  <c r="F63"/>
  <c r="E63"/>
  <c r="D63"/>
  <c r="C63"/>
  <c r="B63"/>
  <c r="J62"/>
  <c r="I62"/>
  <c r="H62"/>
  <c r="F62"/>
  <c r="E62"/>
  <c r="D62"/>
  <c r="C62"/>
  <c r="B62"/>
  <c r="J61"/>
  <c r="I61"/>
  <c r="H61"/>
  <c r="F61"/>
  <c r="E61"/>
  <c r="D61"/>
  <c r="C61"/>
  <c r="B61"/>
  <c r="J60"/>
  <c r="I60"/>
  <c r="H60"/>
  <c r="F60"/>
  <c r="E60"/>
  <c r="D60"/>
  <c r="C60"/>
  <c r="B60"/>
  <c r="J59"/>
  <c r="I59"/>
  <c r="H59"/>
  <c r="F59"/>
  <c r="E59"/>
  <c r="D59"/>
  <c r="C59"/>
  <c r="B59"/>
  <c r="J58"/>
  <c r="I58"/>
  <c r="H58"/>
  <c r="F58"/>
  <c r="E58"/>
  <c r="D58"/>
  <c r="C58"/>
  <c r="B58"/>
  <c r="J57"/>
  <c r="I57"/>
  <c r="H57"/>
  <c r="F57"/>
  <c r="E57"/>
  <c r="D57"/>
  <c r="C57"/>
  <c r="F46"/>
  <c r="E46"/>
  <c r="D46"/>
  <c r="C46"/>
  <c r="B46"/>
  <c r="F45"/>
  <c r="E45"/>
  <c r="D45"/>
  <c r="C45"/>
  <c r="B45"/>
  <c r="F44"/>
  <c r="E44"/>
  <c r="D44"/>
  <c r="C44"/>
  <c r="B44"/>
  <c r="F43"/>
  <c r="E43"/>
  <c r="D43"/>
  <c r="C43"/>
  <c r="B43"/>
  <c r="F42"/>
  <c r="E42"/>
  <c r="D42"/>
  <c r="C42"/>
  <c r="B42"/>
  <c r="F41"/>
  <c r="E41"/>
  <c r="D41"/>
  <c r="C41"/>
  <c r="B41"/>
  <c r="F40"/>
  <c r="E40"/>
  <c r="D40"/>
  <c r="C40"/>
  <c r="B40"/>
  <c r="F39"/>
  <c r="E39"/>
  <c r="D39"/>
  <c r="C39"/>
  <c r="B39"/>
  <c r="F38"/>
  <c r="E38"/>
  <c r="D38"/>
  <c r="C38"/>
  <c r="B38"/>
  <c r="F37"/>
  <c r="E37"/>
  <c r="D37"/>
  <c r="C37"/>
  <c r="B37"/>
  <c r="F36"/>
  <c r="E36"/>
  <c r="D36"/>
  <c r="C36"/>
  <c r="B36"/>
  <c r="F35"/>
  <c r="E35"/>
  <c r="D35"/>
  <c r="C35"/>
  <c r="B35"/>
  <c r="F34"/>
  <c r="E34"/>
  <c r="D34"/>
  <c r="C34"/>
  <c r="B34"/>
  <c r="F33"/>
  <c r="E33"/>
  <c r="D33"/>
  <c r="C33"/>
  <c r="B33"/>
  <c r="F32"/>
  <c r="E32"/>
  <c r="D32"/>
  <c r="C32"/>
  <c r="B32"/>
  <c r="F31"/>
  <c r="E31"/>
  <c r="D31"/>
  <c r="C31"/>
  <c r="J25"/>
  <c r="I25"/>
  <c r="H25"/>
  <c r="F25"/>
  <c r="E25"/>
  <c r="D25"/>
  <c r="C25"/>
  <c r="B25"/>
  <c r="J24"/>
  <c r="I24"/>
  <c r="H24"/>
  <c r="F24"/>
  <c r="E24"/>
  <c r="D24"/>
  <c r="C24"/>
  <c r="B24"/>
  <c r="J23"/>
  <c r="I23"/>
  <c r="H23"/>
  <c r="F23"/>
  <c r="E23"/>
  <c r="D23"/>
  <c r="C23"/>
  <c r="Q76" i="56"/>
  <c r="P76"/>
  <c r="O76"/>
  <c r="N76"/>
  <c r="M76"/>
  <c r="L76"/>
  <c r="K76"/>
  <c r="J76"/>
  <c r="I76"/>
  <c r="H76"/>
  <c r="G76"/>
  <c r="F76"/>
  <c r="E76"/>
  <c r="D76"/>
  <c r="C76"/>
  <c r="B76"/>
  <c r="Q75"/>
  <c r="P75"/>
  <c r="O75"/>
  <c r="N75"/>
  <c r="M75"/>
  <c r="L75"/>
  <c r="K75"/>
  <c r="J75"/>
  <c r="I75"/>
  <c r="H75"/>
  <c r="G75"/>
  <c r="F75"/>
  <c r="E75"/>
  <c r="D75"/>
  <c r="C75"/>
  <c r="B75"/>
  <c r="Q74"/>
  <c r="P74"/>
  <c r="O74"/>
  <c r="N74"/>
  <c r="M74"/>
  <c r="L74"/>
  <c r="K74"/>
  <c r="J74"/>
  <c r="I74"/>
  <c r="H74"/>
  <c r="G74"/>
  <c r="F74"/>
  <c r="E74"/>
  <c r="D74"/>
  <c r="C74"/>
  <c r="B45" i="39"/>
  <c r="C45"/>
  <c r="D45"/>
  <c r="E45"/>
  <c r="F45"/>
  <c r="G45"/>
  <c r="H45"/>
  <c r="I45"/>
  <c r="J45"/>
  <c r="K45"/>
  <c r="L45"/>
  <c r="M45"/>
  <c r="N45"/>
  <c r="O45"/>
  <c r="P45"/>
  <c r="Q45"/>
  <c r="B46"/>
  <c r="C46"/>
  <c r="D46"/>
  <c r="E46"/>
  <c r="F46"/>
  <c r="G46"/>
  <c r="H46"/>
  <c r="I46"/>
  <c r="J46"/>
  <c r="K46"/>
  <c r="L46"/>
  <c r="M46"/>
  <c r="N46"/>
  <c r="O46"/>
  <c r="P46"/>
  <c r="Q46"/>
  <c r="F25" i="49" l="1"/>
  <c r="F24"/>
  <c r="P46" i="24"/>
  <c r="L46"/>
  <c r="H46"/>
  <c r="E46"/>
  <c r="N46"/>
  <c r="J46"/>
  <c r="G46"/>
  <c r="C46"/>
  <c r="Q46"/>
  <c r="M46"/>
  <c r="I46"/>
  <c r="F46"/>
  <c r="O46"/>
  <c r="K46"/>
  <c r="D46"/>
  <c r="Q45"/>
  <c r="N45"/>
  <c r="J45"/>
  <c r="G45"/>
  <c r="C45"/>
  <c r="O45"/>
  <c r="K45"/>
  <c r="D45"/>
  <c r="M45"/>
  <c r="I45"/>
  <c r="F45"/>
  <c r="P45"/>
  <c r="L45"/>
  <c r="H45"/>
  <c r="E45"/>
  <c r="F23" i="49"/>
  <c r="B45" i="22"/>
  <c r="C45"/>
  <c r="D45"/>
  <c r="E45"/>
  <c r="F45"/>
  <c r="G45"/>
  <c r="H45"/>
  <c r="I45"/>
  <c r="J45"/>
  <c r="K45"/>
  <c r="L45"/>
  <c r="M45"/>
  <c r="N45"/>
  <c r="O45"/>
  <c r="P45"/>
  <c r="Q45"/>
  <c r="B46"/>
  <c r="C46"/>
  <c r="D46"/>
  <c r="E46"/>
  <c r="F46"/>
  <c r="G46"/>
  <c r="H46"/>
  <c r="I46"/>
  <c r="J46"/>
  <c r="K46"/>
  <c r="L46"/>
  <c r="M46"/>
  <c r="N46"/>
  <c r="O46"/>
  <c r="P46"/>
  <c r="Q46"/>
  <c r="Q18" i="40" l="1"/>
  <c r="P18"/>
  <c r="O18"/>
  <c r="N18"/>
  <c r="M18"/>
  <c r="L18"/>
  <c r="K18"/>
  <c r="J18"/>
  <c r="I18"/>
  <c r="H18"/>
  <c r="G18"/>
  <c r="F18"/>
  <c r="E18"/>
  <c r="D18"/>
  <c r="C18"/>
  <c r="B18"/>
  <c r="Q17"/>
  <c r="P17"/>
  <c r="O17"/>
  <c r="N17"/>
  <c r="M17"/>
  <c r="L17"/>
  <c r="K17"/>
  <c r="J17"/>
  <c r="I17"/>
  <c r="H17"/>
  <c r="G17"/>
  <c r="F17"/>
  <c r="E17"/>
  <c r="D17"/>
  <c r="C17"/>
  <c r="B17"/>
  <c r="Q16"/>
  <c r="P16"/>
  <c r="O16"/>
  <c r="N16"/>
  <c r="M16"/>
  <c r="L16"/>
  <c r="K16"/>
  <c r="J16"/>
  <c r="I16"/>
  <c r="H16"/>
  <c r="G16"/>
  <c r="F16"/>
  <c r="E16"/>
  <c r="D16"/>
  <c r="C16"/>
  <c r="B16"/>
  <c r="Q15"/>
  <c r="P15"/>
  <c r="O15"/>
  <c r="N15"/>
  <c r="M15"/>
  <c r="L15"/>
  <c r="K15"/>
  <c r="J15"/>
  <c r="I15"/>
  <c r="H15"/>
  <c r="G15"/>
  <c r="F15"/>
  <c r="E15"/>
  <c r="D15"/>
  <c r="C15"/>
  <c r="B15"/>
  <c r="Q14"/>
  <c r="P14"/>
  <c r="O14"/>
  <c r="N14"/>
  <c r="M14"/>
  <c r="L14"/>
  <c r="K14"/>
  <c r="J14"/>
  <c r="I14"/>
  <c r="H14"/>
  <c r="G14"/>
  <c r="F14"/>
  <c r="E14"/>
  <c r="D14"/>
  <c r="C14"/>
  <c r="B14"/>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C11"/>
  <c r="B11"/>
  <c r="Q10"/>
  <c r="P10"/>
  <c r="O10"/>
  <c r="N10"/>
  <c r="M10"/>
  <c r="L10"/>
  <c r="K10"/>
  <c r="J10"/>
  <c r="I10"/>
  <c r="H10"/>
  <c r="G10"/>
  <c r="F10"/>
  <c r="E10"/>
  <c r="D10"/>
  <c r="C10"/>
  <c r="B10"/>
  <c r="Q9"/>
  <c r="P9"/>
  <c r="O9"/>
  <c r="N9"/>
  <c r="M9"/>
  <c r="L9"/>
  <c r="K9"/>
  <c r="J9"/>
  <c r="I9"/>
  <c r="H9"/>
  <c r="G9"/>
  <c r="F9"/>
  <c r="E9"/>
  <c r="D9"/>
  <c r="C9"/>
  <c r="B9"/>
  <c r="Q8"/>
  <c r="P8"/>
  <c r="O8"/>
  <c r="N8"/>
  <c r="M8"/>
  <c r="L8"/>
  <c r="K8"/>
  <c r="J8"/>
  <c r="I8"/>
  <c r="H8"/>
  <c r="G8"/>
  <c r="F8"/>
  <c r="E8"/>
  <c r="D8"/>
  <c r="C8"/>
  <c r="B8"/>
  <c r="Q7"/>
  <c r="P7"/>
  <c r="O7"/>
  <c r="N7"/>
  <c r="M7"/>
  <c r="L7"/>
  <c r="K7"/>
  <c r="J7"/>
  <c r="I7"/>
  <c r="H7"/>
  <c r="G7"/>
  <c r="F7"/>
  <c r="E7"/>
  <c r="D7"/>
  <c r="C7"/>
  <c r="B7"/>
  <c r="Q6"/>
  <c r="P6"/>
  <c r="O6"/>
  <c r="N6"/>
  <c r="M6"/>
  <c r="L6"/>
  <c r="K6"/>
  <c r="J6"/>
  <c r="I6"/>
  <c r="H6"/>
  <c r="G6"/>
  <c r="F6"/>
  <c r="E6"/>
  <c r="D6"/>
  <c r="C6"/>
  <c r="B6"/>
  <c r="Q5"/>
  <c r="P5"/>
  <c r="O5"/>
  <c r="N5"/>
  <c r="M5"/>
  <c r="L5"/>
  <c r="K5"/>
  <c r="J5"/>
  <c r="I5"/>
  <c r="H5"/>
  <c r="G5"/>
  <c r="F5"/>
  <c r="E5"/>
  <c r="D5"/>
  <c r="C5"/>
  <c r="B5"/>
  <c r="J29" i="61"/>
  <c r="M16" i="63" l="1"/>
  <c r="M15"/>
  <c r="M14"/>
  <c r="D33" i="5"/>
  <c r="F11" i="36" l="1"/>
  <c r="F11" i="35" s="1"/>
  <c r="H14" i="36"/>
  <c r="H14" i="35" s="1"/>
  <c r="G16" i="36"/>
  <c r="G16" i="35" s="1"/>
  <c r="D18" i="61"/>
  <c r="D18" i="6" s="1"/>
  <c r="B45" i="13"/>
  <c r="C45"/>
  <c r="D45"/>
  <c r="E45"/>
  <c r="F45"/>
  <c r="G45"/>
  <c r="H45"/>
  <c r="I45"/>
  <c r="J45"/>
  <c r="K45"/>
  <c r="L45"/>
  <c r="M45"/>
  <c r="N45"/>
  <c r="O45"/>
  <c r="P45"/>
  <c r="Q45"/>
  <c r="D10" i="57"/>
  <c r="M5" i="48"/>
  <c r="N5"/>
  <c r="O5"/>
  <c r="E5"/>
  <c r="E76" i="26"/>
  <c r="F76"/>
  <c r="E77"/>
  <c r="F77"/>
  <c r="F75"/>
  <c r="E32"/>
  <c r="F32"/>
  <c r="E33"/>
  <c r="F33"/>
  <c r="E34"/>
  <c r="F34"/>
  <c r="E35"/>
  <c r="F35"/>
  <c r="E36"/>
  <c r="F36"/>
  <c r="E37"/>
  <c r="F37"/>
  <c r="E38"/>
  <c r="F38"/>
  <c r="E39"/>
  <c r="F39"/>
  <c r="E40"/>
  <c r="F40"/>
  <c r="E41"/>
  <c r="F41"/>
  <c r="E42"/>
  <c r="F42"/>
  <c r="E43"/>
  <c r="F43"/>
  <c r="E44"/>
  <c r="F44"/>
  <c r="F31"/>
  <c r="M54" i="56"/>
  <c r="N54"/>
  <c r="L29"/>
  <c r="M29"/>
  <c r="N29"/>
  <c r="K29"/>
  <c r="M32" i="39"/>
  <c r="N32"/>
  <c r="M33"/>
  <c r="N33"/>
  <c r="M34"/>
  <c r="N34"/>
  <c r="M35"/>
  <c r="N35"/>
  <c r="M36"/>
  <c r="N36"/>
  <c r="M37"/>
  <c r="N37"/>
  <c r="M38"/>
  <c r="N38"/>
  <c r="M39"/>
  <c r="N39"/>
  <c r="M40"/>
  <c r="N40"/>
  <c r="M41"/>
  <c r="N41"/>
  <c r="M42"/>
  <c r="N42"/>
  <c r="M43"/>
  <c r="N43"/>
  <c r="M44"/>
  <c r="N44"/>
  <c r="M31"/>
  <c r="N31"/>
  <c r="L5" i="48"/>
  <c r="M32" i="22"/>
  <c r="M33"/>
  <c r="M34"/>
  <c r="M35"/>
  <c r="M36"/>
  <c r="M37"/>
  <c r="M38"/>
  <c r="M39"/>
  <c r="M40"/>
  <c r="M41"/>
  <c r="M42"/>
  <c r="M43"/>
  <c r="M44"/>
  <c r="M31"/>
  <c r="M31" i="23"/>
  <c r="L31"/>
  <c r="D18" i="42" l="1"/>
  <c r="F11" i="21"/>
  <c r="H14"/>
  <c r="G16"/>
  <c r="N57" i="38"/>
  <c r="O57"/>
  <c r="N58"/>
  <c r="O58"/>
  <c r="N59"/>
  <c r="O59"/>
  <c r="N60"/>
  <c r="O60"/>
  <c r="N61"/>
  <c r="O61"/>
  <c r="N62"/>
  <c r="O62"/>
  <c r="N63"/>
  <c r="O63"/>
  <c r="N64"/>
  <c r="O64"/>
  <c r="N65"/>
  <c r="O65"/>
  <c r="N66"/>
  <c r="O66"/>
  <c r="N67"/>
  <c r="O67"/>
  <c r="N68"/>
  <c r="O68"/>
  <c r="N69"/>
  <c r="O69"/>
  <c r="N70"/>
  <c r="O70"/>
  <c r="N71"/>
  <c r="O71"/>
  <c r="O56"/>
  <c r="O5"/>
  <c r="L31" i="39"/>
  <c r="L32"/>
  <c r="L33"/>
  <c r="L34"/>
  <c r="L36"/>
  <c r="L37"/>
  <c r="L38"/>
  <c r="L40"/>
  <c r="L41"/>
  <c r="L42"/>
  <c r="L44"/>
  <c r="L32" i="22"/>
  <c r="L33"/>
  <c r="L34"/>
  <c r="L35"/>
  <c r="L36"/>
  <c r="L37"/>
  <c r="L38"/>
  <c r="L39"/>
  <c r="L40"/>
  <c r="L41"/>
  <c r="L42"/>
  <c r="L43"/>
  <c r="L44"/>
  <c r="M54"/>
  <c r="P5" i="16"/>
  <c r="L5"/>
  <c r="L5" i="53"/>
  <c r="L7" i="24"/>
  <c r="L18"/>
  <c r="B18" i="67"/>
  <c r="B23"/>
  <c r="C18"/>
  <c r="C25" s="1"/>
  <c r="D18"/>
  <c r="E18"/>
  <c r="F18"/>
  <c r="F25" s="1"/>
  <c r="G18"/>
  <c r="H18"/>
  <c r="I18"/>
  <c r="J18"/>
  <c r="J25" s="1"/>
  <c r="K18"/>
  <c r="K25" s="1"/>
  <c r="L18"/>
  <c r="B6"/>
  <c r="C6"/>
  <c r="D6"/>
  <c r="E6"/>
  <c r="F6"/>
  <c r="G6"/>
  <c r="H6"/>
  <c r="I6"/>
  <c r="J6"/>
  <c r="K6"/>
  <c r="L6"/>
  <c r="B7"/>
  <c r="C7"/>
  <c r="D7"/>
  <c r="E7"/>
  <c r="F7"/>
  <c r="G7"/>
  <c r="H7"/>
  <c r="I7"/>
  <c r="J7"/>
  <c r="K7"/>
  <c r="L7"/>
  <c r="B8"/>
  <c r="C8"/>
  <c r="D8"/>
  <c r="E8"/>
  <c r="E25" s="1"/>
  <c r="F8"/>
  <c r="G8"/>
  <c r="H8"/>
  <c r="I8"/>
  <c r="I24" s="1"/>
  <c r="J8"/>
  <c r="K8"/>
  <c r="L8"/>
  <c r="B9"/>
  <c r="C9"/>
  <c r="D9"/>
  <c r="E9"/>
  <c r="F9"/>
  <c r="G9"/>
  <c r="H9"/>
  <c r="I9"/>
  <c r="J9"/>
  <c r="K9"/>
  <c r="L9"/>
  <c r="B10"/>
  <c r="C10"/>
  <c r="D10"/>
  <c r="E10"/>
  <c r="F10"/>
  <c r="G10"/>
  <c r="H10"/>
  <c r="I10"/>
  <c r="J10"/>
  <c r="K10"/>
  <c r="L10"/>
  <c r="B11"/>
  <c r="C11"/>
  <c r="D11"/>
  <c r="E11"/>
  <c r="F11"/>
  <c r="G11"/>
  <c r="H11"/>
  <c r="I11"/>
  <c r="J11"/>
  <c r="K11"/>
  <c r="L11"/>
  <c r="B12"/>
  <c r="C12"/>
  <c r="D12"/>
  <c r="E12"/>
  <c r="F12"/>
  <c r="G12"/>
  <c r="H12"/>
  <c r="I12"/>
  <c r="J12"/>
  <c r="K12"/>
  <c r="L12"/>
  <c r="B13"/>
  <c r="C13"/>
  <c r="D13"/>
  <c r="E13"/>
  <c r="F13"/>
  <c r="G13"/>
  <c r="H13"/>
  <c r="I13"/>
  <c r="J13"/>
  <c r="K13"/>
  <c r="L13"/>
  <c r="B14"/>
  <c r="C14"/>
  <c r="D14"/>
  <c r="E14"/>
  <c r="F14"/>
  <c r="G14"/>
  <c r="H14"/>
  <c r="I14"/>
  <c r="J14"/>
  <c r="K14"/>
  <c r="L14"/>
  <c r="B15"/>
  <c r="C15"/>
  <c r="D15"/>
  <c r="E15"/>
  <c r="F15"/>
  <c r="G15"/>
  <c r="H15"/>
  <c r="I15"/>
  <c r="J15"/>
  <c r="K15"/>
  <c r="L15"/>
  <c r="B16"/>
  <c r="C16"/>
  <c r="D16"/>
  <c r="E16"/>
  <c r="F16"/>
  <c r="G16"/>
  <c r="H16"/>
  <c r="I16"/>
  <c r="J16"/>
  <c r="K16"/>
  <c r="L16"/>
  <c r="B17"/>
  <c r="C17"/>
  <c r="D17"/>
  <c r="E17"/>
  <c r="F17"/>
  <c r="G17"/>
  <c r="H17"/>
  <c r="I17"/>
  <c r="J17"/>
  <c r="K17"/>
  <c r="L17"/>
  <c r="C5"/>
  <c r="D5"/>
  <c r="D24" s="1"/>
  <c r="E5"/>
  <c r="E23" s="1"/>
  <c r="F5"/>
  <c r="G5"/>
  <c r="H5"/>
  <c r="I5"/>
  <c r="J5"/>
  <c r="K5"/>
  <c r="L5"/>
  <c r="L24" s="1"/>
  <c r="B5"/>
  <c r="E32"/>
  <c r="G25"/>
  <c r="I23"/>
  <c r="L25"/>
  <c r="H25"/>
  <c r="D25"/>
  <c r="H24"/>
  <c r="B5" i="16"/>
  <c r="H24" i="65"/>
  <c r="P25"/>
  <c r="M25"/>
  <c r="N7" i="32"/>
  <c r="B6" i="36"/>
  <c r="B6" i="35" s="1"/>
  <c r="C6" i="36"/>
  <c r="C6" i="35" s="1"/>
  <c r="D6" i="36"/>
  <c r="D6" i="35" s="1"/>
  <c r="E6" i="36"/>
  <c r="E6" i="35" s="1"/>
  <c r="F6" i="36"/>
  <c r="F6" i="35" s="1"/>
  <c r="G6" i="36"/>
  <c r="G6" i="35" s="1"/>
  <c r="H6" i="36"/>
  <c r="H6" i="35" s="1"/>
  <c r="I6" i="36"/>
  <c r="I6" i="35" s="1"/>
  <c r="J6" i="36"/>
  <c r="J6" i="35" s="1"/>
  <c r="K6" i="36"/>
  <c r="K6" i="35" s="1"/>
  <c r="L6" i="36"/>
  <c r="L6" i="35" s="1"/>
  <c r="B7" i="36"/>
  <c r="B7" i="35" s="1"/>
  <c r="C7" i="36"/>
  <c r="C7" i="35" s="1"/>
  <c r="D7" i="36"/>
  <c r="D7" i="35" s="1"/>
  <c r="E7" i="36"/>
  <c r="E7" i="35" s="1"/>
  <c r="F7" i="36"/>
  <c r="F7" i="35" s="1"/>
  <c r="G7" i="36"/>
  <c r="G7" i="35" s="1"/>
  <c r="H7" i="36"/>
  <c r="H7" i="35" s="1"/>
  <c r="I7" i="36"/>
  <c r="I7" i="35" s="1"/>
  <c r="J7" i="36"/>
  <c r="J7" i="35" s="1"/>
  <c r="K7" i="36"/>
  <c r="K7" i="35" s="1"/>
  <c r="L7" i="36"/>
  <c r="L7" i="35" s="1"/>
  <c r="B8" i="36"/>
  <c r="B8" i="35" s="1"/>
  <c r="C8" i="36"/>
  <c r="C8" i="35" s="1"/>
  <c r="D8" i="36"/>
  <c r="D8" i="35" s="1"/>
  <c r="E8" i="36"/>
  <c r="E8" i="35" s="1"/>
  <c r="F8" i="36"/>
  <c r="F8" i="35" s="1"/>
  <c r="G8" i="36"/>
  <c r="G8" i="35" s="1"/>
  <c r="H8" i="36"/>
  <c r="H8" i="35" s="1"/>
  <c r="I8" i="36"/>
  <c r="I8" i="35" s="1"/>
  <c r="J8" i="36"/>
  <c r="J8" i="35" s="1"/>
  <c r="K8" i="36"/>
  <c r="K8" i="35" s="1"/>
  <c r="L8" i="36"/>
  <c r="L8" i="35" s="1"/>
  <c r="B9" i="36"/>
  <c r="B9" i="35" s="1"/>
  <c r="C9" i="36"/>
  <c r="C9" i="35" s="1"/>
  <c r="D9" i="36"/>
  <c r="D9" i="35" s="1"/>
  <c r="E9" i="36"/>
  <c r="E9" i="35" s="1"/>
  <c r="F9" i="36"/>
  <c r="F9" i="35" s="1"/>
  <c r="G9" i="36"/>
  <c r="G9" i="35" s="1"/>
  <c r="H9" i="36"/>
  <c r="H9" i="35" s="1"/>
  <c r="I9" i="36"/>
  <c r="I9" i="35" s="1"/>
  <c r="J9" i="36"/>
  <c r="J9" i="35" s="1"/>
  <c r="K9" i="36"/>
  <c r="K9" i="35" s="1"/>
  <c r="L9" i="36"/>
  <c r="L9" i="35" s="1"/>
  <c r="B10" i="36"/>
  <c r="B10" i="35" s="1"/>
  <c r="C10" i="36"/>
  <c r="C10" i="35" s="1"/>
  <c r="D10" i="36"/>
  <c r="D10" i="35" s="1"/>
  <c r="E10" i="36"/>
  <c r="E10" i="35" s="1"/>
  <c r="F10" i="36"/>
  <c r="F10" i="35" s="1"/>
  <c r="G10" i="36"/>
  <c r="G10" i="35" s="1"/>
  <c r="H10" i="36"/>
  <c r="H10" i="35" s="1"/>
  <c r="I10" i="36"/>
  <c r="I10" i="35" s="1"/>
  <c r="J10" i="36"/>
  <c r="J10" i="35" s="1"/>
  <c r="K10" i="36"/>
  <c r="K10" i="35" s="1"/>
  <c r="L10" i="36"/>
  <c r="L10" i="35" s="1"/>
  <c r="B11" i="36"/>
  <c r="B11" i="35" s="1"/>
  <c r="C11" i="36"/>
  <c r="C11" i="35" s="1"/>
  <c r="D11" i="36"/>
  <c r="D11" i="35" s="1"/>
  <c r="E11" i="36"/>
  <c r="E11" i="35" s="1"/>
  <c r="G11" i="36"/>
  <c r="G11" i="35" s="1"/>
  <c r="H11" i="36"/>
  <c r="H11" i="35" s="1"/>
  <c r="I11" i="36"/>
  <c r="I11" i="35" s="1"/>
  <c r="J11" i="36"/>
  <c r="J11" i="35" s="1"/>
  <c r="K11" i="36"/>
  <c r="K11" i="35" s="1"/>
  <c r="L11" i="36"/>
  <c r="L11" i="35" s="1"/>
  <c r="B12" i="36"/>
  <c r="B12" i="35" s="1"/>
  <c r="C12" i="36"/>
  <c r="C12" i="35" s="1"/>
  <c r="D12" i="36"/>
  <c r="D12" i="35" s="1"/>
  <c r="E12" i="36"/>
  <c r="E12" i="35" s="1"/>
  <c r="F12" i="36"/>
  <c r="F12" i="35" s="1"/>
  <c r="G12" i="36"/>
  <c r="G12" i="35" s="1"/>
  <c r="H12" i="36"/>
  <c r="H12" i="35" s="1"/>
  <c r="I12" i="36"/>
  <c r="I12" i="35" s="1"/>
  <c r="J12" i="36"/>
  <c r="J12" i="35" s="1"/>
  <c r="K12" i="36"/>
  <c r="K12" i="35" s="1"/>
  <c r="L12" i="36"/>
  <c r="L12" i="35" s="1"/>
  <c r="B13" i="36"/>
  <c r="B13" i="35" s="1"/>
  <c r="C13" i="36"/>
  <c r="C13" i="35" s="1"/>
  <c r="D13" i="36"/>
  <c r="D13" i="35" s="1"/>
  <c r="E13" i="36"/>
  <c r="E13" i="35" s="1"/>
  <c r="F13" i="36"/>
  <c r="F13" i="35" s="1"/>
  <c r="G13" i="36"/>
  <c r="G13" i="35" s="1"/>
  <c r="H13" i="36"/>
  <c r="H13" i="35" s="1"/>
  <c r="I13" i="36"/>
  <c r="I13" i="35" s="1"/>
  <c r="J13" i="36"/>
  <c r="J13" i="35" s="1"/>
  <c r="K13" i="36"/>
  <c r="K13" i="35" s="1"/>
  <c r="L13" i="36"/>
  <c r="L13" i="35" s="1"/>
  <c r="B14" i="36"/>
  <c r="B14" i="35" s="1"/>
  <c r="C14" i="36"/>
  <c r="C14" i="35" s="1"/>
  <c r="D14" i="36"/>
  <c r="D14" i="35" s="1"/>
  <c r="E14" i="36"/>
  <c r="E14" i="35" s="1"/>
  <c r="F14" i="36"/>
  <c r="F14" i="35" s="1"/>
  <c r="G14" i="36"/>
  <c r="G14" i="35" s="1"/>
  <c r="I14" i="36"/>
  <c r="I14" i="35" s="1"/>
  <c r="J14" i="36"/>
  <c r="J14" i="35" s="1"/>
  <c r="K14" i="36"/>
  <c r="K14" i="35" s="1"/>
  <c r="L14" i="36"/>
  <c r="L14" i="35" s="1"/>
  <c r="B15" i="36"/>
  <c r="B15" i="35" s="1"/>
  <c r="C15" i="36"/>
  <c r="C15" i="35" s="1"/>
  <c r="D15" i="36"/>
  <c r="D15" i="35" s="1"/>
  <c r="E15" i="36"/>
  <c r="E15" i="35" s="1"/>
  <c r="F15" i="36"/>
  <c r="F15" i="35" s="1"/>
  <c r="G15" i="36"/>
  <c r="G15" i="35" s="1"/>
  <c r="H15" i="36"/>
  <c r="H15" i="35" s="1"/>
  <c r="I15" i="36"/>
  <c r="I15" i="35" s="1"/>
  <c r="J15" i="36"/>
  <c r="J15" i="35" s="1"/>
  <c r="K15" i="36"/>
  <c r="K15" i="35" s="1"/>
  <c r="L15" i="36"/>
  <c r="L15" i="35" s="1"/>
  <c r="B16" i="36"/>
  <c r="B16" i="35" s="1"/>
  <c r="C16" i="36"/>
  <c r="C16" i="35" s="1"/>
  <c r="D16" i="36"/>
  <c r="D16" i="35" s="1"/>
  <c r="E16" i="36"/>
  <c r="E16" i="35" s="1"/>
  <c r="F16" i="36"/>
  <c r="F16" i="35" s="1"/>
  <c r="H16" i="36"/>
  <c r="H16" i="35" s="1"/>
  <c r="I16" i="36"/>
  <c r="I16" i="35" s="1"/>
  <c r="J16" i="36"/>
  <c r="J16" i="35" s="1"/>
  <c r="K16" i="36"/>
  <c r="K16" i="35" s="1"/>
  <c r="L16" i="36"/>
  <c r="L16" i="35" s="1"/>
  <c r="B17" i="36"/>
  <c r="B17" i="35" s="1"/>
  <c r="C17" i="36"/>
  <c r="C17" i="35" s="1"/>
  <c r="D17" i="36"/>
  <c r="D17" i="35" s="1"/>
  <c r="E17" i="36"/>
  <c r="E17" i="35" s="1"/>
  <c r="F17" i="36"/>
  <c r="F17" i="35" s="1"/>
  <c r="G17" i="36"/>
  <c r="G17" i="35" s="1"/>
  <c r="H17" i="36"/>
  <c r="H17" i="35" s="1"/>
  <c r="I17" i="36"/>
  <c r="I17" i="35" s="1"/>
  <c r="J17" i="36"/>
  <c r="J17" i="35" s="1"/>
  <c r="K17" i="36"/>
  <c r="K17" i="35" s="1"/>
  <c r="L17" i="36"/>
  <c r="L17" i="35" s="1"/>
  <c r="B18" i="36"/>
  <c r="B18" i="35" s="1"/>
  <c r="C18" i="36"/>
  <c r="C18" i="35" s="1"/>
  <c r="D18" i="36"/>
  <c r="D18" i="35" s="1"/>
  <c r="E18" i="36"/>
  <c r="E18" i="35" s="1"/>
  <c r="F18" i="36"/>
  <c r="F18" i="35" s="1"/>
  <c r="G18" i="36"/>
  <c r="G18" i="35" s="1"/>
  <c r="H18" i="36"/>
  <c r="H18" i="35" s="1"/>
  <c r="I18" i="36"/>
  <c r="I18" i="35" s="1"/>
  <c r="J18" i="36"/>
  <c r="J18" i="35" s="1"/>
  <c r="K18" i="36"/>
  <c r="K18" i="35" s="1"/>
  <c r="L18" i="36"/>
  <c r="L18" i="35" s="1"/>
  <c r="C5" i="36"/>
  <c r="C5" i="35" s="1"/>
  <c r="D5" i="36"/>
  <c r="D5" i="35" s="1"/>
  <c r="E5" i="36"/>
  <c r="E5" i="35" s="1"/>
  <c r="F5" i="36"/>
  <c r="F5" i="35" s="1"/>
  <c r="G5" i="36"/>
  <c r="G5" i="35" s="1"/>
  <c r="H5" i="36"/>
  <c r="H5" i="35" s="1"/>
  <c r="I5" i="36"/>
  <c r="I5" i="35" s="1"/>
  <c r="J5" i="36"/>
  <c r="J5" i="35" s="1"/>
  <c r="K5" i="36"/>
  <c r="K5" i="35" s="1"/>
  <c r="L5" i="36"/>
  <c r="L5" i="35" s="1"/>
  <c r="B5" i="36"/>
  <c r="B5" i="35" s="1"/>
  <c r="B6" i="64"/>
  <c r="C6"/>
  <c r="D6"/>
  <c r="E6"/>
  <c r="F6"/>
  <c r="G6"/>
  <c r="H6"/>
  <c r="I6"/>
  <c r="J6"/>
  <c r="K6"/>
  <c r="L6"/>
  <c r="B7"/>
  <c r="C7"/>
  <c r="D7"/>
  <c r="E7"/>
  <c r="F7"/>
  <c r="G7"/>
  <c r="H7"/>
  <c r="I7"/>
  <c r="J7"/>
  <c r="K7"/>
  <c r="L7"/>
  <c r="B8"/>
  <c r="C8"/>
  <c r="D8"/>
  <c r="E8"/>
  <c r="E25" s="1"/>
  <c r="F8"/>
  <c r="G8"/>
  <c r="H8"/>
  <c r="I8"/>
  <c r="I25" s="1"/>
  <c r="J8"/>
  <c r="K8"/>
  <c r="L8"/>
  <c r="B9"/>
  <c r="C9"/>
  <c r="D9"/>
  <c r="E9"/>
  <c r="F9"/>
  <c r="G9"/>
  <c r="H9"/>
  <c r="I9"/>
  <c r="J9"/>
  <c r="K9"/>
  <c r="L9"/>
  <c r="B10"/>
  <c r="C10"/>
  <c r="D10"/>
  <c r="E10"/>
  <c r="F10"/>
  <c r="G10"/>
  <c r="H10"/>
  <c r="I10"/>
  <c r="J10"/>
  <c r="K10"/>
  <c r="L10"/>
  <c r="B11"/>
  <c r="C11"/>
  <c r="D11"/>
  <c r="E11"/>
  <c r="F11"/>
  <c r="G11"/>
  <c r="H11"/>
  <c r="I11"/>
  <c r="J11"/>
  <c r="K11"/>
  <c r="L11"/>
  <c r="B12"/>
  <c r="C12"/>
  <c r="D12"/>
  <c r="E12"/>
  <c r="F12"/>
  <c r="G12"/>
  <c r="H12"/>
  <c r="I12"/>
  <c r="J12"/>
  <c r="K12"/>
  <c r="L12"/>
  <c r="B13"/>
  <c r="C13"/>
  <c r="D13"/>
  <c r="E13"/>
  <c r="F13"/>
  <c r="G13"/>
  <c r="H13"/>
  <c r="I13"/>
  <c r="J13"/>
  <c r="K13"/>
  <c r="L13"/>
  <c r="B14"/>
  <c r="C14"/>
  <c r="D14"/>
  <c r="E14"/>
  <c r="F14"/>
  <c r="G14"/>
  <c r="H14"/>
  <c r="I14"/>
  <c r="J14"/>
  <c r="K14"/>
  <c r="L14"/>
  <c r="B15"/>
  <c r="C15"/>
  <c r="D15"/>
  <c r="E15"/>
  <c r="F15"/>
  <c r="G15"/>
  <c r="H15"/>
  <c r="I15"/>
  <c r="J15"/>
  <c r="K15"/>
  <c r="L15"/>
  <c r="B16"/>
  <c r="C16"/>
  <c r="D16"/>
  <c r="E16"/>
  <c r="F16"/>
  <c r="G16"/>
  <c r="H16"/>
  <c r="I16"/>
  <c r="J16"/>
  <c r="K16"/>
  <c r="L16"/>
  <c r="B17"/>
  <c r="C17"/>
  <c r="D17"/>
  <c r="E17"/>
  <c r="F17"/>
  <c r="G17"/>
  <c r="H17"/>
  <c r="I17"/>
  <c r="J17"/>
  <c r="K17"/>
  <c r="L17"/>
  <c r="B18"/>
  <c r="C18"/>
  <c r="D18"/>
  <c r="E18"/>
  <c r="F18"/>
  <c r="G18"/>
  <c r="H18"/>
  <c r="H23" s="1"/>
  <c r="I18"/>
  <c r="J18"/>
  <c r="K18"/>
  <c r="L18"/>
  <c r="C5"/>
  <c r="D5"/>
  <c r="D24" s="1"/>
  <c r="E5"/>
  <c r="E24" s="1"/>
  <c r="F5"/>
  <c r="G5"/>
  <c r="H5"/>
  <c r="I5"/>
  <c r="I23" s="1"/>
  <c r="J5"/>
  <c r="K5"/>
  <c r="L5"/>
  <c r="L24" s="1"/>
  <c r="C24"/>
  <c r="G24"/>
  <c r="H24"/>
  <c r="K24"/>
  <c r="B5"/>
  <c r="B25"/>
  <c r="E31"/>
  <c r="L25"/>
  <c r="K25"/>
  <c r="J25"/>
  <c r="H25"/>
  <c r="G25"/>
  <c r="F25"/>
  <c r="D25"/>
  <c r="C25"/>
  <c r="J24"/>
  <c r="F24"/>
  <c r="B24"/>
  <c r="J23"/>
  <c r="F23"/>
  <c r="E23"/>
  <c r="B23"/>
  <c r="E29" i="20"/>
  <c r="D5" i="21" l="1"/>
  <c r="I17"/>
  <c r="H16"/>
  <c r="F15"/>
  <c r="K13"/>
  <c r="J12"/>
  <c r="D11"/>
  <c r="C10"/>
  <c r="J9"/>
  <c r="I8"/>
  <c r="E8"/>
  <c r="D7"/>
  <c r="C6"/>
  <c r="I5"/>
  <c r="E5"/>
  <c r="K18"/>
  <c r="G18"/>
  <c r="C18"/>
  <c r="J17"/>
  <c r="F17"/>
  <c r="I16"/>
  <c r="D16"/>
  <c r="K15"/>
  <c r="G15"/>
  <c r="C15"/>
  <c r="J14"/>
  <c r="E14"/>
  <c r="L13"/>
  <c r="H13"/>
  <c r="D13"/>
  <c r="K12"/>
  <c r="G12"/>
  <c r="C12"/>
  <c r="J11"/>
  <c r="E11"/>
  <c r="L10"/>
  <c r="H10"/>
  <c r="D10"/>
  <c r="K9"/>
  <c r="G9"/>
  <c r="C9"/>
  <c r="J8"/>
  <c r="F8"/>
  <c r="I7"/>
  <c r="E7"/>
  <c r="L6"/>
  <c r="H6"/>
  <c r="D6"/>
  <c r="H5"/>
  <c r="J18"/>
  <c r="E17"/>
  <c r="C16"/>
  <c r="I14"/>
  <c r="C13"/>
  <c r="I11"/>
  <c r="G10"/>
  <c r="F9"/>
  <c r="L7"/>
  <c r="K6"/>
  <c r="J5"/>
  <c r="F5"/>
  <c r="L18"/>
  <c r="H18"/>
  <c r="D18"/>
  <c r="K17"/>
  <c r="G17"/>
  <c r="C17"/>
  <c r="J16"/>
  <c r="E16"/>
  <c r="L15"/>
  <c r="H15"/>
  <c r="D15"/>
  <c r="K14"/>
  <c r="F14"/>
  <c r="I13"/>
  <c r="E13"/>
  <c r="L12"/>
  <c r="H12"/>
  <c r="D12"/>
  <c r="K11"/>
  <c r="G11"/>
  <c r="I10"/>
  <c r="E10"/>
  <c r="L9"/>
  <c r="H9"/>
  <c r="D9"/>
  <c r="K8"/>
  <c r="G8"/>
  <c r="C8"/>
  <c r="J7"/>
  <c r="F7"/>
  <c r="I6"/>
  <c r="E6"/>
  <c r="L5"/>
  <c r="F18"/>
  <c r="L16"/>
  <c r="J15"/>
  <c r="D14"/>
  <c r="G13"/>
  <c r="F12"/>
  <c r="K10"/>
  <c r="H7"/>
  <c r="G6"/>
  <c r="K5"/>
  <c r="G5"/>
  <c r="C5"/>
  <c r="I18"/>
  <c r="E18"/>
  <c r="L17"/>
  <c r="H17"/>
  <c r="D17"/>
  <c r="K16"/>
  <c r="F16"/>
  <c r="I15"/>
  <c r="E15"/>
  <c r="L14"/>
  <c r="G14"/>
  <c r="C14"/>
  <c r="J13"/>
  <c r="F13"/>
  <c r="I12"/>
  <c r="E12"/>
  <c r="L11"/>
  <c r="H11"/>
  <c r="C11"/>
  <c r="J10"/>
  <c r="F10"/>
  <c r="I9"/>
  <c r="E9"/>
  <c r="L8"/>
  <c r="H8"/>
  <c r="D8"/>
  <c r="K7"/>
  <c r="G7"/>
  <c r="C7"/>
  <c r="J6"/>
  <c r="F6"/>
  <c r="O75" i="38"/>
  <c r="N8" i="32"/>
  <c r="N9" s="1"/>
  <c r="N10" s="1"/>
  <c r="N11" s="1"/>
  <c r="N12" s="1"/>
  <c r="N13" s="1"/>
  <c r="N14" s="1"/>
  <c r="N15" s="1"/>
  <c r="N16" s="1"/>
  <c r="N17" s="1"/>
  <c r="N18" s="1"/>
  <c r="N19" s="1"/>
  <c r="N20" s="1"/>
  <c r="N21" s="1"/>
  <c r="N22" s="1"/>
  <c r="N23" s="1"/>
  <c r="N24" s="1"/>
  <c r="N25" s="1"/>
  <c r="N26" s="1"/>
  <c r="N27" s="1"/>
  <c r="N28" s="1"/>
  <c r="N29" s="1"/>
  <c r="N30" s="1"/>
  <c r="N31" s="1"/>
  <c r="N32" s="1"/>
  <c r="N33" s="1"/>
  <c r="N34" s="1"/>
  <c r="N35" s="1"/>
  <c r="N36" s="1"/>
  <c r="B7"/>
  <c r="O76" i="38"/>
  <c r="O74"/>
  <c r="N76"/>
  <c r="D25" i="65"/>
  <c r="L43" i="39"/>
  <c r="L39"/>
  <c r="L35"/>
  <c r="L5" i="38"/>
  <c r="M24" i="68"/>
  <c r="I24"/>
  <c r="D23"/>
  <c r="I23"/>
  <c r="M23"/>
  <c r="Q23"/>
  <c r="D24"/>
  <c r="Q24"/>
  <c r="D25"/>
  <c r="I25"/>
  <c r="M25"/>
  <c r="Q25"/>
  <c r="C23"/>
  <c r="G23"/>
  <c r="H23"/>
  <c r="L23"/>
  <c r="P23"/>
  <c r="C24"/>
  <c r="G24"/>
  <c r="H24"/>
  <c r="L24"/>
  <c r="P24"/>
  <c r="C25"/>
  <c r="G25"/>
  <c r="H25"/>
  <c r="L25"/>
  <c r="P25"/>
  <c r="F23"/>
  <c r="K23"/>
  <c r="O23"/>
  <c r="F24"/>
  <c r="K24"/>
  <c r="O24"/>
  <c r="F25"/>
  <c r="K25"/>
  <c r="O25"/>
  <c r="B23"/>
  <c r="E23"/>
  <c r="J23"/>
  <c r="N23"/>
  <c r="B24"/>
  <c r="E24"/>
  <c r="J24"/>
  <c r="N24"/>
  <c r="B25"/>
  <c r="E25"/>
  <c r="J25"/>
  <c r="N25"/>
  <c r="F23" i="67"/>
  <c r="B25"/>
  <c r="J23"/>
  <c r="K23"/>
  <c r="G23"/>
  <c r="C23"/>
  <c r="E24"/>
  <c r="I25"/>
  <c r="G24"/>
  <c r="C24"/>
  <c r="K24"/>
  <c r="B24"/>
  <c r="F24"/>
  <c r="J24"/>
  <c r="D23"/>
  <c r="H23"/>
  <c r="L23"/>
  <c r="L23" i="65"/>
  <c r="G25"/>
  <c r="I23"/>
  <c r="M24"/>
  <c r="Q24"/>
  <c r="I25"/>
  <c r="C23"/>
  <c r="H23"/>
  <c r="P23"/>
  <c r="C24"/>
  <c r="L24"/>
  <c r="P24"/>
  <c r="C25"/>
  <c r="L25"/>
  <c r="F23"/>
  <c r="K23"/>
  <c r="O23"/>
  <c r="F24"/>
  <c r="K24"/>
  <c r="O24"/>
  <c r="F25"/>
  <c r="K25"/>
  <c r="O25"/>
  <c r="D23"/>
  <c r="M23"/>
  <c r="Q23"/>
  <c r="D24"/>
  <c r="I24"/>
  <c r="Q25"/>
  <c r="G23"/>
  <c r="G24"/>
  <c r="H25"/>
  <c r="B23"/>
  <c r="E23"/>
  <c r="J23"/>
  <c r="N23"/>
  <c r="B24"/>
  <c r="E24"/>
  <c r="J24"/>
  <c r="N24"/>
  <c r="B25"/>
  <c r="E25"/>
  <c r="J25"/>
  <c r="N25"/>
  <c r="I24" i="64"/>
  <c r="L23"/>
  <c r="D23"/>
  <c r="C23"/>
  <c r="G23"/>
  <c r="K23"/>
  <c r="B5" i="41"/>
  <c r="B38" i="2"/>
  <c r="C33" i="15"/>
  <c r="P6" i="63"/>
  <c r="P6" i="7" s="1"/>
  <c r="P6" i="34" s="1"/>
  <c r="P5" i="63"/>
  <c r="P5" i="7" s="1"/>
  <c r="P5" i="34" s="1"/>
  <c r="M14" i="7"/>
  <c r="M14" i="34" s="1"/>
  <c r="O9" i="63"/>
  <c r="O9" i="7" s="1"/>
  <c r="O9" i="34" s="1"/>
  <c r="Q18" i="63"/>
  <c r="Q18" i="7" s="1"/>
  <c r="Q18" i="34" s="1"/>
  <c r="P18" i="63"/>
  <c r="O18"/>
  <c r="O18" i="7" s="1"/>
  <c r="O18" i="34" s="1"/>
  <c r="N18" i="63"/>
  <c r="N18" i="7" s="1"/>
  <c r="N18" i="34" s="1"/>
  <c r="M18" i="63"/>
  <c r="M18" i="7" s="1"/>
  <c r="M18" i="34" s="1"/>
  <c r="L18" i="63"/>
  <c r="K18"/>
  <c r="K18" i="7" s="1"/>
  <c r="K18" i="34" s="1"/>
  <c r="J18" i="63"/>
  <c r="J18" i="7" s="1"/>
  <c r="J18" i="34" s="1"/>
  <c r="I18" i="63"/>
  <c r="I18" i="7" s="1"/>
  <c r="I18" i="34" s="1"/>
  <c r="H18" i="63"/>
  <c r="G18"/>
  <c r="F18"/>
  <c r="F18" i="7" s="1"/>
  <c r="F18" i="34" s="1"/>
  <c r="E18" i="63"/>
  <c r="E18" i="7" s="1"/>
  <c r="E18" i="34" s="1"/>
  <c r="D18" i="63"/>
  <c r="D18" i="7" s="1"/>
  <c r="D18" i="34" s="1"/>
  <c r="C18" i="63"/>
  <c r="Q17"/>
  <c r="Q17" i="7" s="1"/>
  <c r="Q17" i="34" s="1"/>
  <c r="P17" i="63"/>
  <c r="P17" i="7" s="1"/>
  <c r="P17" i="34" s="1"/>
  <c r="O17" i="63"/>
  <c r="O17" i="7" s="1"/>
  <c r="O17" i="34" s="1"/>
  <c r="N17" i="63"/>
  <c r="N17" i="7" s="1"/>
  <c r="N17" i="34" s="1"/>
  <c r="M17" i="63"/>
  <c r="M17" i="7" s="1"/>
  <c r="M17" i="34" s="1"/>
  <c r="L17" i="63"/>
  <c r="L17" i="7" s="1"/>
  <c r="L17" i="34" s="1"/>
  <c r="K17" i="63"/>
  <c r="K17" i="7" s="1"/>
  <c r="K17" i="34" s="1"/>
  <c r="J17" i="63"/>
  <c r="J17" i="7" s="1"/>
  <c r="J17" i="34" s="1"/>
  <c r="I17" i="63"/>
  <c r="I17" i="7" s="1"/>
  <c r="I17" i="34" s="1"/>
  <c r="H17" i="63"/>
  <c r="H17" i="7" s="1"/>
  <c r="H17" i="34" s="1"/>
  <c r="G17" i="63"/>
  <c r="G17" i="7" s="1"/>
  <c r="G17" i="34" s="1"/>
  <c r="F17" i="63"/>
  <c r="F17" i="7" s="1"/>
  <c r="F17" i="34" s="1"/>
  <c r="E17" i="63"/>
  <c r="E17" i="7" s="1"/>
  <c r="E17" i="34" s="1"/>
  <c r="D17" i="63"/>
  <c r="D17" i="7" s="1"/>
  <c r="D17" i="34" s="1"/>
  <c r="C17" i="63"/>
  <c r="C17" i="7" s="1"/>
  <c r="C17" i="34" s="1"/>
  <c r="Q16" i="63"/>
  <c r="Q16" i="7" s="1"/>
  <c r="Q16" i="34" s="1"/>
  <c r="P16" i="63"/>
  <c r="P16" i="7" s="1"/>
  <c r="P16" i="34" s="1"/>
  <c r="O16" i="63"/>
  <c r="O16" i="7" s="1"/>
  <c r="O16" i="34" s="1"/>
  <c r="N16" i="63"/>
  <c r="N16" i="7" s="1"/>
  <c r="N16" i="34" s="1"/>
  <c r="M16" i="7"/>
  <c r="M16" i="34" s="1"/>
  <c r="L16" i="63"/>
  <c r="L16" i="7" s="1"/>
  <c r="L16" i="34" s="1"/>
  <c r="K16" i="63"/>
  <c r="K16" i="7" s="1"/>
  <c r="K16" i="34" s="1"/>
  <c r="J16" i="63"/>
  <c r="J16" i="7" s="1"/>
  <c r="J16" i="34" s="1"/>
  <c r="I16" i="63"/>
  <c r="I16" i="7" s="1"/>
  <c r="I16" i="34" s="1"/>
  <c r="H16" i="63"/>
  <c r="H16" i="7" s="1"/>
  <c r="H16" i="34" s="1"/>
  <c r="G16" i="63"/>
  <c r="G16" i="7" s="1"/>
  <c r="G16" i="34" s="1"/>
  <c r="F16" i="63"/>
  <c r="F16" i="7" s="1"/>
  <c r="F16" i="34" s="1"/>
  <c r="E16" i="63"/>
  <c r="E16" i="7" s="1"/>
  <c r="E16" i="34" s="1"/>
  <c r="D16" i="63"/>
  <c r="D16" i="7" s="1"/>
  <c r="D16" i="34" s="1"/>
  <c r="C16" i="63"/>
  <c r="C16" i="7" s="1"/>
  <c r="C16" i="34" s="1"/>
  <c r="Q15" i="63"/>
  <c r="Q15" i="7" s="1"/>
  <c r="Q15" i="34" s="1"/>
  <c r="P15" i="63"/>
  <c r="P15" i="7" s="1"/>
  <c r="P15" i="34" s="1"/>
  <c r="O15" i="63"/>
  <c r="O15" i="7" s="1"/>
  <c r="O15" i="34" s="1"/>
  <c r="N15" i="63"/>
  <c r="N15" i="7" s="1"/>
  <c r="N15" i="34" s="1"/>
  <c r="M15" i="7"/>
  <c r="M15" i="34" s="1"/>
  <c r="L15" i="63"/>
  <c r="L15" i="7" s="1"/>
  <c r="L15" i="34" s="1"/>
  <c r="K15" i="63"/>
  <c r="K15" i="7" s="1"/>
  <c r="K15" i="34" s="1"/>
  <c r="J15" i="63"/>
  <c r="J15" i="7" s="1"/>
  <c r="J15" i="34" s="1"/>
  <c r="I15" i="63"/>
  <c r="I15" i="7" s="1"/>
  <c r="I15" i="34" s="1"/>
  <c r="H15" i="63"/>
  <c r="H15" i="7" s="1"/>
  <c r="H15" i="34" s="1"/>
  <c r="G15" i="63"/>
  <c r="G15" i="7" s="1"/>
  <c r="G15" i="34" s="1"/>
  <c r="F15" i="63"/>
  <c r="F15" i="7" s="1"/>
  <c r="F15" i="34" s="1"/>
  <c r="E15" i="63"/>
  <c r="E15" i="7" s="1"/>
  <c r="E15" i="34" s="1"/>
  <c r="D15" i="63"/>
  <c r="D15" i="7" s="1"/>
  <c r="D15" i="34" s="1"/>
  <c r="C15" i="63"/>
  <c r="C15" i="7" s="1"/>
  <c r="C15" i="34" s="1"/>
  <c r="Q14" i="63"/>
  <c r="Q14" i="7" s="1"/>
  <c r="Q14" i="34" s="1"/>
  <c r="P14" i="63"/>
  <c r="P14" i="7" s="1"/>
  <c r="P14" i="34" s="1"/>
  <c r="O14" i="63"/>
  <c r="O14" i="7" s="1"/>
  <c r="O14" i="34" s="1"/>
  <c r="N14" i="63"/>
  <c r="N14" i="7" s="1"/>
  <c r="N14" i="34" s="1"/>
  <c r="L14" i="63"/>
  <c r="L14" i="7" s="1"/>
  <c r="L14" i="34" s="1"/>
  <c r="K14" i="63"/>
  <c r="K14" i="7" s="1"/>
  <c r="K14" i="34" s="1"/>
  <c r="J14" i="63"/>
  <c r="J14" i="7" s="1"/>
  <c r="J14" i="34" s="1"/>
  <c r="I14" i="63"/>
  <c r="I14" i="7" s="1"/>
  <c r="I14" i="34" s="1"/>
  <c r="H14" i="63"/>
  <c r="H14" i="7" s="1"/>
  <c r="H14" i="34" s="1"/>
  <c r="G14" i="63"/>
  <c r="G14" i="7" s="1"/>
  <c r="G14" i="34" s="1"/>
  <c r="F14" i="63"/>
  <c r="F14" i="7" s="1"/>
  <c r="F14" i="34" s="1"/>
  <c r="E14" i="63"/>
  <c r="E14" i="7" s="1"/>
  <c r="E14" i="34" s="1"/>
  <c r="D14" i="63"/>
  <c r="D14" i="7" s="1"/>
  <c r="D14" i="34" s="1"/>
  <c r="C14" i="63"/>
  <c r="C14" i="7" s="1"/>
  <c r="C14" i="34" s="1"/>
  <c r="Q13" i="63"/>
  <c r="Q13" i="7" s="1"/>
  <c r="Q13" i="34" s="1"/>
  <c r="P13" i="63"/>
  <c r="P13" i="7" s="1"/>
  <c r="P13" i="34" s="1"/>
  <c r="O13" i="63"/>
  <c r="O13" i="7" s="1"/>
  <c r="O13" i="34" s="1"/>
  <c r="N13" i="63"/>
  <c r="N13" i="7" s="1"/>
  <c r="N13" i="34" s="1"/>
  <c r="M13" i="63"/>
  <c r="M13" i="7" s="1"/>
  <c r="M13" i="34" s="1"/>
  <c r="L13" i="63"/>
  <c r="L13" i="7" s="1"/>
  <c r="L13" i="34" s="1"/>
  <c r="K13" i="63"/>
  <c r="K13" i="7" s="1"/>
  <c r="K13" i="34" s="1"/>
  <c r="J13" i="63"/>
  <c r="J13" i="7" s="1"/>
  <c r="J13" i="34" s="1"/>
  <c r="I13" i="63"/>
  <c r="I13" i="7" s="1"/>
  <c r="I13" i="34" s="1"/>
  <c r="H13" i="63"/>
  <c r="H13" i="7" s="1"/>
  <c r="H13" i="34" s="1"/>
  <c r="G13" i="63"/>
  <c r="G13" i="7" s="1"/>
  <c r="G13" i="34" s="1"/>
  <c r="F13" i="63"/>
  <c r="F13" i="7" s="1"/>
  <c r="F13" i="34" s="1"/>
  <c r="E13" i="63"/>
  <c r="E13" i="7" s="1"/>
  <c r="E13" i="34" s="1"/>
  <c r="D13" i="63"/>
  <c r="D13" i="7" s="1"/>
  <c r="D13" i="34" s="1"/>
  <c r="C13" i="63"/>
  <c r="C13" i="7" s="1"/>
  <c r="C13" i="34" s="1"/>
  <c r="Q12" i="63"/>
  <c r="Q12" i="7" s="1"/>
  <c r="Q12" i="34" s="1"/>
  <c r="P12" i="63"/>
  <c r="P12" i="7" s="1"/>
  <c r="P12" i="34" s="1"/>
  <c r="O12" i="63"/>
  <c r="O12" i="7" s="1"/>
  <c r="O12" i="34" s="1"/>
  <c r="N12" i="63"/>
  <c r="N12" i="7" s="1"/>
  <c r="N12" i="34" s="1"/>
  <c r="M12" i="63"/>
  <c r="M12" i="7" s="1"/>
  <c r="M12" i="34" s="1"/>
  <c r="L12" i="63"/>
  <c r="L12" i="7" s="1"/>
  <c r="L12" i="34" s="1"/>
  <c r="K12" i="63"/>
  <c r="K12" i="7" s="1"/>
  <c r="K12" i="34" s="1"/>
  <c r="J12" i="63"/>
  <c r="J12" i="7" s="1"/>
  <c r="J12" i="34" s="1"/>
  <c r="I12" i="63"/>
  <c r="I12" i="7" s="1"/>
  <c r="I12" i="34" s="1"/>
  <c r="H12" i="63"/>
  <c r="H12" i="7" s="1"/>
  <c r="H12" i="34" s="1"/>
  <c r="G12" i="63"/>
  <c r="G12" i="7" s="1"/>
  <c r="G12" i="34" s="1"/>
  <c r="F12" i="63"/>
  <c r="F12" i="7" s="1"/>
  <c r="F12" i="34" s="1"/>
  <c r="E12" i="63"/>
  <c r="E12" i="7" s="1"/>
  <c r="E12" i="34" s="1"/>
  <c r="D12" i="63"/>
  <c r="D12" i="7" s="1"/>
  <c r="D12" i="34" s="1"/>
  <c r="C12" i="63"/>
  <c r="C12" i="7" s="1"/>
  <c r="C12" i="34" s="1"/>
  <c r="Q11" i="63"/>
  <c r="Q11" i="7" s="1"/>
  <c r="Q11" i="34" s="1"/>
  <c r="P11" i="63"/>
  <c r="P11" i="7" s="1"/>
  <c r="P11" i="34" s="1"/>
  <c r="O11" i="63"/>
  <c r="O11" i="7" s="1"/>
  <c r="O11" i="34" s="1"/>
  <c r="N11" i="63"/>
  <c r="N11" i="7" s="1"/>
  <c r="N11" i="34" s="1"/>
  <c r="M11" i="63"/>
  <c r="M11" i="7" s="1"/>
  <c r="M11" i="34" s="1"/>
  <c r="L11" i="63"/>
  <c r="L11" i="7" s="1"/>
  <c r="L11" i="34" s="1"/>
  <c r="K11" i="63"/>
  <c r="K11" i="7" s="1"/>
  <c r="K11" i="34" s="1"/>
  <c r="J11" i="63"/>
  <c r="J11" i="7" s="1"/>
  <c r="J11" i="34" s="1"/>
  <c r="I11" i="63"/>
  <c r="I11" i="7" s="1"/>
  <c r="I11" i="34" s="1"/>
  <c r="H11" i="63"/>
  <c r="H11" i="7" s="1"/>
  <c r="H11" i="34" s="1"/>
  <c r="G11" i="63"/>
  <c r="G11" i="7" s="1"/>
  <c r="G11" i="34" s="1"/>
  <c r="F11" i="63"/>
  <c r="F11" i="7" s="1"/>
  <c r="F11" i="34" s="1"/>
  <c r="E11" i="63"/>
  <c r="E11" i="7" s="1"/>
  <c r="E11" i="34" s="1"/>
  <c r="D11" i="63"/>
  <c r="D11" i="7" s="1"/>
  <c r="D11" i="34" s="1"/>
  <c r="C11" i="63"/>
  <c r="C11" i="7" s="1"/>
  <c r="C11" i="34" s="1"/>
  <c r="Q10" i="63"/>
  <c r="Q10" i="7" s="1"/>
  <c r="Q10" i="34" s="1"/>
  <c r="P10" i="63"/>
  <c r="P10" i="7" s="1"/>
  <c r="P10" i="34" s="1"/>
  <c r="O10" i="63"/>
  <c r="O10" i="7" s="1"/>
  <c r="O10" i="34" s="1"/>
  <c r="N10" i="63"/>
  <c r="N10" i="7" s="1"/>
  <c r="N10" i="34" s="1"/>
  <c r="M10" i="63"/>
  <c r="M10" i="7" s="1"/>
  <c r="M10" i="34" s="1"/>
  <c r="L10" i="63"/>
  <c r="L10" i="7" s="1"/>
  <c r="L10" i="34" s="1"/>
  <c r="K10" i="63"/>
  <c r="K10" i="7" s="1"/>
  <c r="K10" i="34" s="1"/>
  <c r="J10" i="63"/>
  <c r="J10" i="7" s="1"/>
  <c r="J10" i="34" s="1"/>
  <c r="I10" i="63"/>
  <c r="I10" i="7" s="1"/>
  <c r="I10" i="34" s="1"/>
  <c r="H10" i="63"/>
  <c r="H10" i="7" s="1"/>
  <c r="H10" i="34" s="1"/>
  <c r="G10" i="63"/>
  <c r="G10" i="7" s="1"/>
  <c r="G10" i="34" s="1"/>
  <c r="F10" i="63"/>
  <c r="F10" i="7" s="1"/>
  <c r="F10" i="34" s="1"/>
  <c r="E10" i="63"/>
  <c r="E10" i="7" s="1"/>
  <c r="E10" i="34" s="1"/>
  <c r="D10" i="63"/>
  <c r="D10" i="7" s="1"/>
  <c r="D10" i="34" s="1"/>
  <c r="C10" i="63"/>
  <c r="C10" i="7" s="1"/>
  <c r="C10" i="34" s="1"/>
  <c r="Q9" i="63"/>
  <c r="Q9" i="7" s="1"/>
  <c r="Q9" i="34" s="1"/>
  <c r="P9" i="63"/>
  <c r="P9" i="7" s="1"/>
  <c r="P9" i="34" s="1"/>
  <c r="N9" i="63"/>
  <c r="N9" i="7" s="1"/>
  <c r="N9" i="34" s="1"/>
  <c r="M9" i="63"/>
  <c r="M9" i="7" s="1"/>
  <c r="M9" i="34" s="1"/>
  <c r="L9" i="63"/>
  <c r="L9" i="7" s="1"/>
  <c r="L9" i="34" s="1"/>
  <c r="K9" i="63"/>
  <c r="K9" i="7" s="1"/>
  <c r="K9" i="34" s="1"/>
  <c r="J9" i="63"/>
  <c r="J9" i="7" s="1"/>
  <c r="J9" i="34" s="1"/>
  <c r="I9" i="63"/>
  <c r="I9" i="7" s="1"/>
  <c r="I9" i="34" s="1"/>
  <c r="H9" i="63"/>
  <c r="H9" i="7" s="1"/>
  <c r="H9" i="34" s="1"/>
  <c r="G9" i="63"/>
  <c r="G9" i="7" s="1"/>
  <c r="G9" i="34" s="1"/>
  <c r="F9" i="63"/>
  <c r="F9" i="7" s="1"/>
  <c r="F9" i="34" s="1"/>
  <c r="E9" i="63"/>
  <c r="E9" i="7" s="1"/>
  <c r="E9" i="34" s="1"/>
  <c r="D9" i="63"/>
  <c r="D9" i="7" s="1"/>
  <c r="D9" i="34" s="1"/>
  <c r="C9" i="63"/>
  <c r="C9" i="7" s="1"/>
  <c r="C9" i="34" s="1"/>
  <c r="Q8" i="63"/>
  <c r="Q8" i="7" s="1"/>
  <c r="Q8" i="34" s="1"/>
  <c r="P8" i="63"/>
  <c r="P8" i="7" s="1"/>
  <c r="P8" i="34" s="1"/>
  <c r="O8" i="63"/>
  <c r="O8" i="7" s="1"/>
  <c r="O8" i="34" s="1"/>
  <c r="N8" i="63"/>
  <c r="N8" i="7" s="1"/>
  <c r="N8" i="34" s="1"/>
  <c r="M8" i="63"/>
  <c r="M8" i="7" s="1"/>
  <c r="M8" i="34" s="1"/>
  <c r="L8" i="63"/>
  <c r="K8"/>
  <c r="K8" i="7" s="1"/>
  <c r="K8" i="34" s="1"/>
  <c r="J8" i="63"/>
  <c r="I8"/>
  <c r="I8" i="7" s="1"/>
  <c r="I8" i="34" s="1"/>
  <c r="H8" i="63"/>
  <c r="H8" i="7" s="1"/>
  <c r="H8" i="34" s="1"/>
  <c r="G8" i="63"/>
  <c r="F8"/>
  <c r="F8" i="7" s="1"/>
  <c r="F8" i="34" s="1"/>
  <c r="F34" s="1"/>
  <c r="E8" i="63"/>
  <c r="D8"/>
  <c r="D8" i="7" s="1"/>
  <c r="D8" i="34" s="1"/>
  <c r="C8" i="63"/>
  <c r="C8" i="7" s="1"/>
  <c r="C8" i="34" s="1"/>
  <c r="Q7" i="63"/>
  <c r="Q7" i="7" s="1"/>
  <c r="Q7" i="34" s="1"/>
  <c r="P7" i="63"/>
  <c r="P7" i="7" s="1"/>
  <c r="P7" i="34" s="1"/>
  <c r="O7" i="63"/>
  <c r="O7" i="7" s="1"/>
  <c r="O7" i="34" s="1"/>
  <c r="N7" i="63"/>
  <c r="N7" i="7" s="1"/>
  <c r="N7" i="34" s="1"/>
  <c r="M7" i="63"/>
  <c r="M7" i="7" s="1"/>
  <c r="M7" i="34" s="1"/>
  <c r="L7" i="63"/>
  <c r="L7" i="7" s="1"/>
  <c r="L7" i="34" s="1"/>
  <c r="K7" i="63"/>
  <c r="K7" i="7" s="1"/>
  <c r="K7" i="34" s="1"/>
  <c r="J7" i="63"/>
  <c r="J7" i="7" s="1"/>
  <c r="J7" i="34" s="1"/>
  <c r="I7" i="63"/>
  <c r="I7" i="7" s="1"/>
  <c r="I7" i="34" s="1"/>
  <c r="H7" i="63"/>
  <c r="H7" i="7" s="1"/>
  <c r="H7" i="34" s="1"/>
  <c r="G7" i="63"/>
  <c r="G7" i="7" s="1"/>
  <c r="G7" i="34" s="1"/>
  <c r="F7" i="63"/>
  <c r="F7" i="7" s="1"/>
  <c r="F7" i="34" s="1"/>
  <c r="E7" i="63"/>
  <c r="E7" i="7" s="1"/>
  <c r="E7" i="34" s="1"/>
  <c r="D7" i="63"/>
  <c r="D7" i="7" s="1"/>
  <c r="D7" i="34" s="1"/>
  <c r="C7" i="63"/>
  <c r="C7" i="7" s="1"/>
  <c r="C7" i="34" s="1"/>
  <c r="Q6" i="63"/>
  <c r="Q6" i="7" s="1"/>
  <c r="Q6" i="34" s="1"/>
  <c r="O6" i="63"/>
  <c r="O6" i="7" s="1"/>
  <c r="O6" i="34" s="1"/>
  <c r="N6" i="63"/>
  <c r="N6" i="7" s="1"/>
  <c r="N6" i="34" s="1"/>
  <c r="M6" i="63"/>
  <c r="M6" i="7" s="1"/>
  <c r="M6" i="34" s="1"/>
  <c r="L6" i="63"/>
  <c r="L6" i="7" s="1"/>
  <c r="L6" i="34" s="1"/>
  <c r="K6" i="63"/>
  <c r="K6" i="7" s="1"/>
  <c r="K6" i="34" s="1"/>
  <c r="J6" i="63"/>
  <c r="J6" i="7" s="1"/>
  <c r="J6" i="34" s="1"/>
  <c r="I6" i="63"/>
  <c r="I6" i="7" s="1"/>
  <c r="I6" i="34" s="1"/>
  <c r="H6" i="63"/>
  <c r="H6" i="7" s="1"/>
  <c r="H6" i="34" s="1"/>
  <c r="G6" i="63"/>
  <c r="G6" i="7" s="1"/>
  <c r="G6" i="34" s="1"/>
  <c r="F6" i="63"/>
  <c r="F6" i="7" s="1"/>
  <c r="F6" i="34" s="1"/>
  <c r="E6" i="63"/>
  <c r="E6" i="7" s="1"/>
  <c r="E6" i="34" s="1"/>
  <c r="D6" i="63"/>
  <c r="D6" i="7" s="1"/>
  <c r="D6" i="34" s="1"/>
  <c r="C6" i="63"/>
  <c r="C6" i="7" s="1"/>
  <c r="C6" i="34" s="1"/>
  <c r="Q5" i="63"/>
  <c r="Q5" i="7" s="1"/>
  <c r="Q5" i="34" s="1"/>
  <c r="O5" i="63"/>
  <c r="O5" i="7" s="1"/>
  <c r="O5" i="34" s="1"/>
  <c r="N5" i="63"/>
  <c r="N5" i="7" s="1"/>
  <c r="N5" i="34" s="1"/>
  <c r="M5" i="63"/>
  <c r="M5" i="7" s="1"/>
  <c r="M5" i="34" s="1"/>
  <c r="L5" i="63"/>
  <c r="L5" i="7" s="1"/>
  <c r="L5" i="34" s="1"/>
  <c r="K5" i="63"/>
  <c r="K5" i="7" s="1"/>
  <c r="K5" i="34" s="1"/>
  <c r="J5" i="63"/>
  <c r="J5" i="7" s="1"/>
  <c r="J5" i="34" s="1"/>
  <c r="I5" i="63"/>
  <c r="I5" i="7" s="1"/>
  <c r="I5" i="34" s="1"/>
  <c r="H5" i="63"/>
  <c r="H5" i="7" s="1"/>
  <c r="H5" i="34" s="1"/>
  <c r="G5" i="63"/>
  <c r="G5" i="7" s="1"/>
  <c r="G5" i="34" s="1"/>
  <c r="F5" i="63"/>
  <c r="F5" i="7" s="1"/>
  <c r="F5" i="34" s="1"/>
  <c r="E5" i="63"/>
  <c r="E5" i="7" s="1"/>
  <c r="E5" i="34" s="1"/>
  <c r="D5" i="63"/>
  <c r="D5" i="7" s="1"/>
  <c r="D5" i="34" s="1"/>
  <c r="C5" i="63"/>
  <c r="C5" i="7" s="1"/>
  <c r="C5" i="34" s="1"/>
  <c r="B5" i="61"/>
  <c r="B5" i="6" s="1"/>
  <c r="J1" i="63"/>
  <c r="H14" i="6"/>
  <c r="F5" i="61"/>
  <c r="F5" i="6" s="1"/>
  <c r="F18" i="61"/>
  <c r="F18" i="6" s="1"/>
  <c r="F15" i="61"/>
  <c r="F15" i="6" s="1"/>
  <c r="C5" i="61"/>
  <c r="C5" i="6" s="1"/>
  <c r="D5" i="61"/>
  <c r="D5" i="6" s="1"/>
  <c r="E5" i="61"/>
  <c r="G5"/>
  <c r="G5" i="6" s="1"/>
  <c r="H5" i="61"/>
  <c r="I5"/>
  <c r="I5" i="6" s="1"/>
  <c r="J5" i="61"/>
  <c r="K5"/>
  <c r="K5" i="6" s="1"/>
  <c r="L5" i="61"/>
  <c r="L5" i="6" s="1"/>
  <c r="M5" i="61"/>
  <c r="M5" i="6" s="1"/>
  <c r="N5" i="61"/>
  <c r="O5"/>
  <c r="O5" i="6" s="1"/>
  <c r="P5" i="61"/>
  <c r="P5" i="6" s="1"/>
  <c r="Q5" i="61"/>
  <c r="Q5" i="6" s="1"/>
  <c r="B6" i="61"/>
  <c r="B6" i="6" s="1"/>
  <c r="C6" i="61"/>
  <c r="C6" i="6" s="1"/>
  <c r="D6" i="61"/>
  <c r="D6" i="6" s="1"/>
  <c r="E6" i="61"/>
  <c r="E6" i="6" s="1"/>
  <c r="F6" i="61"/>
  <c r="F6" i="6" s="1"/>
  <c r="G6" i="61"/>
  <c r="G6" i="6" s="1"/>
  <c r="H6" i="61"/>
  <c r="H6" i="6" s="1"/>
  <c r="I6" i="61"/>
  <c r="I6" i="6" s="1"/>
  <c r="J6" i="61"/>
  <c r="J6" i="6" s="1"/>
  <c r="K6" i="61"/>
  <c r="K6" i="6" s="1"/>
  <c r="L6" i="61"/>
  <c r="L6" i="6" s="1"/>
  <c r="M6" i="61"/>
  <c r="M6" i="6" s="1"/>
  <c r="N6" i="61"/>
  <c r="N6" i="6" s="1"/>
  <c r="O6" i="61"/>
  <c r="O6" i="6" s="1"/>
  <c r="P6" i="61"/>
  <c r="P6" i="6" s="1"/>
  <c r="Q6" i="61"/>
  <c r="Q6" i="6" s="1"/>
  <c r="B7" i="61"/>
  <c r="B7" i="6" s="1"/>
  <c r="C7" i="61"/>
  <c r="C7" i="6" s="1"/>
  <c r="D7" i="61"/>
  <c r="D7" i="6" s="1"/>
  <c r="E7" i="61"/>
  <c r="E7" i="6" s="1"/>
  <c r="F7" i="61"/>
  <c r="F7" i="6" s="1"/>
  <c r="G7" i="61"/>
  <c r="G7" i="6" s="1"/>
  <c r="H7" i="61"/>
  <c r="H7" i="6" s="1"/>
  <c r="I7" i="61"/>
  <c r="I7" i="6" s="1"/>
  <c r="J7" i="61"/>
  <c r="J7" i="6" s="1"/>
  <c r="K7" i="61"/>
  <c r="K7" i="6" s="1"/>
  <c r="L7" i="61"/>
  <c r="L7" i="6" s="1"/>
  <c r="M7" i="61"/>
  <c r="M7" i="6" s="1"/>
  <c r="N7" i="61"/>
  <c r="N7" i="6" s="1"/>
  <c r="O7" i="61"/>
  <c r="O7" i="6" s="1"/>
  <c r="P7" i="61"/>
  <c r="P7" i="6" s="1"/>
  <c r="Q7" i="61"/>
  <c r="Q7" i="6" s="1"/>
  <c r="B8" i="61"/>
  <c r="C8"/>
  <c r="C8" i="6" s="1"/>
  <c r="D8" i="61"/>
  <c r="D8" i="6" s="1"/>
  <c r="E8" i="61"/>
  <c r="F8"/>
  <c r="F8" i="6" s="1"/>
  <c r="G8" i="61"/>
  <c r="G8" i="6" s="1"/>
  <c r="H8" i="61"/>
  <c r="H8" i="6" s="1"/>
  <c r="I8" i="61"/>
  <c r="I8" i="6" s="1"/>
  <c r="J8" i="61"/>
  <c r="K8"/>
  <c r="L8"/>
  <c r="L8" i="6" s="1"/>
  <c r="M8" i="61"/>
  <c r="M8" i="6" s="1"/>
  <c r="N8" i="61"/>
  <c r="O8"/>
  <c r="P8"/>
  <c r="P8" i="6" s="1"/>
  <c r="Q8" i="61"/>
  <c r="Q8" i="6" s="1"/>
  <c r="B9" i="61"/>
  <c r="C9"/>
  <c r="C9" i="6" s="1"/>
  <c r="D9" i="61"/>
  <c r="D9" i="6" s="1"/>
  <c r="E9" i="61"/>
  <c r="E9" i="6" s="1"/>
  <c r="F9" i="61"/>
  <c r="F9" i="6" s="1"/>
  <c r="G9" i="61"/>
  <c r="G9" i="6" s="1"/>
  <c r="H9" i="61"/>
  <c r="H9" i="6" s="1"/>
  <c r="I9" i="61"/>
  <c r="I9" i="6" s="1"/>
  <c r="J9" i="61"/>
  <c r="J9" i="6" s="1"/>
  <c r="K9" i="61"/>
  <c r="K9" i="6" s="1"/>
  <c r="L9" i="61"/>
  <c r="L9" i="6" s="1"/>
  <c r="M9" i="61"/>
  <c r="M9" i="6" s="1"/>
  <c r="N9" i="61"/>
  <c r="N9" i="6" s="1"/>
  <c r="O9" i="61"/>
  <c r="O9" i="6" s="1"/>
  <c r="P9" i="61"/>
  <c r="P9" i="6" s="1"/>
  <c r="Q9" i="61"/>
  <c r="Q9" i="6" s="1"/>
  <c r="B10" i="61"/>
  <c r="B10" i="6" s="1"/>
  <c r="C10" i="61"/>
  <c r="C10" i="6" s="1"/>
  <c r="D10" i="61"/>
  <c r="D10" i="6" s="1"/>
  <c r="E10" i="61"/>
  <c r="E10" i="6" s="1"/>
  <c r="F10" i="61"/>
  <c r="F10" i="6" s="1"/>
  <c r="G10" i="61"/>
  <c r="G10" i="6" s="1"/>
  <c r="H10" i="61"/>
  <c r="H10" i="6" s="1"/>
  <c r="I10" i="61"/>
  <c r="I10" i="6" s="1"/>
  <c r="J10" i="61"/>
  <c r="J10" i="6" s="1"/>
  <c r="K10" i="61"/>
  <c r="K10" i="6" s="1"/>
  <c r="L10" i="61"/>
  <c r="L10" i="6" s="1"/>
  <c r="M10" i="61"/>
  <c r="M10" i="6" s="1"/>
  <c r="N10" i="61"/>
  <c r="N10" i="6" s="1"/>
  <c r="O10" i="61"/>
  <c r="O10" i="6" s="1"/>
  <c r="P10" i="61"/>
  <c r="P10" i="6" s="1"/>
  <c r="Q10" i="61"/>
  <c r="Q10" i="6" s="1"/>
  <c r="B11" i="61"/>
  <c r="B11" i="6" s="1"/>
  <c r="C11" i="61"/>
  <c r="C11" i="6" s="1"/>
  <c r="D11" i="61"/>
  <c r="D11" i="6" s="1"/>
  <c r="E11" i="61"/>
  <c r="E11" i="6" s="1"/>
  <c r="F11" i="61"/>
  <c r="F11" i="6" s="1"/>
  <c r="G11" i="61"/>
  <c r="G11" i="6" s="1"/>
  <c r="H11" i="61"/>
  <c r="H11" i="6" s="1"/>
  <c r="I11" i="61"/>
  <c r="I11" i="6" s="1"/>
  <c r="J11" i="61"/>
  <c r="J11" i="6" s="1"/>
  <c r="K11" i="61"/>
  <c r="K11" i="6" s="1"/>
  <c r="L11" i="61"/>
  <c r="L11" i="6" s="1"/>
  <c r="M11" i="61"/>
  <c r="M11" i="6" s="1"/>
  <c r="N11" i="61"/>
  <c r="N11" i="6" s="1"/>
  <c r="O11" i="61"/>
  <c r="O11" i="6" s="1"/>
  <c r="P11" i="61"/>
  <c r="P11" i="6" s="1"/>
  <c r="Q11" i="61"/>
  <c r="Q11" i="6" s="1"/>
  <c r="B12" i="61"/>
  <c r="B12" i="6" s="1"/>
  <c r="C12" i="61"/>
  <c r="C12" i="6" s="1"/>
  <c r="D12" i="61"/>
  <c r="D12" i="6" s="1"/>
  <c r="E12" i="61"/>
  <c r="E12" i="6" s="1"/>
  <c r="F12" i="61"/>
  <c r="F12" i="6" s="1"/>
  <c r="G12" i="61"/>
  <c r="G12" i="6" s="1"/>
  <c r="H12" i="61"/>
  <c r="H12" i="6" s="1"/>
  <c r="I12" i="61"/>
  <c r="I12" i="6" s="1"/>
  <c r="J12" i="61"/>
  <c r="J12" i="6" s="1"/>
  <c r="K12" i="61"/>
  <c r="K12" i="6" s="1"/>
  <c r="L12" i="61"/>
  <c r="L12" i="6" s="1"/>
  <c r="M12" i="61"/>
  <c r="M12" i="6" s="1"/>
  <c r="N12" i="61"/>
  <c r="N12" i="6" s="1"/>
  <c r="O12" i="61"/>
  <c r="O12" i="6" s="1"/>
  <c r="P12" i="61"/>
  <c r="P12" i="6" s="1"/>
  <c r="Q12" i="61"/>
  <c r="Q12" i="6" s="1"/>
  <c r="B13" i="61"/>
  <c r="B13" i="6" s="1"/>
  <c r="C13" i="61"/>
  <c r="C13" i="6" s="1"/>
  <c r="D13" i="61"/>
  <c r="D13" i="6" s="1"/>
  <c r="E13" i="61"/>
  <c r="E13" i="6" s="1"/>
  <c r="F13" i="61"/>
  <c r="F13" i="6" s="1"/>
  <c r="G13" i="61"/>
  <c r="G13" i="6" s="1"/>
  <c r="H13" i="61"/>
  <c r="H13" i="6" s="1"/>
  <c r="I13" i="61"/>
  <c r="I13" i="6" s="1"/>
  <c r="J13" i="61"/>
  <c r="J13" i="6" s="1"/>
  <c r="K13" i="61"/>
  <c r="K13" i="6" s="1"/>
  <c r="L13" i="61"/>
  <c r="L13" i="6" s="1"/>
  <c r="M13" i="61"/>
  <c r="M13" i="6" s="1"/>
  <c r="N13" i="61"/>
  <c r="N13" i="6" s="1"/>
  <c r="O13" i="61"/>
  <c r="O13" i="6" s="1"/>
  <c r="P13" i="61"/>
  <c r="P13" i="6" s="1"/>
  <c r="Q13" i="61"/>
  <c r="Q13" i="6" s="1"/>
  <c r="B14" i="61"/>
  <c r="B14" i="6" s="1"/>
  <c r="C14" i="61"/>
  <c r="C14" i="6" s="1"/>
  <c r="D14" i="61"/>
  <c r="D14" i="6" s="1"/>
  <c r="E14" i="61"/>
  <c r="E14" i="6" s="1"/>
  <c r="F14" i="61"/>
  <c r="F14" i="6" s="1"/>
  <c r="G14" i="61"/>
  <c r="G14" i="6" s="1"/>
  <c r="H14" i="61"/>
  <c r="I14"/>
  <c r="I14" i="6" s="1"/>
  <c r="J14" i="61"/>
  <c r="J14" i="6" s="1"/>
  <c r="K14" i="61"/>
  <c r="K14" i="6" s="1"/>
  <c r="L14" i="61"/>
  <c r="L14" i="6" s="1"/>
  <c r="M14" i="61"/>
  <c r="M14" i="6" s="1"/>
  <c r="N14" i="61"/>
  <c r="N14" i="6" s="1"/>
  <c r="O14" i="61"/>
  <c r="O14" i="6" s="1"/>
  <c r="P14" i="61"/>
  <c r="P14" i="6" s="1"/>
  <c r="Q14" i="61"/>
  <c r="Q14" i="6" s="1"/>
  <c r="B15" i="61"/>
  <c r="B15" i="6" s="1"/>
  <c r="C15" i="61"/>
  <c r="C15" i="6" s="1"/>
  <c r="D15" i="61"/>
  <c r="D15" i="6" s="1"/>
  <c r="E15" i="61"/>
  <c r="E15" i="6" s="1"/>
  <c r="G15" i="61"/>
  <c r="G15" i="6" s="1"/>
  <c r="H15" i="61"/>
  <c r="H15" i="6" s="1"/>
  <c r="I15" i="61"/>
  <c r="I15" i="6" s="1"/>
  <c r="J15" i="61"/>
  <c r="J15" i="6" s="1"/>
  <c r="K15" i="61"/>
  <c r="K15" i="6" s="1"/>
  <c r="L15" i="61"/>
  <c r="L15" i="6" s="1"/>
  <c r="M15" i="61"/>
  <c r="M15" i="6" s="1"/>
  <c r="N15" i="61"/>
  <c r="N15" i="6" s="1"/>
  <c r="O15" i="61"/>
  <c r="O15" i="6" s="1"/>
  <c r="P15" i="61"/>
  <c r="P15" i="6" s="1"/>
  <c r="Q15" i="61"/>
  <c r="Q15" i="6" s="1"/>
  <c r="B16" i="61"/>
  <c r="B16" i="6" s="1"/>
  <c r="C16" i="61"/>
  <c r="C16" i="6" s="1"/>
  <c r="D16" i="61"/>
  <c r="D16" i="6" s="1"/>
  <c r="E16" i="61"/>
  <c r="E16" i="6" s="1"/>
  <c r="F16" i="61"/>
  <c r="F16" i="6" s="1"/>
  <c r="G16" i="61"/>
  <c r="G16" i="6" s="1"/>
  <c r="H16" i="61"/>
  <c r="H16" i="6" s="1"/>
  <c r="I16" i="61"/>
  <c r="I16" i="6" s="1"/>
  <c r="J16" i="61"/>
  <c r="J16" i="6" s="1"/>
  <c r="K16" i="61"/>
  <c r="K16" i="6" s="1"/>
  <c r="L16" i="61"/>
  <c r="L16" i="6" s="1"/>
  <c r="M16" i="61"/>
  <c r="M16" i="6" s="1"/>
  <c r="N16" i="61"/>
  <c r="N16" i="6" s="1"/>
  <c r="O16" i="61"/>
  <c r="O16" i="6" s="1"/>
  <c r="P16" i="61"/>
  <c r="P16" i="6" s="1"/>
  <c r="Q16" i="61"/>
  <c r="Q16" i="6" s="1"/>
  <c r="B17" i="61"/>
  <c r="B17" i="6" s="1"/>
  <c r="C17" i="61"/>
  <c r="C17" i="6" s="1"/>
  <c r="D17" i="61"/>
  <c r="D17" i="6" s="1"/>
  <c r="E17" i="61"/>
  <c r="E17" i="6" s="1"/>
  <c r="F17" i="61"/>
  <c r="F17" i="6" s="1"/>
  <c r="G17" i="61"/>
  <c r="G17" i="6" s="1"/>
  <c r="H17" i="61"/>
  <c r="H17" i="6" s="1"/>
  <c r="I17" i="61"/>
  <c r="I17" i="6" s="1"/>
  <c r="J17" i="61"/>
  <c r="J17" i="6" s="1"/>
  <c r="K17" i="61"/>
  <c r="K17" i="6" s="1"/>
  <c r="L17" i="61"/>
  <c r="L17" i="6" s="1"/>
  <c r="M17" i="61"/>
  <c r="M17" i="6" s="1"/>
  <c r="N17" i="61"/>
  <c r="N17" i="6" s="1"/>
  <c r="O17" i="61"/>
  <c r="O17" i="6" s="1"/>
  <c r="P17" i="61"/>
  <c r="P17" i="6" s="1"/>
  <c r="Q17" i="61"/>
  <c r="Q17" i="6" s="1"/>
  <c r="C18" i="61"/>
  <c r="E18"/>
  <c r="E18" i="6" s="1"/>
  <c r="G18" i="61"/>
  <c r="H18"/>
  <c r="I18"/>
  <c r="I25" s="1"/>
  <c r="J18"/>
  <c r="J18" i="6" s="1"/>
  <c r="K18" i="61"/>
  <c r="L18"/>
  <c r="M18"/>
  <c r="M18" i="6" s="1"/>
  <c r="N18" i="61"/>
  <c r="N18" i="6" s="1"/>
  <c r="O18" i="61"/>
  <c r="P18"/>
  <c r="Q18"/>
  <c r="Q25" s="1"/>
  <c r="B18"/>
  <c r="B18" i="6" s="1"/>
  <c r="D23" i="61"/>
  <c r="J1"/>
  <c r="Q18" i="41"/>
  <c r="P18"/>
  <c r="O18"/>
  <c r="N18"/>
  <c r="M18"/>
  <c r="L18"/>
  <c r="K18"/>
  <c r="J18"/>
  <c r="I18"/>
  <c r="H18"/>
  <c r="G18"/>
  <c r="F18"/>
  <c r="E18"/>
  <c r="D18"/>
  <c r="C18"/>
  <c r="B18"/>
  <c r="Q17"/>
  <c r="P17"/>
  <c r="O17"/>
  <c r="N17"/>
  <c r="M17"/>
  <c r="L17"/>
  <c r="K17"/>
  <c r="J17"/>
  <c r="I17"/>
  <c r="H17"/>
  <c r="G17"/>
  <c r="F17"/>
  <c r="E17"/>
  <c r="D17"/>
  <c r="C17"/>
  <c r="B17"/>
  <c r="Q16"/>
  <c r="P16"/>
  <c r="O16"/>
  <c r="N16"/>
  <c r="M16"/>
  <c r="L16"/>
  <c r="K16"/>
  <c r="J16"/>
  <c r="I16"/>
  <c r="H16"/>
  <c r="G16"/>
  <c r="F16"/>
  <c r="E16"/>
  <c r="D16"/>
  <c r="C16"/>
  <c r="B16"/>
  <c r="Q15"/>
  <c r="P15"/>
  <c r="O15"/>
  <c r="N15"/>
  <c r="M15"/>
  <c r="L15"/>
  <c r="K15"/>
  <c r="J15"/>
  <c r="I15"/>
  <c r="H15"/>
  <c r="G15"/>
  <c r="F15"/>
  <c r="E15"/>
  <c r="D15"/>
  <c r="C15"/>
  <c r="B15"/>
  <c r="Q14"/>
  <c r="P14"/>
  <c r="O14"/>
  <c r="N14"/>
  <c r="M14"/>
  <c r="L14"/>
  <c r="K14"/>
  <c r="J14"/>
  <c r="I14"/>
  <c r="H14"/>
  <c r="G14"/>
  <c r="F14"/>
  <c r="E14"/>
  <c r="D14"/>
  <c r="C14"/>
  <c r="B14"/>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C11"/>
  <c r="B11"/>
  <c r="Q10"/>
  <c r="P10"/>
  <c r="O10"/>
  <c r="N10"/>
  <c r="M10"/>
  <c r="L10"/>
  <c r="K10"/>
  <c r="J10"/>
  <c r="I10"/>
  <c r="H10"/>
  <c r="G10"/>
  <c r="F10"/>
  <c r="E10"/>
  <c r="D10"/>
  <c r="C10"/>
  <c r="B10"/>
  <c r="Q9"/>
  <c r="P9"/>
  <c r="O9"/>
  <c r="N9"/>
  <c r="M9"/>
  <c r="L9"/>
  <c r="K9"/>
  <c r="J9"/>
  <c r="I9"/>
  <c r="H9"/>
  <c r="G9"/>
  <c r="F9"/>
  <c r="E9"/>
  <c r="D9"/>
  <c r="C9"/>
  <c r="B9"/>
  <c r="Q8"/>
  <c r="P8"/>
  <c r="O8"/>
  <c r="N8"/>
  <c r="M8"/>
  <c r="L8"/>
  <c r="K8"/>
  <c r="J8"/>
  <c r="I8"/>
  <c r="H8"/>
  <c r="G8"/>
  <c r="F8"/>
  <c r="E8"/>
  <c r="D8"/>
  <c r="C8"/>
  <c r="B8"/>
  <c r="Q7"/>
  <c r="P7"/>
  <c r="O7"/>
  <c r="N7"/>
  <c r="M7"/>
  <c r="L7"/>
  <c r="K7"/>
  <c r="J7"/>
  <c r="I7"/>
  <c r="H7"/>
  <c r="G7"/>
  <c r="F7"/>
  <c r="E7"/>
  <c r="D7"/>
  <c r="C7"/>
  <c r="B7"/>
  <c r="Q6"/>
  <c r="P6"/>
  <c r="O6"/>
  <c r="N6"/>
  <c r="M6"/>
  <c r="L6"/>
  <c r="K6"/>
  <c r="J6"/>
  <c r="I6"/>
  <c r="H6"/>
  <c r="G6"/>
  <c r="F6"/>
  <c r="E6"/>
  <c r="D6"/>
  <c r="C6"/>
  <c r="B6"/>
  <c r="Q5"/>
  <c r="P5"/>
  <c r="O5"/>
  <c r="N5"/>
  <c r="M5"/>
  <c r="L5"/>
  <c r="K5"/>
  <c r="J5"/>
  <c r="I5"/>
  <c r="H5"/>
  <c r="G5"/>
  <c r="F5"/>
  <c r="E5"/>
  <c r="D5"/>
  <c r="C5"/>
  <c r="B6" i="32"/>
  <c r="B1" i="4" s="1"/>
  <c r="D5" i="59"/>
  <c r="G84" i="30"/>
  <c r="G85"/>
  <c r="G86"/>
  <c r="G87"/>
  <c r="G88"/>
  <c r="G89"/>
  <c r="G90"/>
  <c r="G91"/>
  <c r="G92"/>
  <c r="G93"/>
  <c r="G94"/>
  <c r="G83"/>
  <c r="G101" s="1"/>
  <c r="G6"/>
  <c r="G7"/>
  <c r="G8"/>
  <c r="G9"/>
  <c r="G10"/>
  <c r="G11"/>
  <c r="G12"/>
  <c r="G13"/>
  <c r="G14"/>
  <c r="G15"/>
  <c r="G16"/>
  <c r="G5"/>
  <c r="F29" i="31"/>
  <c r="F55"/>
  <c r="G71"/>
  <c r="G72"/>
  <c r="G19"/>
  <c r="G45" s="1"/>
  <c r="G20"/>
  <c r="G46" s="1"/>
  <c r="G5"/>
  <c r="G6"/>
  <c r="G32" s="1"/>
  <c r="G7"/>
  <c r="G33" s="1"/>
  <c r="G8"/>
  <c r="G34" s="1"/>
  <c r="G9"/>
  <c r="G35" s="1"/>
  <c r="G10"/>
  <c r="G36" s="1"/>
  <c r="G11"/>
  <c r="G37" s="1"/>
  <c r="G12"/>
  <c r="G38" s="1"/>
  <c r="G13"/>
  <c r="G39" s="1"/>
  <c r="G14"/>
  <c r="G40" s="1"/>
  <c r="G15"/>
  <c r="G41" s="1"/>
  <c r="G16"/>
  <c r="G42" s="1"/>
  <c r="G17"/>
  <c r="G43" s="1"/>
  <c r="G18"/>
  <c r="G44" s="1"/>
  <c r="G57"/>
  <c r="G58"/>
  <c r="G59"/>
  <c r="G60"/>
  <c r="G61"/>
  <c r="G62"/>
  <c r="G63"/>
  <c r="G64"/>
  <c r="G65"/>
  <c r="G66"/>
  <c r="G67"/>
  <c r="G68"/>
  <c r="G69"/>
  <c r="G70"/>
  <c r="G42" i="30" l="1"/>
  <c r="G69"/>
  <c r="G34"/>
  <c r="G24"/>
  <c r="G61"/>
  <c r="G25"/>
  <c r="G40"/>
  <c r="G67"/>
  <c r="G36"/>
  <c r="G63"/>
  <c r="G32"/>
  <c r="G59"/>
  <c r="G38"/>
  <c r="G65"/>
  <c r="G31"/>
  <c r="G23"/>
  <c r="G58"/>
  <c r="G39"/>
  <c r="G66"/>
  <c r="G35"/>
  <c r="G62"/>
  <c r="G41"/>
  <c r="G68"/>
  <c r="G37"/>
  <c r="G64"/>
  <c r="G33"/>
  <c r="G60"/>
  <c r="E18" i="42"/>
  <c r="K17"/>
  <c r="C17"/>
  <c r="K16"/>
  <c r="O15"/>
  <c r="K15"/>
  <c r="N14"/>
  <c r="J14"/>
  <c r="N13"/>
  <c r="J13"/>
  <c r="N12"/>
  <c r="J12"/>
  <c r="N11"/>
  <c r="J11"/>
  <c r="N10"/>
  <c r="J10"/>
  <c r="N9"/>
  <c r="J9"/>
  <c r="N7"/>
  <c r="F7"/>
  <c r="N6"/>
  <c r="F6"/>
  <c r="F18"/>
  <c r="P17"/>
  <c r="L17"/>
  <c r="H17"/>
  <c r="D17"/>
  <c r="P16"/>
  <c r="L16"/>
  <c r="H16"/>
  <c r="D16"/>
  <c r="P15"/>
  <c r="L15"/>
  <c r="H15"/>
  <c r="C15"/>
  <c r="O14"/>
  <c r="K14"/>
  <c r="G14"/>
  <c r="C14"/>
  <c r="O13"/>
  <c r="K13"/>
  <c r="G13"/>
  <c r="C13"/>
  <c r="O12"/>
  <c r="K12"/>
  <c r="G12"/>
  <c r="C12"/>
  <c r="O11"/>
  <c r="K11"/>
  <c r="G11"/>
  <c r="C11"/>
  <c r="O10"/>
  <c r="K10"/>
  <c r="G10"/>
  <c r="C10"/>
  <c r="O9"/>
  <c r="K9"/>
  <c r="G9"/>
  <c r="C9"/>
  <c r="G8"/>
  <c r="C8"/>
  <c r="O7"/>
  <c r="K7"/>
  <c r="G7"/>
  <c r="C7"/>
  <c r="O6"/>
  <c r="K6"/>
  <c r="G6"/>
  <c r="C6"/>
  <c r="O5"/>
  <c r="K5"/>
  <c r="G5"/>
  <c r="F15"/>
  <c r="N18"/>
  <c r="O17"/>
  <c r="O16"/>
  <c r="C16"/>
  <c r="G15"/>
  <c r="F13"/>
  <c r="F11"/>
  <c r="F8"/>
  <c r="Q17"/>
  <c r="M17"/>
  <c r="I17"/>
  <c r="E17"/>
  <c r="Q16"/>
  <c r="M16"/>
  <c r="I16"/>
  <c r="E16"/>
  <c r="Q15"/>
  <c r="M15"/>
  <c r="I15"/>
  <c r="D15"/>
  <c r="P14"/>
  <c r="L14"/>
  <c r="D14"/>
  <c r="P13"/>
  <c r="L13"/>
  <c r="H13"/>
  <c r="D13"/>
  <c r="P12"/>
  <c r="L12"/>
  <c r="H12"/>
  <c r="D12"/>
  <c r="P11"/>
  <c r="L11"/>
  <c r="H11"/>
  <c r="D11"/>
  <c r="P10"/>
  <c r="L10"/>
  <c r="H10"/>
  <c r="D10"/>
  <c r="P9"/>
  <c r="L9"/>
  <c r="H9"/>
  <c r="D9"/>
  <c r="P8"/>
  <c r="L8"/>
  <c r="H8"/>
  <c r="D8"/>
  <c r="P7"/>
  <c r="L7"/>
  <c r="H7"/>
  <c r="D7"/>
  <c r="P6"/>
  <c r="L6"/>
  <c r="H6"/>
  <c r="D6"/>
  <c r="P5"/>
  <c r="C5"/>
  <c r="H14"/>
  <c r="J18"/>
  <c r="G17"/>
  <c r="G16"/>
  <c r="F14"/>
  <c r="F12"/>
  <c r="F10"/>
  <c r="F9"/>
  <c r="J7"/>
  <c r="J6"/>
  <c r="M18"/>
  <c r="N17"/>
  <c r="J17"/>
  <c r="F17"/>
  <c r="N16"/>
  <c r="J16"/>
  <c r="F16"/>
  <c r="N15"/>
  <c r="J15"/>
  <c r="E15"/>
  <c r="Q14"/>
  <c r="M14"/>
  <c r="I14"/>
  <c r="E14"/>
  <c r="Q13"/>
  <c r="M13"/>
  <c r="I13"/>
  <c r="E13"/>
  <c r="Q12"/>
  <c r="M12"/>
  <c r="I12"/>
  <c r="E12"/>
  <c r="Q11"/>
  <c r="M11"/>
  <c r="I11"/>
  <c r="E11"/>
  <c r="Q10"/>
  <c r="M10"/>
  <c r="I10"/>
  <c r="E10"/>
  <c r="Q9"/>
  <c r="M9"/>
  <c r="I9"/>
  <c r="E9"/>
  <c r="Q8"/>
  <c r="M8"/>
  <c r="I8"/>
  <c r="Q7"/>
  <c r="M7"/>
  <c r="I7"/>
  <c r="E7"/>
  <c r="Q6"/>
  <c r="M6"/>
  <c r="I6"/>
  <c r="E6"/>
  <c r="Q5"/>
  <c r="M5"/>
  <c r="I5"/>
  <c r="D5"/>
  <c r="F5"/>
  <c r="N37" i="32"/>
  <c r="N38" s="1"/>
  <c r="N39" s="1"/>
  <c r="N40" s="1"/>
  <c r="N41" s="1"/>
  <c r="B17" i="42"/>
  <c r="B17" i="10"/>
  <c r="B16"/>
  <c r="B18" i="42"/>
  <c r="B18" i="10"/>
  <c r="B15" i="42"/>
  <c r="B15" i="10"/>
  <c r="B14" i="42"/>
  <c r="B14" i="10"/>
  <c r="B13" i="42"/>
  <c r="B13" i="10"/>
  <c r="B12" i="42"/>
  <c r="B12" i="10"/>
  <c r="B11" i="42"/>
  <c r="B11" i="10"/>
  <c r="B10" i="42"/>
  <c r="B10" i="10"/>
  <c r="B7" i="42"/>
  <c r="B7" i="10"/>
  <c r="B6" i="42"/>
  <c r="B6" i="10"/>
  <c r="B5" i="42"/>
  <c r="B5" i="10"/>
  <c r="G103" i="30"/>
  <c r="G102"/>
  <c r="G76" i="31"/>
  <c r="G78"/>
  <c r="G77"/>
  <c r="G24"/>
  <c r="G23"/>
  <c r="G25"/>
  <c r="J23" i="63"/>
  <c r="Q24" i="61"/>
  <c r="F24"/>
  <c r="K25"/>
  <c r="H24"/>
  <c r="P25"/>
  <c r="L25"/>
  <c r="H25"/>
  <c r="I24" i="63"/>
  <c r="C25"/>
  <c r="E25"/>
  <c r="J25"/>
  <c r="G25"/>
  <c r="L25"/>
  <c r="F24"/>
  <c r="N25"/>
  <c r="G24"/>
  <c r="L24"/>
  <c r="C23"/>
  <c r="H23"/>
  <c r="P23"/>
  <c r="P24" i="61"/>
  <c r="N23" i="7"/>
  <c r="F23"/>
  <c r="K23"/>
  <c r="O23"/>
  <c r="Q23"/>
  <c r="I23"/>
  <c r="D23"/>
  <c r="J23"/>
  <c r="E23"/>
  <c r="M23"/>
  <c r="L5" i="42"/>
  <c r="B16" i="8"/>
  <c r="B16" i="42"/>
  <c r="C24" i="61"/>
  <c r="H5" i="6"/>
  <c r="M23" i="61"/>
  <c r="I24"/>
  <c r="K24"/>
  <c r="H23"/>
  <c r="D25"/>
  <c r="L24"/>
  <c r="N23"/>
  <c r="J23"/>
  <c r="E23"/>
  <c r="E5" i="6"/>
  <c r="C25" i="61"/>
  <c r="C18" i="6"/>
  <c r="E24" i="61"/>
  <c r="E8" i="6"/>
  <c r="B25" i="61"/>
  <c r="B8" i="6"/>
  <c r="G25" i="61"/>
  <c r="G18" i="6"/>
  <c r="B23"/>
  <c r="B9"/>
  <c r="O25" i="61"/>
  <c r="M24"/>
  <c r="I23"/>
  <c r="P23"/>
  <c r="G24"/>
  <c r="E25"/>
  <c r="N25"/>
  <c r="J25"/>
  <c r="B25" i="7"/>
  <c r="L18" i="6"/>
  <c r="D24" i="61"/>
  <c r="Q18" i="6"/>
  <c r="I18"/>
  <c r="Q23" i="61"/>
  <c r="O24"/>
  <c r="M25"/>
  <c r="O23"/>
  <c r="K23"/>
  <c r="F23"/>
  <c r="N5" i="6"/>
  <c r="J5"/>
  <c r="O18"/>
  <c r="K18"/>
  <c r="O8"/>
  <c r="K8"/>
  <c r="P18"/>
  <c r="H18"/>
  <c r="C23" i="61"/>
  <c r="F25"/>
  <c r="G23"/>
  <c r="L23"/>
  <c r="N8" i="6"/>
  <c r="J8"/>
  <c r="E34" i="41"/>
  <c r="B24" i="63"/>
  <c r="L8" i="7"/>
  <c r="L8" i="34" s="1"/>
  <c r="G8" i="7"/>
  <c r="G8" i="34" s="1"/>
  <c r="E23" i="63"/>
  <c r="L23"/>
  <c r="D24"/>
  <c r="D23"/>
  <c r="I23"/>
  <c r="M23"/>
  <c r="Q23"/>
  <c r="P18" i="7"/>
  <c r="L18"/>
  <c r="H18"/>
  <c r="G18"/>
  <c r="C18"/>
  <c r="J8"/>
  <c r="J8" i="34" s="1"/>
  <c r="E8" i="7"/>
  <c r="E8" i="34" s="1"/>
  <c r="Q24" i="63"/>
  <c r="H25"/>
  <c r="G23"/>
  <c r="N23"/>
  <c r="M24"/>
  <c r="I25"/>
  <c r="P25"/>
  <c r="C24"/>
  <c r="H24"/>
  <c r="P24"/>
  <c r="F25"/>
  <c r="K25"/>
  <c r="O24"/>
  <c r="B23"/>
  <c r="O25"/>
  <c r="D25"/>
  <c r="Q25"/>
  <c r="K24"/>
  <c r="M25"/>
  <c r="O23"/>
  <c r="E24"/>
  <c r="J24"/>
  <c r="N24"/>
  <c r="F23"/>
  <c r="K23"/>
  <c r="B25"/>
  <c r="B24" i="61"/>
  <c r="J24"/>
  <c r="N24"/>
  <c r="B23"/>
  <c r="F56" i="30"/>
  <c r="F81" s="1"/>
  <c r="F29"/>
  <c r="L56" i="58"/>
  <c r="M31" i="54"/>
  <c r="N31"/>
  <c r="O31"/>
  <c r="P31"/>
  <c r="Q31"/>
  <c r="L31"/>
  <c r="M31" i="28"/>
  <c r="N31"/>
  <c r="L31"/>
  <c r="C31" i="46"/>
  <c r="C32"/>
  <c r="C33"/>
  <c r="C34"/>
  <c r="C35"/>
  <c r="C36"/>
  <c r="C37"/>
  <c r="C38"/>
  <c r="C39"/>
  <c r="C40"/>
  <c r="C41"/>
  <c r="C42"/>
  <c r="C43"/>
  <c r="C44"/>
  <c r="F31"/>
  <c r="F32"/>
  <c r="F33"/>
  <c r="F34"/>
  <c r="F35"/>
  <c r="F36"/>
  <c r="F37"/>
  <c r="F38"/>
  <c r="F39"/>
  <c r="F40"/>
  <c r="F41"/>
  <c r="F42"/>
  <c r="F43"/>
  <c r="F44"/>
  <c r="G31"/>
  <c r="G32"/>
  <c r="G33"/>
  <c r="G34"/>
  <c r="G35"/>
  <c r="G36"/>
  <c r="G37"/>
  <c r="G38"/>
  <c r="G39"/>
  <c r="H31"/>
  <c r="H32"/>
  <c r="H33"/>
  <c r="H34"/>
  <c r="H35"/>
  <c r="H36"/>
  <c r="H37"/>
  <c r="H38"/>
  <c r="H39"/>
  <c r="H40"/>
  <c r="H41"/>
  <c r="H42"/>
  <c r="H43"/>
  <c r="I31"/>
  <c r="I32"/>
  <c r="I33"/>
  <c r="I34"/>
  <c r="I35"/>
  <c r="I36"/>
  <c r="I37"/>
  <c r="I38"/>
  <c r="I39"/>
  <c r="I40"/>
  <c r="I41"/>
  <c r="I42"/>
  <c r="I43"/>
  <c r="I44"/>
  <c r="J36"/>
  <c r="J37"/>
  <c r="J38"/>
  <c r="J39"/>
  <c r="J40"/>
  <c r="J41"/>
  <c r="J42"/>
  <c r="J43"/>
  <c r="J44"/>
  <c r="L54"/>
  <c r="L29"/>
  <c r="L29" i="27"/>
  <c r="L55"/>
  <c r="B18" i="57"/>
  <c r="B19" i="48"/>
  <c r="C19"/>
  <c r="D19"/>
  <c r="E19"/>
  <c r="F19"/>
  <c r="G19"/>
  <c r="H19"/>
  <c r="I19"/>
  <c r="J19"/>
  <c r="K19"/>
  <c r="L19"/>
  <c r="M19"/>
  <c r="N19"/>
  <c r="O19"/>
  <c r="P19"/>
  <c r="Q19"/>
  <c r="B20"/>
  <c r="C20"/>
  <c r="D20"/>
  <c r="E20"/>
  <c r="F20"/>
  <c r="G20"/>
  <c r="H20"/>
  <c r="I20"/>
  <c r="J20"/>
  <c r="K20"/>
  <c r="L20"/>
  <c r="M20"/>
  <c r="N20"/>
  <c r="O20"/>
  <c r="P20"/>
  <c r="Q20"/>
  <c r="M31" i="52"/>
  <c r="N31"/>
  <c r="L31"/>
  <c r="B19" i="38"/>
  <c r="B45" s="1"/>
  <c r="C19"/>
  <c r="D19"/>
  <c r="E19"/>
  <c r="F19"/>
  <c r="F45" s="1"/>
  <c r="G19"/>
  <c r="H19"/>
  <c r="I19"/>
  <c r="J19"/>
  <c r="J45" s="1"/>
  <c r="K19"/>
  <c r="L19"/>
  <c r="M19"/>
  <c r="N19"/>
  <c r="N45" s="1"/>
  <c r="O19"/>
  <c r="P19"/>
  <c r="Q19"/>
  <c r="B20"/>
  <c r="C20"/>
  <c r="D20"/>
  <c r="E20"/>
  <c r="F20"/>
  <c r="F46" s="1"/>
  <c r="G20"/>
  <c r="H20"/>
  <c r="I20"/>
  <c r="J20"/>
  <c r="J46" s="1"/>
  <c r="K20"/>
  <c r="L20"/>
  <c r="M20"/>
  <c r="N20"/>
  <c r="N46" s="1"/>
  <c r="O20"/>
  <c r="P20"/>
  <c r="Q20"/>
  <c r="B70"/>
  <c r="C70"/>
  <c r="D70"/>
  <c r="E70"/>
  <c r="F70"/>
  <c r="G70"/>
  <c r="H70"/>
  <c r="I70"/>
  <c r="J70"/>
  <c r="K70"/>
  <c r="L70"/>
  <c r="M70"/>
  <c r="P70"/>
  <c r="Q70"/>
  <c r="B71"/>
  <c r="C71"/>
  <c r="D71"/>
  <c r="E71"/>
  <c r="F71"/>
  <c r="G71"/>
  <c r="H71"/>
  <c r="I71"/>
  <c r="J71"/>
  <c r="K71"/>
  <c r="L71"/>
  <c r="M71"/>
  <c r="P71"/>
  <c r="Q71"/>
  <c r="M54" i="39"/>
  <c r="N54"/>
  <c r="L54"/>
  <c r="L29"/>
  <c r="M29"/>
  <c r="N29"/>
  <c r="N3" i="23"/>
  <c r="N31" s="1"/>
  <c r="G58" i="26"/>
  <c r="G59"/>
  <c r="G60"/>
  <c r="G76" s="1"/>
  <c r="G61"/>
  <c r="G62"/>
  <c r="G63"/>
  <c r="G64"/>
  <c r="G65"/>
  <c r="G66"/>
  <c r="G67"/>
  <c r="G68"/>
  <c r="G69"/>
  <c r="G70"/>
  <c r="G71"/>
  <c r="G72"/>
  <c r="G19"/>
  <c r="G45" s="1"/>
  <c r="G20"/>
  <c r="G46" s="1"/>
  <c r="B57" i="25"/>
  <c r="F29"/>
  <c r="F55"/>
  <c r="F80"/>
  <c r="C16" i="38"/>
  <c r="N54" i="22"/>
  <c r="O54"/>
  <c r="M29"/>
  <c r="N29"/>
  <c r="O29"/>
  <c r="L29"/>
  <c r="L54"/>
  <c r="L54" i="56"/>
  <c r="C23" i="22"/>
  <c r="D23"/>
  <c r="E23"/>
  <c r="F23"/>
  <c r="G23"/>
  <c r="C24"/>
  <c r="D24"/>
  <c r="E24"/>
  <c r="F24"/>
  <c r="G24"/>
  <c r="H23" i="7" l="1"/>
  <c r="H18" i="34"/>
  <c r="G23" i="7"/>
  <c r="G18" i="34"/>
  <c r="N8" i="42"/>
  <c r="O8"/>
  <c r="N5"/>
  <c r="Q18"/>
  <c r="C18"/>
  <c r="H5"/>
  <c r="K18"/>
  <c r="C23" i="7"/>
  <c r="C18" i="34"/>
  <c r="P23" i="7"/>
  <c r="P18" i="34"/>
  <c r="J8" i="42"/>
  <c r="K8"/>
  <c r="J5"/>
  <c r="I18"/>
  <c r="H18"/>
  <c r="L23" i="7"/>
  <c r="L18" i="34"/>
  <c r="P18" i="42"/>
  <c r="O18"/>
  <c r="L18"/>
  <c r="G18"/>
  <c r="N42" i="32"/>
  <c r="N43" s="1"/>
  <c r="G77" i="26"/>
  <c r="G75"/>
  <c r="B9" i="42"/>
  <c r="B9" i="10"/>
  <c r="B8" i="42"/>
  <c r="B8" i="10"/>
  <c r="Q46" i="38"/>
  <c r="M46"/>
  <c r="I46"/>
  <c r="E46"/>
  <c r="Q45"/>
  <c r="M45"/>
  <c r="I45"/>
  <c r="E45"/>
  <c r="O46"/>
  <c r="K46"/>
  <c r="G46"/>
  <c r="C46"/>
  <c r="O45"/>
  <c r="K45"/>
  <c r="G45"/>
  <c r="C45"/>
  <c r="P46"/>
  <c r="L46"/>
  <c r="D46"/>
  <c r="P45"/>
  <c r="L45"/>
  <c r="D45"/>
  <c r="P46" i="48"/>
  <c r="L46"/>
  <c r="H46"/>
  <c r="E46"/>
  <c r="Q46"/>
  <c r="M46"/>
  <c r="I46"/>
  <c r="F46"/>
  <c r="N46"/>
  <c r="G57" i="25"/>
  <c r="G72"/>
  <c r="G71"/>
  <c r="E8" i="42"/>
  <c r="E5"/>
  <c r="B46" i="48"/>
  <c r="J46"/>
  <c r="G46"/>
  <c r="C46"/>
  <c r="O46"/>
  <c r="K46"/>
  <c r="D46"/>
  <c r="F45"/>
  <c r="I45"/>
  <c r="M45"/>
  <c r="Q45"/>
  <c r="B45"/>
  <c r="P45"/>
  <c r="C45"/>
  <c r="G45"/>
  <c r="J45"/>
  <c r="N45"/>
  <c r="E45"/>
  <c r="H45"/>
  <c r="L45"/>
  <c r="D45"/>
  <c r="K45"/>
  <c r="O45"/>
  <c r="H46" i="38"/>
  <c r="B46"/>
  <c r="H45"/>
  <c r="B38" i="32"/>
  <c r="N44" l="1"/>
  <c r="B43"/>
  <c r="B42"/>
  <c r="B1" i="76" s="1"/>
  <c r="B39" i="32"/>
  <c r="B8" i="8"/>
  <c r="N45" i="32" l="1"/>
  <c r="B44"/>
  <c r="C11" i="24"/>
  <c r="B5" i="8"/>
  <c r="B6"/>
  <c r="B7"/>
  <c r="B9"/>
  <c r="B10"/>
  <c r="B11"/>
  <c r="B12"/>
  <c r="B13"/>
  <c r="B14"/>
  <c r="B15"/>
  <c r="C12" i="10"/>
  <c r="B38" i="1"/>
  <c r="B37"/>
  <c r="N46" i="32" l="1"/>
  <c r="B45"/>
  <c r="B8"/>
  <c r="B1" i="8" s="1"/>
  <c r="B9" i="32"/>
  <c r="B10"/>
  <c r="Q18" i="59"/>
  <c r="P18"/>
  <c r="O18"/>
  <c r="N18"/>
  <c r="M18"/>
  <c r="L18"/>
  <c r="K18"/>
  <c r="J18"/>
  <c r="I18"/>
  <c r="H18"/>
  <c r="G18"/>
  <c r="F18"/>
  <c r="E18"/>
  <c r="D18"/>
  <c r="C18"/>
  <c r="B18"/>
  <c r="Q17"/>
  <c r="P17"/>
  <c r="O17"/>
  <c r="N17"/>
  <c r="M17"/>
  <c r="L17"/>
  <c r="K17"/>
  <c r="J17"/>
  <c r="I17"/>
  <c r="H17"/>
  <c r="G17"/>
  <c r="F17"/>
  <c r="E17"/>
  <c r="D17"/>
  <c r="C17"/>
  <c r="B17"/>
  <c r="Q16"/>
  <c r="P16"/>
  <c r="O16"/>
  <c r="N16"/>
  <c r="M16"/>
  <c r="L16"/>
  <c r="K16"/>
  <c r="J16"/>
  <c r="I16"/>
  <c r="H16"/>
  <c r="G16"/>
  <c r="F16"/>
  <c r="E16"/>
  <c r="D16"/>
  <c r="C16"/>
  <c r="B16"/>
  <c r="Q15"/>
  <c r="P15"/>
  <c r="O15"/>
  <c r="N15"/>
  <c r="M15"/>
  <c r="L15"/>
  <c r="K15"/>
  <c r="J15"/>
  <c r="I15"/>
  <c r="H15"/>
  <c r="G15"/>
  <c r="F15"/>
  <c r="E15"/>
  <c r="D15"/>
  <c r="C15"/>
  <c r="B15"/>
  <c r="B41" s="1"/>
  <c r="Q14"/>
  <c r="P14"/>
  <c r="O14"/>
  <c r="N14"/>
  <c r="M14"/>
  <c r="L14"/>
  <c r="K14"/>
  <c r="J14"/>
  <c r="I14"/>
  <c r="H14"/>
  <c r="G14"/>
  <c r="F14"/>
  <c r="E14"/>
  <c r="D14"/>
  <c r="C14"/>
  <c r="B14"/>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C11"/>
  <c r="B11"/>
  <c r="Q10"/>
  <c r="P10"/>
  <c r="O10"/>
  <c r="N10"/>
  <c r="M10"/>
  <c r="L10"/>
  <c r="K10"/>
  <c r="J10"/>
  <c r="I10"/>
  <c r="H10"/>
  <c r="G10"/>
  <c r="F10"/>
  <c r="E10"/>
  <c r="D10"/>
  <c r="C10"/>
  <c r="B10"/>
  <c r="Q9"/>
  <c r="P9"/>
  <c r="O9"/>
  <c r="N9"/>
  <c r="M9"/>
  <c r="L9"/>
  <c r="K9"/>
  <c r="J9"/>
  <c r="I9"/>
  <c r="H9"/>
  <c r="G9"/>
  <c r="F9"/>
  <c r="E9"/>
  <c r="D9"/>
  <c r="C9"/>
  <c r="B9"/>
  <c r="Q8"/>
  <c r="P8"/>
  <c r="O8"/>
  <c r="N8"/>
  <c r="M8"/>
  <c r="L8"/>
  <c r="K8"/>
  <c r="J8"/>
  <c r="I8"/>
  <c r="H8"/>
  <c r="G8"/>
  <c r="F8"/>
  <c r="E8"/>
  <c r="D8"/>
  <c r="C8"/>
  <c r="B8"/>
  <c r="Q7"/>
  <c r="P7"/>
  <c r="O7"/>
  <c r="N7"/>
  <c r="M7"/>
  <c r="L7"/>
  <c r="K7"/>
  <c r="J7"/>
  <c r="I7"/>
  <c r="H7"/>
  <c r="G7"/>
  <c r="F7"/>
  <c r="E7"/>
  <c r="D7"/>
  <c r="C7"/>
  <c r="B7"/>
  <c r="B33" s="1"/>
  <c r="Q6"/>
  <c r="P6"/>
  <c r="O6"/>
  <c r="N6"/>
  <c r="M6"/>
  <c r="L6"/>
  <c r="K6"/>
  <c r="J6"/>
  <c r="I6"/>
  <c r="H6"/>
  <c r="G6"/>
  <c r="F6"/>
  <c r="E6"/>
  <c r="D6"/>
  <c r="C6"/>
  <c r="B6"/>
  <c r="Q5"/>
  <c r="P5"/>
  <c r="O5"/>
  <c r="N5"/>
  <c r="M5"/>
  <c r="L5"/>
  <c r="K5"/>
  <c r="J5"/>
  <c r="I5"/>
  <c r="H5"/>
  <c r="G5"/>
  <c r="F5"/>
  <c r="E5"/>
  <c r="C5"/>
  <c r="B5"/>
  <c r="B35"/>
  <c r="Q78" i="58"/>
  <c r="P78"/>
  <c r="O78"/>
  <c r="N78"/>
  <c r="M78"/>
  <c r="L78"/>
  <c r="K78"/>
  <c r="J78"/>
  <c r="I78"/>
  <c r="H78"/>
  <c r="G78"/>
  <c r="F78"/>
  <c r="E78"/>
  <c r="D78"/>
  <c r="C78"/>
  <c r="B78"/>
  <c r="Q77"/>
  <c r="P77"/>
  <c r="O77"/>
  <c r="N77"/>
  <c r="M77"/>
  <c r="L77"/>
  <c r="K77"/>
  <c r="J77"/>
  <c r="I77"/>
  <c r="H77"/>
  <c r="G77"/>
  <c r="F77"/>
  <c r="E77"/>
  <c r="D77"/>
  <c r="C77"/>
  <c r="B77"/>
  <c r="Q76"/>
  <c r="P76"/>
  <c r="O76"/>
  <c r="N76"/>
  <c r="M76"/>
  <c r="L76"/>
  <c r="K76"/>
  <c r="J76"/>
  <c r="I76"/>
  <c r="H76"/>
  <c r="G76"/>
  <c r="F76"/>
  <c r="E76"/>
  <c r="D76"/>
  <c r="C76"/>
  <c r="B76"/>
  <c r="Q44"/>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18" i="57"/>
  <c r="P18"/>
  <c r="O18"/>
  <c r="N18"/>
  <c r="M18"/>
  <c r="L18"/>
  <c r="K18"/>
  <c r="J18"/>
  <c r="I18"/>
  <c r="H18"/>
  <c r="G18"/>
  <c r="F18"/>
  <c r="E18"/>
  <c r="D18"/>
  <c r="C18"/>
  <c r="Q17"/>
  <c r="P17"/>
  <c r="O17"/>
  <c r="N17"/>
  <c r="M17"/>
  <c r="L17"/>
  <c r="K17"/>
  <c r="J17"/>
  <c r="I17"/>
  <c r="H17"/>
  <c r="G17"/>
  <c r="F17"/>
  <c r="E17"/>
  <c r="D17"/>
  <c r="C17"/>
  <c r="B17"/>
  <c r="Q16"/>
  <c r="P16"/>
  <c r="O16"/>
  <c r="N16"/>
  <c r="M16"/>
  <c r="L16"/>
  <c r="K16"/>
  <c r="J16"/>
  <c r="I16"/>
  <c r="H16"/>
  <c r="G16"/>
  <c r="F16"/>
  <c r="E16"/>
  <c r="D16"/>
  <c r="C16"/>
  <c r="B16"/>
  <c r="Q15"/>
  <c r="P15"/>
  <c r="O15"/>
  <c r="N15"/>
  <c r="M15"/>
  <c r="L15"/>
  <c r="K15"/>
  <c r="J15"/>
  <c r="I15"/>
  <c r="H15"/>
  <c r="G15"/>
  <c r="F15"/>
  <c r="E15"/>
  <c r="D15"/>
  <c r="C15"/>
  <c r="B15"/>
  <c r="Q14"/>
  <c r="P14"/>
  <c r="O14"/>
  <c r="N14"/>
  <c r="M14"/>
  <c r="L14"/>
  <c r="K14"/>
  <c r="J14"/>
  <c r="I14"/>
  <c r="H14"/>
  <c r="G14"/>
  <c r="F14"/>
  <c r="E14"/>
  <c r="D14"/>
  <c r="C14"/>
  <c r="B14"/>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C11"/>
  <c r="B11"/>
  <c r="Q10"/>
  <c r="P10"/>
  <c r="O10"/>
  <c r="N10"/>
  <c r="M10"/>
  <c r="L10"/>
  <c r="K10"/>
  <c r="J10"/>
  <c r="I10"/>
  <c r="H10"/>
  <c r="G10"/>
  <c r="F10"/>
  <c r="E10"/>
  <c r="C10"/>
  <c r="B10"/>
  <c r="Q9"/>
  <c r="P9"/>
  <c r="O9"/>
  <c r="N9"/>
  <c r="M9"/>
  <c r="L9"/>
  <c r="K9"/>
  <c r="J9"/>
  <c r="I9"/>
  <c r="H9"/>
  <c r="G9"/>
  <c r="F9"/>
  <c r="E9"/>
  <c r="D9"/>
  <c r="C9"/>
  <c r="B9"/>
  <c r="Q8"/>
  <c r="P8"/>
  <c r="O8"/>
  <c r="N8"/>
  <c r="M8"/>
  <c r="L8"/>
  <c r="K8"/>
  <c r="J8"/>
  <c r="I8"/>
  <c r="H8"/>
  <c r="G8"/>
  <c r="F8"/>
  <c r="E8"/>
  <c r="D8"/>
  <c r="C8"/>
  <c r="B8"/>
  <c r="B34" s="1"/>
  <c r="Q7"/>
  <c r="P7"/>
  <c r="O7"/>
  <c r="N7"/>
  <c r="M7"/>
  <c r="L7"/>
  <c r="K7"/>
  <c r="J7"/>
  <c r="I7"/>
  <c r="H7"/>
  <c r="G7"/>
  <c r="F7"/>
  <c r="E7"/>
  <c r="D7"/>
  <c r="C7"/>
  <c r="B7"/>
  <c r="Q6"/>
  <c r="P6"/>
  <c r="O6"/>
  <c r="N6"/>
  <c r="M6"/>
  <c r="L6"/>
  <c r="K6"/>
  <c r="J6"/>
  <c r="I6"/>
  <c r="H6"/>
  <c r="G6"/>
  <c r="F6"/>
  <c r="E6"/>
  <c r="D6"/>
  <c r="C6"/>
  <c r="B6"/>
  <c r="Q5"/>
  <c r="P5"/>
  <c r="O5"/>
  <c r="N5"/>
  <c r="M5"/>
  <c r="L5"/>
  <c r="K5"/>
  <c r="J5"/>
  <c r="I5"/>
  <c r="H5"/>
  <c r="G5"/>
  <c r="F5"/>
  <c r="E5"/>
  <c r="D5"/>
  <c r="C5"/>
  <c r="B5"/>
  <c r="B74" i="56"/>
  <c r="Q44"/>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B46" i="32" l="1"/>
  <c r="B29" i="16" s="1"/>
  <c r="N47" i="32"/>
  <c r="N37" i="59"/>
  <c r="J31"/>
  <c r="J35"/>
  <c r="J43"/>
  <c r="J39"/>
  <c r="B39"/>
  <c r="J38"/>
  <c r="J40"/>
  <c r="N43"/>
  <c r="N31"/>
  <c r="B37"/>
  <c r="E33"/>
  <c r="N35"/>
  <c r="B43"/>
  <c r="B31"/>
  <c r="E31"/>
  <c r="J32"/>
  <c r="N33"/>
  <c r="J34"/>
  <c r="E35"/>
  <c r="J36"/>
  <c r="E37"/>
  <c r="E39"/>
  <c r="N39"/>
  <c r="E41"/>
  <c r="N41"/>
  <c r="J42"/>
  <c r="E43"/>
  <c r="J44"/>
  <c r="O38" i="57"/>
  <c r="O42"/>
  <c r="J32"/>
  <c r="J40"/>
  <c r="J37" i="59"/>
  <c r="J41"/>
  <c r="J33"/>
  <c r="B32"/>
  <c r="N32"/>
  <c r="B34"/>
  <c r="N34"/>
  <c r="B36"/>
  <c r="N36"/>
  <c r="B38"/>
  <c r="N38"/>
  <c r="B40"/>
  <c r="N40"/>
  <c r="B42"/>
  <c r="N42"/>
  <c r="B44"/>
  <c r="N44"/>
  <c r="E32"/>
  <c r="E34"/>
  <c r="E36"/>
  <c r="E38"/>
  <c r="E40"/>
  <c r="E42"/>
  <c r="E44"/>
  <c r="O39" i="57"/>
  <c r="O35"/>
  <c r="B43"/>
  <c r="E35"/>
  <c r="K43"/>
  <c r="F43"/>
  <c r="K35"/>
  <c r="O43"/>
  <c r="B32"/>
  <c r="J36"/>
  <c r="B33"/>
  <c r="F37"/>
  <c r="B41"/>
  <c r="E32"/>
  <c r="K32"/>
  <c r="O32"/>
  <c r="J33"/>
  <c r="F35"/>
  <c r="K36"/>
  <c r="N37"/>
  <c r="F39"/>
  <c r="K40"/>
  <c r="O40"/>
  <c r="J41"/>
  <c r="E44"/>
  <c r="K44"/>
  <c r="F32"/>
  <c r="O33"/>
  <c r="J34"/>
  <c r="F36"/>
  <c r="F40"/>
  <c r="O41"/>
  <c r="F44"/>
  <c r="J44"/>
  <c r="M31" i="59"/>
  <c r="D32"/>
  <c r="I32"/>
  <c r="Q32"/>
  <c r="D33"/>
  <c r="I33"/>
  <c r="Q33"/>
  <c r="D34"/>
  <c r="I34"/>
  <c r="Q34"/>
  <c r="D35"/>
  <c r="I35"/>
  <c r="Q35"/>
  <c r="D36"/>
  <c r="I36"/>
  <c r="Q36"/>
  <c r="D37"/>
  <c r="I37"/>
  <c r="Q37"/>
  <c r="D38"/>
  <c r="I38"/>
  <c r="Q38"/>
  <c r="D39"/>
  <c r="I39"/>
  <c r="Q39"/>
  <c r="D40"/>
  <c r="I40"/>
  <c r="Q40"/>
  <c r="D41"/>
  <c r="I41"/>
  <c r="Q41"/>
  <c r="D42"/>
  <c r="I42"/>
  <c r="Q42"/>
  <c r="D43"/>
  <c r="I43"/>
  <c r="Q43"/>
  <c r="D44"/>
  <c r="I44"/>
  <c r="Q44"/>
  <c r="C31"/>
  <c r="G31"/>
  <c r="H31"/>
  <c r="L31"/>
  <c r="P31"/>
  <c r="C32"/>
  <c r="G32"/>
  <c r="H32"/>
  <c r="L32"/>
  <c r="P32"/>
  <c r="C33"/>
  <c r="G33"/>
  <c r="H33"/>
  <c r="L33"/>
  <c r="P33"/>
  <c r="C34"/>
  <c r="G34"/>
  <c r="H34"/>
  <c r="L34"/>
  <c r="P34"/>
  <c r="C35"/>
  <c r="G35"/>
  <c r="H35"/>
  <c r="L35"/>
  <c r="P35"/>
  <c r="C36"/>
  <c r="G36"/>
  <c r="H36"/>
  <c r="L36"/>
  <c r="P36"/>
  <c r="C37"/>
  <c r="G37"/>
  <c r="H37"/>
  <c r="L37"/>
  <c r="P37"/>
  <c r="C38"/>
  <c r="G38"/>
  <c r="H38"/>
  <c r="L38"/>
  <c r="P38"/>
  <c r="C39"/>
  <c r="G39"/>
  <c r="H39"/>
  <c r="L39"/>
  <c r="P39"/>
  <c r="C40"/>
  <c r="G40"/>
  <c r="H40"/>
  <c r="L40"/>
  <c r="P40"/>
  <c r="C41"/>
  <c r="G41"/>
  <c r="H41"/>
  <c r="L41"/>
  <c r="P41"/>
  <c r="C42"/>
  <c r="G42"/>
  <c r="H42"/>
  <c r="L42"/>
  <c r="P42"/>
  <c r="C43"/>
  <c r="G43"/>
  <c r="H43"/>
  <c r="L43"/>
  <c r="P43"/>
  <c r="C44"/>
  <c r="G44"/>
  <c r="H44"/>
  <c r="L44"/>
  <c r="P44"/>
  <c r="D31"/>
  <c r="I31"/>
  <c r="Q31"/>
  <c r="M32"/>
  <c r="M33"/>
  <c r="M34"/>
  <c r="M35"/>
  <c r="M36"/>
  <c r="M37"/>
  <c r="M38"/>
  <c r="M39"/>
  <c r="M40"/>
  <c r="M41"/>
  <c r="M42"/>
  <c r="M43"/>
  <c r="M44"/>
  <c r="F31"/>
  <c r="K31"/>
  <c r="O31"/>
  <c r="F32"/>
  <c r="K32"/>
  <c r="O32"/>
  <c r="F33"/>
  <c r="K33"/>
  <c r="O33"/>
  <c r="F34"/>
  <c r="K34"/>
  <c r="O34"/>
  <c r="F35"/>
  <c r="K35"/>
  <c r="O35"/>
  <c r="F36"/>
  <c r="K36"/>
  <c r="O36"/>
  <c r="F37"/>
  <c r="K37"/>
  <c r="O37"/>
  <c r="F38"/>
  <c r="K38"/>
  <c r="O38"/>
  <c r="F39"/>
  <c r="K39"/>
  <c r="O39"/>
  <c r="F40"/>
  <c r="K40"/>
  <c r="O40"/>
  <c r="F41"/>
  <c r="K41"/>
  <c r="O41"/>
  <c r="F42"/>
  <c r="K42"/>
  <c r="O42"/>
  <c r="F43"/>
  <c r="K43"/>
  <c r="O43"/>
  <c r="F44"/>
  <c r="K44"/>
  <c r="O44"/>
  <c r="E36" i="57"/>
  <c r="E40"/>
  <c r="B35"/>
  <c r="J35"/>
  <c r="E39"/>
  <c r="K39"/>
  <c r="J43"/>
  <c r="N32"/>
  <c r="N36"/>
  <c r="N40"/>
  <c r="E43"/>
  <c r="N44"/>
  <c r="B36"/>
  <c r="B39"/>
  <c r="J39"/>
  <c r="B40"/>
  <c r="B44"/>
  <c r="N35"/>
  <c r="N39"/>
  <c r="N43"/>
  <c r="O34"/>
  <c r="F38"/>
  <c r="N38"/>
  <c r="F42"/>
  <c r="N42"/>
  <c r="E33"/>
  <c r="K33"/>
  <c r="E34"/>
  <c r="K34"/>
  <c r="B37"/>
  <c r="J37"/>
  <c r="B38"/>
  <c r="J38"/>
  <c r="E41"/>
  <c r="K41"/>
  <c r="B42"/>
  <c r="J42"/>
  <c r="O36"/>
  <c r="O44"/>
  <c r="F33"/>
  <c r="N33"/>
  <c r="F34"/>
  <c r="N34"/>
  <c r="E37"/>
  <c r="K37"/>
  <c r="E38"/>
  <c r="K38"/>
  <c r="F41"/>
  <c r="N41"/>
  <c r="E42"/>
  <c r="K42"/>
  <c r="O37"/>
  <c r="C32"/>
  <c r="G32"/>
  <c r="H32"/>
  <c r="L32"/>
  <c r="P32"/>
  <c r="C33"/>
  <c r="G33"/>
  <c r="H33"/>
  <c r="L33"/>
  <c r="P33"/>
  <c r="C34"/>
  <c r="G34"/>
  <c r="H34"/>
  <c r="L34"/>
  <c r="P34"/>
  <c r="C35"/>
  <c r="G35"/>
  <c r="H35"/>
  <c r="L35"/>
  <c r="P35"/>
  <c r="C36"/>
  <c r="G36"/>
  <c r="H36"/>
  <c r="L36"/>
  <c r="P36"/>
  <c r="C37"/>
  <c r="G37"/>
  <c r="H37"/>
  <c r="L37"/>
  <c r="P37"/>
  <c r="C38"/>
  <c r="G38"/>
  <c r="H38"/>
  <c r="L38"/>
  <c r="P38"/>
  <c r="C39"/>
  <c r="G39"/>
  <c r="H39"/>
  <c r="L39"/>
  <c r="P39"/>
  <c r="C40"/>
  <c r="G40"/>
  <c r="H40"/>
  <c r="L40"/>
  <c r="P40"/>
  <c r="C41"/>
  <c r="G41"/>
  <c r="H41"/>
  <c r="L41"/>
  <c r="P41"/>
  <c r="C42"/>
  <c r="G42"/>
  <c r="H42"/>
  <c r="L42"/>
  <c r="P42"/>
  <c r="C43"/>
  <c r="G43"/>
  <c r="H43"/>
  <c r="L43"/>
  <c r="P43"/>
  <c r="C44"/>
  <c r="G44"/>
  <c r="H44"/>
  <c r="L44"/>
  <c r="P44"/>
  <c r="D32"/>
  <c r="I32"/>
  <c r="M32"/>
  <c r="Q32"/>
  <c r="D33"/>
  <c r="I33"/>
  <c r="M33"/>
  <c r="Q33"/>
  <c r="D34"/>
  <c r="I34"/>
  <c r="M34"/>
  <c r="Q34"/>
  <c r="D35"/>
  <c r="I35"/>
  <c r="M35"/>
  <c r="Q35"/>
  <c r="D36"/>
  <c r="I36"/>
  <c r="M36"/>
  <c r="Q36"/>
  <c r="D37"/>
  <c r="I37"/>
  <c r="M37"/>
  <c r="Q37"/>
  <c r="D38"/>
  <c r="I38"/>
  <c r="M38"/>
  <c r="Q38"/>
  <c r="D39"/>
  <c r="I39"/>
  <c r="M39"/>
  <c r="Q39"/>
  <c r="D40"/>
  <c r="I40"/>
  <c r="M40"/>
  <c r="Q40"/>
  <c r="D41"/>
  <c r="I41"/>
  <c r="M41"/>
  <c r="Q41"/>
  <c r="D42"/>
  <c r="I42"/>
  <c r="M42"/>
  <c r="Q42"/>
  <c r="D43"/>
  <c r="I43"/>
  <c r="M43"/>
  <c r="Q43"/>
  <c r="D44"/>
  <c r="I44"/>
  <c r="M44"/>
  <c r="Q44"/>
  <c r="D23" i="59"/>
  <c r="F23"/>
  <c r="I23"/>
  <c r="K23"/>
  <c r="M23"/>
  <c r="O23"/>
  <c r="Q23"/>
  <c r="D24"/>
  <c r="F24"/>
  <c r="I24"/>
  <c r="K24"/>
  <c r="M24"/>
  <c r="O24"/>
  <c r="Q24"/>
  <c r="D25"/>
  <c r="F25"/>
  <c r="I25"/>
  <c r="K25"/>
  <c r="M25"/>
  <c r="O25"/>
  <c r="Q25"/>
  <c r="B23"/>
  <c r="C23"/>
  <c r="E23"/>
  <c r="G23"/>
  <c r="H23"/>
  <c r="J23"/>
  <c r="L23"/>
  <c r="N23"/>
  <c r="P23"/>
  <c r="B24"/>
  <c r="C24"/>
  <c r="E24"/>
  <c r="G24"/>
  <c r="H24"/>
  <c r="J24"/>
  <c r="L24"/>
  <c r="N24"/>
  <c r="P24"/>
  <c r="B25"/>
  <c r="C25"/>
  <c r="E25"/>
  <c r="G25"/>
  <c r="H25"/>
  <c r="J25"/>
  <c r="L25"/>
  <c r="N25"/>
  <c r="P25"/>
  <c r="Q31" i="57"/>
  <c r="O31"/>
  <c r="M31"/>
  <c r="K31"/>
  <c r="I31"/>
  <c r="F31"/>
  <c r="D31"/>
  <c r="P31"/>
  <c r="N31"/>
  <c r="L31"/>
  <c r="J31"/>
  <c r="H31"/>
  <c r="G31"/>
  <c r="E31"/>
  <c r="C31"/>
  <c r="B31"/>
  <c r="D23"/>
  <c r="F23"/>
  <c r="I23"/>
  <c r="K23"/>
  <c r="M23"/>
  <c r="O23"/>
  <c r="Q23"/>
  <c r="D24"/>
  <c r="F24"/>
  <c r="I24"/>
  <c r="K24"/>
  <c r="M24"/>
  <c r="O24"/>
  <c r="Q24"/>
  <c r="D25"/>
  <c r="F25"/>
  <c r="I25"/>
  <c r="K25"/>
  <c r="M25"/>
  <c r="O25"/>
  <c r="Q25"/>
  <c r="B23"/>
  <c r="C23"/>
  <c r="E23"/>
  <c r="G23"/>
  <c r="H23"/>
  <c r="J23"/>
  <c r="L23"/>
  <c r="N23"/>
  <c r="P23"/>
  <c r="B24"/>
  <c r="C24"/>
  <c r="E24"/>
  <c r="G24"/>
  <c r="H24"/>
  <c r="J24"/>
  <c r="L24"/>
  <c r="N24"/>
  <c r="P24"/>
  <c r="B25"/>
  <c r="C25"/>
  <c r="E25"/>
  <c r="G25"/>
  <c r="H25"/>
  <c r="J25"/>
  <c r="L25"/>
  <c r="N25"/>
  <c r="P25"/>
  <c r="Q18" i="55"/>
  <c r="P18"/>
  <c r="O18"/>
  <c r="N18"/>
  <c r="M18"/>
  <c r="L18"/>
  <c r="K18"/>
  <c r="J18"/>
  <c r="I18"/>
  <c r="H18"/>
  <c r="G18"/>
  <c r="F18"/>
  <c r="E18"/>
  <c r="D18"/>
  <c r="C18"/>
  <c r="B18"/>
  <c r="Q17"/>
  <c r="P17"/>
  <c r="O17"/>
  <c r="N17"/>
  <c r="M17"/>
  <c r="L17"/>
  <c r="K17"/>
  <c r="J17"/>
  <c r="I17"/>
  <c r="H17"/>
  <c r="G17"/>
  <c r="F17"/>
  <c r="E17"/>
  <c r="D17"/>
  <c r="C17"/>
  <c r="B17"/>
  <c r="Q16"/>
  <c r="P16"/>
  <c r="O16"/>
  <c r="N16"/>
  <c r="M16"/>
  <c r="L16"/>
  <c r="K16"/>
  <c r="J16"/>
  <c r="I16"/>
  <c r="H16"/>
  <c r="G16"/>
  <c r="F16"/>
  <c r="E16"/>
  <c r="D16"/>
  <c r="C16"/>
  <c r="B16"/>
  <c r="Q15"/>
  <c r="P15"/>
  <c r="O15"/>
  <c r="N15"/>
  <c r="M15"/>
  <c r="L15"/>
  <c r="K15"/>
  <c r="J15"/>
  <c r="I15"/>
  <c r="H15"/>
  <c r="G15"/>
  <c r="F15"/>
  <c r="E15"/>
  <c r="D15"/>
  <c r="C15"/>
  <c r="B15"/>
  <c r="B41" s="1"/>
  <c r="Q14"/>
  <c r="P14"/>
  <c r="O14"/>
  <c r="N14"/>
  <c r="M14"/>
  <c r="L14"/>
  <c r="K14"/>
  <c r="J14"/>
  <c r="I14"/>
  <c r="H14"/>
  <c r="G14"/>
  <c r="F14"/>
  <c r="E14"/>
  <c r="D14"/>
  <c r="C14"/>
  <c r="B14"/>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C11"/>
  <c r="B11"/>
  <c r="Q10"/>
  <c r="P10"/>
  <c r="O10"/>
  <c r="N10"/>
  <c r="M10"/>
  <c r="L10"/>
  <c r="K10"/>
  <c r="J10"/>
  <c r="I10"/>
  <c r="H10"/>
  <c r="G10"/>
  <c r="F10"/>
  <c r="E10"/>
  <c r="D10"/>
  <c r="C10"/>
  <c r="B10"/>
  <c r="Q9"/>
  <c r="P9"/>
  <c r="O9"/>
  <c r="N9"/>
  <c r="M9"/>
  <c r="L9"/>
  <c r="K9"/>
  <c r="J9"/>
  <c r="I9"/>
  <c r="H9"/>
  <c r="G9"/>
  <c r="F9"/>
  <c r="E9"/>
  <c r="D9"/>
  <c r="C9"/>
  <c r="B9"/>
  <c r="Q8"/>
  <c r="P8"/>
  <c r="O8"/>
  <c r="N8"/>
  <c r="M8"/>
  <c r="L8"/>
  <c r="K8"/>
  <c r="J8"/>
  <c r="I8"/>
  <c r="H8"/>
  <c r="G8"/>
  <c r="F8"/>
  <c r="E8"/>
  <c r="D8"/>
  <c r="C8"/>
  <c r="B8"/>
  <c r="Q7"/>
  <c r="P7"/>
  <c r="O7"/>
  <c r="N7"/>
  <c r="M7"/>
  <c r="L7"/>
  <c r="K7"/>
  <c r="J7"/>
  <c r="I7"/>
  <c r="H7"/>
  <c r="G7"/>
  <c r="F7"/>
  <c r="E7"/>
  <c r="D7"/>
  <c r="C7"/>
  <c r="B7"/>
  <c r="B33" s="1"/>
  <c r="Q6"/>
  <c r="P6"/>
  <c r="O6"/>
  <c r="N6"/>
  <c r="M6"/>
  <c r="L6"/>
  <c r="K6"/>
  <c r="J6"/>
  <c r="I6"/>
  <c r="H6"/>
  <c r="G6"/>
  <c r="F6"/>
  <c r="E6"/>
  <c r="D6"/>
  <c r="C6"/>
  <c r="B6"/>
  <c r="Q5"/>
  <c r="P5"/>
  <c r="O5"/>
  <c r="N5"/>
  <c r="M5"/>
  <c r="L5"/>
  <c r="K5"/>
  <c r="J5"/>
  <c r="I5"/>
  <c r="H5"/>
  <c r="G5"/>
  <c r="F5"/>
  <c r="E5"/>
  <c r="D5"/>
  <c r="C5"/>
  <c r="B5"/>
  <c r="Q53" i="54"/>
  <c r="P53"/>
  <c r="O53"/>
  <c r="N53"/>
  <c r="M53"/>
  <c r="L53"/>
  <c r="K53"/>
  <c r="J53"/>
  <c r="I53"/>
  <c r="H53"/>
  <c r="G53"/>
  <c r="F53"/>
  <c r="E53"/>
  <c r="D53"/>
  <c r="C53"/>
  <c r="B53"/>
  <c r="Q52"/>
  <c r="P52"/>
  <c r="O52"/>
  <c r="N52"/>
  <c r="M52"/>
  <c r="L52"/>
  <c r="K52"/>
  <c r="J52"/>
  <c r="I52"/>
  <c r="H52"/>
  <c r="G52"/>
  <c r="F52"/>
  <c r="E52"/>
  <c r="D52"/>
  <c r="C52"/>
  <c r="B52"/>
  <c r="Q51"/>
  <c r="P51"/>
  <c r="O51"/>
  <c r="N51"/>
  <c r="M51"/>
  <c r="L51"/>
  <c r="K51"/>
  <c r="J51"/>
  <c r="I51"/>
  <c r="H51"/>
  <c r="G51"/>
  <c r="F51"/>
  <c r="E51"/>
  <c r="D51"/>
  <c r="C51"/>
  <c r="B5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18" i="53"/>
  <c r="P18"/>
  <c r="O18"/>
  <c r="N18"/>
  <c r="M18"/>
  <c r="L18"/>
  <c r="K18"/>
  <c r="J18"/>
  <c r="I18"/>
  <c r="H18"/>
  <c r="G18"/>
  <c r="F18"/>
  <c r="E18"/>
  <c r="D18"/>
  <c r="C18"/>
  <c r="B18"/>
  <c r="Q17"/>
  <c r="P17"/>
  <c r="O17"/>
  <c r="N17"/>
  <c r="M17"/>
  <c r="L17"/>
  <c r="K17"/>
  <c r="J17"/>
  <c r="I17"/>
  <c r="H17"/>
  <c r="G17"/>
  <c r="F17"/>
  <c r="E17"/>
  <c r="D17"/>
  <c r="C17"/>
  <c r="B17"/>
  <c r="Q16"/>
  <c r="P16"/>
  <c r="O16"/>
  <c r="N16"/>
  <c r="M16"/>
  <c r="L16"/>
  <c r="K16"/>
  <c r="J16"/>
  <c r="I16"/>
  <c r="H16"/>
  <c r="G16"/>
  <c r="F16"/>
  <c r="E16"/>
  <c r="D16"/>
  <c r="C16"/>
  <c r="B16"/>
  <c r="Q15"/>
  <c r="P15"/>
  <c r="O15"/>
  <c r="N15"/>
  <c r="M15"/>
  <c r="L15"/>
  <c r="K15"/>
  <c r="J15"/>
  <c r="I15"/>
  <c r="H15"/>
  <c r="G15"/>
  <c r="F15"/>
  <c r="E15"/>
  <c r="D15"/>
  <c r="C15"/>
  <c r="B15"/>
  <c r="Q14"/>
  <c r="P14"/>
  <c r="O14"/>
  <c r="N14"/>
  <c r="M14"/>
  <c r="L14"/>
  <c r="K14"/>
  <c r="J14"/>
  <c r="I14"/>
  <c r="H14"/>
  <c r="G14"/>
  <c r="F14"/>
  <c r="E14"/>
  <c r="D14"/>
  <c r="C14"/>
  <c r="B14"/>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C11"/>
  <c r="B11"/>
  <c r="Q10"/>
  <c r="P10"/>
  <c r="O10"/>
  <c r="N10"/>
  <c r="M10"/>
  <c r="L10"/>
  <c r="K10"/>
  <c r="J10"/>
  <c r="I10"/>
  <c r="H10"/>
  <c r="G10"/>
  <c r="F10"/>
  <c r="E10"/>
  <c r="D10"/>
  <c r="C10"/>
  <c r="B10"/>
  <c r="Q9"/>
  <c r="P9"/>
  <c r="O9"/>
  <c r="N9"/>
  <c r="M9"/>
  <c r="L9"/>
  <c r="K9"/>
  <c r="J9"/>
  <c r="I9"/>
  <c r="H9"/>
  <c r="G9"/>
  <c r="F9"/>
  <c r="E9"/>
  <c r="D9"/>
  <c r="C9"/>
  <c r="B9"/>
  <c r="Q8"/>
  <c r="P8"/>
  <c r="O8"/>
  <c r="N8"/>
  <c r="M8"/>
  <c r="L8"/>
  <c r="K8"/>
  <c r="J8"/>
  <c r="I8"/>
  <c r="H8"/>
  <c r="G8"/>
  <c r="F8"/>
  <c r="E8"/>
  <c r="D8"/>
  <c r="C8"/>
  <c r="B8"/>
  <c r="Q7"/>
  <c r="P7"/>
  <c r="O7"/>
  <c r="N7"/>
  <c r="M7"/>
  <c r="L7"/>
  <c r="K7"/>
  <c r="J7"/>
  <c r="I7"/>
  <c r="H7"/>
  <c r="G7"/>
  <c r="F7"/>
  <c r="E7"/>
  <c r="D7"/>
  <c r="C7"/>
  <c r="B7"/>
  <c r="Q6"/>
  <c r="P6"/>
  <c r="O6"/>
  <c r="N6"/>
  <c r="M6"/>
  <c r="L6"/>
  <c r="K6"/>
  <c r="J6"/>
  <c r="I6"/>
  <c r="H6"/>
  <c r="G6"/>
  <c r="F6"/>
  <c r="E6"/>
  <c r="D6"/>
  <c r="C6"/>
  <c r="B6"/>
  <c r="Q5"/>
  <c r="P5"/>
  <c r="O5"/>
  <c r="N5"/>
  <c r="M5"/>
  <c r="K5"/>
  <c r="J5"/>
  <c r="I5"/>
  <c r="H5"/>
  <c r="G5"/>
  <c r="F5"/>
  <c r="E5"/>
  <c r="D5"/>
  <c r="C5"/>
  <c r="B5"/>
  <c r="Q53" i="52"/>
  <c r="P53"/>
  <c r="O53"/>
  <c r="N53"/>
  <c r="M53"/>
  <c r="L53"/>
  <c r="K53"/>
  <c r="J53"/>
  <c r="I53"/>
  <c r="H53"/>
  <c r="G53"/>
  <c r="F53"/>
  <c r="E53"/>
  <c r="D53"/>
  <c r="C53"/>
  <c r="B53"/>
  <c r="Q52"/>
  <c r="P52"/>
  <c r="O52"/>
  <c r="N52"/>
  <c r="M52"/>
  <c r="L52"/>
  <c r="K52"/>
  <c r="J52"/>
  <c r="I52"/>
  <c r="H52"/>
  <c r="G52"/>
  <c r="F52"/>
  <c r="E52"/>
  <c r="D52"/>
  <c r="C52"/>
  <c r="B52"/>
  <c r="Q51"/>
  <c r="P51"/>
  <c r="O51"/>
  <c r="N51"/>
  <c r="M51"/>
  <c r="L51"/>
  <c r="K51"/>
  <c r="J51"/>
  <c r="I51"/>
  <c r="H51"/>
  <c r="G51"/>
  <c r="F51"/>
  <c r="E51"/>
  <c r="D51"/>
  <c r="C51"/>
  <c r="B51"/>
  <c r="B23"/>
  <c r="N48" i="32" l="1"/>
  <c r="B47"/>
  <c r="B11"/>
  <c r="K34" i="55"/>
  <c r="K42"/>
  <c r="F37"/>
  <c r="F41"/>
  <c r="F39"/>
  <c r="I43"/>
  <c r="N35"/>
  <c r="I37"/>
  <c r="Q32"/>
  <c r="N33"/>
  <c r="I33"/>
  <c r="D34"/>
  <c r="I34"/>
  <c r="D38"/>
  <c r="I38"/>
  <c r="M38"/>
  <c r="D42"/>
  <c r="I42"/>
  <c r="D32"/>
  <c r="D44"/>
  <c r="I32"/>
  <c r="B31"/>
  <c r="B37"/>
  <c r="I41"/>
  <c r="D40"/>
  <c r="K36"/>
  <c r="F32"/>
  <c r="F36"/>
  <c r="K40"/>
  <c r="H31" i="53"/>
  <c r="K42"/>
  <c r="P40"/>
  <c r="C40"/>
  <c r="H43"/>
  <c r="F33"/>
  <c r="P44"/>
  <c r="B31"/>
  <c r="F41"/>
  <c r="B33"/>
  <c r="F35"/>
  <c r="N37"/>
  <c r="B41"/>
  <c r="B35"/>
  <c r="F37"/>
  <c r="B39"/>
  <c r="C32"/>
  <c r="N33"/>
  <c r="B37"/>
  <c r="C44"/>
  <c r="N31"/>
  <c r="H33"/>
  <c r="J33"/>
  <c r="H35"/>
  <c r="J35"/>
  <c r="N35"/>
  <c r="H37"/>
  <c r="J38"/>
  <c r="N38"/>
  <c r="J40"/>
  <c r="N40"/>
  <c r="J42"/>
  <c r="N42"/>
  <c r="J44"/>
  <c r="N44"/>
  <c r="K31" i="55"/>
  <c r="D33"/>
  <c r="F33"/>
  <c r="K33"/>
  <c r="Q33"/>
  <c r="D37"/>
  <c r="K37"/>
  <c r="Q37"/>
  <c r="D41"/>
  <c r="Q41"/>
  <c r="C31" i="53"/>
  <c r="G33"/>
  <c r="G35"/>
  <c r="G37"/>
  <c r="C38"/>
  <c r="E38"/>
  <c r="K38"/>
  <c r="G39"/>
  <c r="E40"/>
  <c r="K40"/>
  <c r="C42"/>
  <c r="K32" i="55"/>
  <c r="M32"/>
  <c r="M34"/>
  <c r="Q34"/>
  <c r="Q38"/>
  <c r="M42"/>
  <c r="Q42"/>
  <c r="E35"/>
  <c r="J35"/>
  <c r="I35"/>
  <c r="B39"/>
  <c r="F43"/>
  <c r="E31"/>
  <c r="J31"/>
  <c r="D35"/>
  <c r="Q35"/>
  <c r="E36"/>
  <c r="N36"/>
  <c r="D39"/>
  <c r="Q39"/>
  <c r="J44"/>
  <c r="I31"/>
  <c r="F35"/>
  <c r="D36"/>
  <c r="N39"/>
  <c r="Q40"/>
  <c r="B43"/>
  <c r="Q44"/>
  <c r="D31"/>
  <c r="Q31"/>
  <c r="E32"/>
  <c r="J32"/>
  <c r="N32"/>
  <c r="E33"/>
  <c r="J33"/>
  <c r="F34"/>
  <c r="I36"/>
  <c r="M36"/>
  <c r="E37"/>
  <c r="J37"/>
  <c r="N37"/>
  <c r="K38"/>
  <c r="I40"/>
  <c r="M40"/>
  <c r="E41"/>
  <c r="J41"/>
  <c r="N41"/>
  <c r="I44"/>
  <c r="M44"/>
  <c r="E39"/>
  <c r="J39"/>
  <c r="E43"/>
  <c r="J43"/>
  <c r="N31"/>
  <c r="J36"/>
  <c r="E40"/>
  <c r="J40"/>
  <c r="N40"/>
  <c r="D43"/>
  <c r="Q43"/>
  <c r="E44"/>
  <c r="N44"/>
  <c r="F31"/>
  <c r="B35"/>
  <c r="Q36"/>
  <c r="I39"/>
  <c r="N43"/>
  <c r="K44"/>
  <c r="E34"/>
  <c r="J34"/>
  <c r="N34"/>
  <c r="K35"/>
  <c r="E38"/>
  <c r="J38"/>
  <c r="N38"/>
  <c r="E42"/>
  <c r="J42"/>
  <c r="N42"/>
  <c r="M31"/>
  <c r="O36"/>
  <c r="O38"/>
  <c r="M39"/>
  <c r="O42"/>
  <c r="M43"/>
  <c r="O44"/>
  <c r="B32"/>
  <c r="B34"/>
  <c r="B36"/>
  <c r="B38"/>
  <c r="F38"/>
  <c r="K39"/>
  <c r="B40"/>
  <c r="F40"/>
  <c r="K41"/>
  <c r="B42"/>
  <c r="F42"/>
  <c r="K43"/>
  <c r="B44"/>
  <c r="F44"/>
  <c r="O32"/>
  <c r="M33"/>
  <c r="O34"/>
  <c r="M35"/>
  <c r="M37"/>
  <c r="O40"/>
  <c r="M41"/>
  <c r="O31"/>
  <c r="O33"/>
  <c r="O35"/>
  <c r="O37"/>
  <c r="O39"/>
  <c r="O41"/>
  <c r="O43"/>
  <c r="L34" i="53"/>
  <c r="K34"/>
  <c r="F43"/>
  <c r="E41"/>
  <c r="E43"/>
  <c r="P32"/>
  <c r="P36"/>
  <c r="F39"/>
  <c r="H41"/>
  <c r="P31"/>
  <c r="J32"/>
  <c r="N32"/>
  <c r="E33"/>
  <c r="C34"/>
  <c r="E35"/>
  <c r="J37"/>
  <c r="L38"/>
  <c r="P38"/>
  <c r="J39"/>
  <c r="N39"/>
  <c r="L40"/>
  <c r="G41"/>
  <c r="E42"/>
  <c r="G43"/>
  <c r="E44"/>
  <c r="K44"/>
  <c r="P34"/>
  <c r="L36"/>
  <c r="C36"/>
  <c r="L32"/>
  <c r="E34"/>
  <c r="E36"/>
  <c r="K36"/>
  <c r="H39"/>
  <c r="N41"/>
  <c r="B43"/>
  <c r="E32"/>
  <c r="K32"/>
  <c r="J34"/>
  <c r="N34"/>
  <c r="J36"/>
  <c r="N36"/>
  <c r="E37"/>
  <c r="E39"/>
  <c r="J41"/>
  <c r="L42"/>
  <c r="P42"/>
  <c r="J43"/>
  <c r="N43"/>
  <c r="L44"/>
  <c r="E31"/>
  <c r="J31"/>
  <c r="G32"/>
  <c r="O32"/>
  <c r="L33"/>
  <c r="G34"/>
  <c r="O34"/>
  <c r="L35"/>
  <c r="G36"/>
  <c r="O36"/>
  <c r="L37"/>
  <c r="G38"/>
  <c r="O38"/>
  <c r="L39"/>
  <c r="G40"/>
  <c r="O40"/>
  <c r="L41"/>
  <c r="G42"/>
  <c r="O42"/>
  <c r="L43"/>
  <c r="G44"/>
  <c r="O44"/>
  <c r="B32"/>
  <c r="F32"/>
  <c r="H32"/>
  <c r="C33"/>
  <c r="K33"/>
  <c r="P33"/>
  <c r="B34"/>
  <c r="F34"/>
  <c r="H34"/>
  <c r="C35"/>
  <c r="K35"/>
  <c r="P35"/>
  <c r="B36"/>
  <c r="F36"/>
  <c r="H36"/>
  <c r="C37"/>
  <c r="K37"/>
  <c r="P37"/>
  <c r="B38"/>
  <c r="F38"/>
  <c r="H38"/>
  <c r="C39"/>
  <c r="K39"/>
  <c r="P39"/>
  <c r="B40"/>
  <c r="F40"/>
  <c r="H40"/>
  <c r="C41"/>
  <c r="K41"/>
  <c r="P41"/>
  <c r="B42"/>
  <c r="F42"/>
  <c r="H42"/>
  <c r="C43"/>
  <c r="K43"/>
  <c r="P43"/>
  <c r="B44"/>
  <c r="F44"/>
  <c r="H44"/>
  <c r="G31"/>
  <c r="L31"/>
  <c r="O33"/>
  <c r="O35"/>
  <c r="O37"/>
  <c r="O39"/>
  <c r="O41"/>
  <c r="O43"/>
  <c r="D32"/>
  <c r="I32"/>
  <c r="M32"/>
  <c r="Q32"/>
  <c r="D33"/>
  <c r="I33"/>
  <c r="M33"/>
  <c r="Q33"/>
  <c r="D34"/>
  <c r="I34"/>
  <c r="M34"/>
  <c r="Q34"/>
  <c r="D35"/>
  <c r="I35"/>
  <c r="M35"/>
  <c r="Q35"/>
  <c r="D36"/>
  <c r="I36"/>
  <c r="M36"/>
  <c r="Q36"/>
  <c r="D37"/>
  <c r="I37"/>
  <c r="M37"/>
  <c r="Q37"/>
  <c r="D38"/>
  <c r="I38"/>
  <c r="M38"/>
  <c r="Q38"/>
  <c r="D39"/>
  <c r="I39"/>
  <c r="M39"/>
  <c r="Q39"/>
  <c r="D40"/>
  <c r="I40"/>
  <c r="M40"/>
  <c r="Q40"/>
  <c r="D41"/>
  <c r="I41"/>
  <c r="M41"/>
  <c r="Q41"/>
  <c r="D42"/>
  <c r="I42"/>
  <c r="M42"/>
  <c r="Q42"/>
  <c r="D43"/>
  <c r="I43"/>
  <c r="M43"/>
  <c r="Q43"/>
  <c r="D44"/>
  <c r="I44"/>
  <c r="M44"/>
  <c r="Q44"/>
  <c r="C31" i="55"/>
  <c r="G31"/>
  <c r="H31"/>
  <c r="L31"/>
  <c r="P31"/>
  <c r="C32"/>
  <c r="G32"/>
  <c r="H32"/>
  <c r="L32"/>
  <c r="P32"/>
  <c r="C33"/>
  <c r="G33"/>
  <c r="H33"/>
  <c r="L33"/>
  <c r="P33"/>
  <c r="C34"/>
  <c r="G34"/>
  <c r="H34"/>
  <c r="L34"/>
  <c r="P34"/>
  <c r="C35"/>
  <c r="G35"/>
  <c r="H35"/>
  <c r="L35"/>
  <c r="P35"/>
  <c r="C36"/>
  <c r="G36"/>
  <c r="H36"/>
  <c r="L36"/>
  <c r="P36"/>
  <c r="C37"/>
  <c r="G37"/>
  <c r="H37"/>
  <c r="L37"/>
  <c r="P37"/>
  <c r="C38"/>
  <c r="G38"/>
  <c r="H38"/>
  <c r="L38"/>
  <c r="P38"/>
  <c r="C39"/>
  <c r="G39"/>
  <c r="H39"/>
  <c r="L39"/>
  <c r="P39"/>
  <c r="C40"/>
  <c r="G40"/>
  <c r="H40"/>
  <c r="L40"/>
  <c r="P40"/>
  <c r="C41"/>
  <c r="G41"/>
  <c r="H41"/>
  <c r="L41"/>
  <c r="P41"/>
  <c r="C42"/>
  <c r="G42"/>
  <c r="H42"/>
  <c r="L42"/>
  <c r="P42"/>
  <c r="C43"/>
  <c r="G43"/>
  <c r="H43"/>
  <c r="L43"/>
  <c r="P43"/>
  <c r="C44"/>
  <c r="G44"/>
  <c r="H44"/>
  <c r="L44"/>
  <c r="P44"/>
  <c r="D23"/>
  <c r="F23"/>
  <c r="I23"/>
  <c r="K23"/>
  <c r="M23"/>
  <c r="O23"/>
  <c r="Q23"/>
  <c r="D24"/>
  <c r="F24"/>
  <c r="I24"/>
  <c r="K24"/>
  <c r="M24"/>
  <c r="O24"/>
  <c r="Q24"/>
  <c r="D25"/>
  <c r="F25"/>
  <c r="I25"/>
  <c r="K25"/>
  <c r="M25"/>
  <c r="O25"/>
  <c r="Q25"/>
  <c r="B23"/>
  <c r="C23"/>
  <c r="E23"/>
  <c r="G23"/>
  <c r="H23"/>
  <c r="J23"/>
  <c r="L23"/>
  <c r="N23"/>
  <c r="P23"/>
  <c r="B24"/>
  <c r="C24"/>
  <c r="E24"/>
  <c r="G24"/>
  <c r="H24"/>
  <c r="J24"/>
  <c r="L24"/>
  <c r="N24"/>
  <c r="P24"/>
  <c r="B25"/>
  <c r="C25"/>
  <c r="E25"/>
  <c r="G25"/>
  <c r="H25"/>
  <c r="J25"/>
  <c r="L25"/>
  <c r="N25"/>
  <c r="P25"/>
  <c r="D31" i="53"/>
  <c r="F31"/>
  <c r="I31"/>
  <c r="K31"/>
  <c r="M31"/>
  <c r="O31"/>
  <c r="Q31"/>
  <c r="D23"/>
  <c r="F23"/>
  <c r="I23"/>
  <c r="K23"/>
  <c r="M23"/>
  <c r="O23"/>
  <c r="Q23"/>
  <c r="D24"/>
  <c r="F24"/>
  <c r="I24"/>
  <c r="K24"/>
  <c r="M24"/>
  <c r="O24"/>
  <c r="Q24"/>
  <c r="D25"/>
  <c r="F25"/>
  <c r="I25"/>
  <c r="K25"/>
  <c r="M25"/>
  <c r="O25"/>
  <c r="Q25"/>
  <c r="B23"/>
  <c r="C23"/>
  <c r="E23"/>
  <c r="G23"/>
  <c r="H23"/>
  <c r="J23"/>
  <c r="L23"/>
  <c r="N23"/>
  <c r="P23"/>
  <c r="B24"/>
  <c r="C24"/>
  <c r="E24"/>
  <c r="G24"/>
  <c r="H24"/>
  <c r="J24"/>
  <c r="L24"/>
  <c r="N24"/>
  <c r="P24"/>
  <c r="B25"/>
  <c r="C25"/>
  <c r="E25"/>
  <c r="G25"/>
  <c r="H25"/>
  <c r="J25"/>
  <c r="L25"/>
  <c r="N25"/>
  <c r="P25"/>
  <c r="N49" i="32" l="1"/>
  <c r="B48"/>
  <c r="B12"/>
  <c r="J18" i="51"/>
  <c r="H18"/>
  <c r="J17"/>
  <c r="H17"/>
  <c r="J16"/>
  <c r="H16"/>
  <c r="J15"/>
  <c r="H15"/>
  <c r="J14"/>
  <c r="H14"/>
  <c r="J13"/>
  <c r="H13"/>
  <c r="J12"/>
  <c r="H12"/>
  <c r="J11"/>
  <c r="H11"/>
  <c r="J10"/>
  <c r="I10"/>
  <c r="H10"/>
  <c r="J9"/>
  <c r="I9"/>
  <c r="H9"/>
  <c r="J8"/>
  <c r="I8"/>
  <c r="H8"/>
  <c r="J7"/>
  <c r="I7"/>
  <c r="H7"/>
  <c r="J6"/>
  <c r="I6"/>
  <c r="H6"/>
  <c r="J5"/>
  <c r="I5"/>
  <c r="H5"/>
  <c r="D18"/>
  <c r="C18"/>
  <c r="B18"/>
  <c r="D17"/>
  <c r="C17"/>
  <c r="B17"/>
  <c r="D16"/>
  <c r="C16"/>
  <c r="B16"/>
  <c r="D15"/>
  <c r="C15"/>
  <c r="B15"/>
  <c r="D14"/>
  <c r="C14"/>
  <c r="B14"/>
  <c r="D13"/>
  <c r="C13"/>
  <c r="B13"/>
  <c r="D12"/>
  <c r="C12"/>
  <c r="B12"/>
  <c r="D11"/>
  <c r="C11"/>
  <c r="B11"/>
  <c r="D10"/>
  <c r="C10"/>
  <c r="B10"/>
  <c r="D9"/>
  <c r="C9"/>
  <c r="B9"/>
  <c r="D8"/>
  <c r="C8"/>
  <c r="B8"/>
  <c r="D7"/>
  <c r="C7"/>
  <c r="B7"/>
  <c r="D6"/>
  <c r="C6"/>
  <c r="B6"/>
  <c r="E5"/>
  <c r="D5"/>
  <c r="C5"/>
  <c r="B5"/>
  <c r="Q18" i="50"/>
  <c r="P18"/>
  <c r="O18"/>
  <c r="N18"/>
  <c r="M18"/>
  <c r="L18"/>
  <c r="K18"/>
  <c r="J18"/>
  <c r="I18"/>
  <c r="H18"/>
  <c r="G18"/>
  <c r="F18"/>
  <c r="E18"/>
  <c r="D18"/>
  <c r="C18"/>
  <c r="B18"/>
  <c r="Q17"/>
  <c r="P17"/>
  <c r="O17"/>
  <c r="N17"/>
  <c r="M17"/>
  <c r="L17"/>
  <c r="K17"/>
  <c r="J17"/>
  <c r="I17"/>
  <c r="H17"/>
  <c r="G17"/>
  <c r="F17"/>
  <c r="E17"/>
  <c r="D17"/>
  <c r="C17"/>
  <c r="B17"/>
  <c r="N43" s="1"/>
  <c r="Q16"/>
  <c r="P16"/>
  <c r="O16"/>
  <c r="N16"/>
  <c r="M16"/>
  <c r="L16"/>
  <c r="K16"/>
  <c r="J16"/>
  <c r="I16"/>
  <c r="H16"/>
  <c r="G16"/>
  <c r="F16"/>
  <c r="E16"/>
  <c r="D16"/>
  <c r="C16"/>
  <c r="B16"/>
  <c r="Q15"/>
  <c r="P15"/>
  <c r="O15"/>
  <c r="N15"/>
  <c r="M15"/>
  <c r="L15"/>
  <c r="K15"/>
  <c r="J15"/>
  <c r="I15"/>
  <c r="H15"/>
  <c r="G15"/>
  <c r="F15"/>
  <c r="E15"/>
  <c r="D15"/>
  <c r="C15"/>
  <c r="B15"/>
  <c r="Q14"/>
  <c r="P14"/>
  <c r="O14"/>
  <c r="N14"/>
  <c r="M14"/>
  <c r="L14"/>
  <c r="K14"/>
  <c r="J14"/>
  <c r="I14"/>
  <c r="H14"/>
  <c r="G14"/>
  <c r="F14"/>
  <c r="E14"/>
  <c r="D14"/>
  <c r="C14"/>
  <c r="B14"/>
  <c r="B40" s="1"/>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C11"/>
  <c r="B11"/>
  <c r="B37" s="1"/>
  <c r="Q10"/>
  <c r="P10"/>
  <c r="O10"/>
  <c r="N10"/>
  <c r="M10"/>
  <c r="L10"/>
  <c r="K10"/>
  <c r="J10"/>
  <c r="I10"/>
  <c r="H10"/>
  <c r="G10"/>
  <c r="F10"/>
  <c r="E10"/>
  <c r="D10"/>
  <c r="C10"/>
  <c r="B10"/>
  <c r="Q9"/>
  <c r="P9"/>
  <c r="O9"/>
  <c r="N9"/>
  <c r="M9"/>
  <c r="L9"/>
  <c r="K9"/>
  <c r="J9"/>
  <c r="I9"/>
  <c r="H9"/>
  <c r="G9"/>
  <c r="F9"/>
  <c r="E9"/>
  <c r="D9"/>
  <c r="C9"/>
  <c r="B9"/>
  <c r="Q8"/>
  <c r="P8"/>
  <c r="O8"/>
  <c r="N8"/>
  <c r="M8"/>
  <c r="L8"/>
  <c r="K8"/>
  <c r="J8"/>
  <c r="I8"/>
  <c r="H8"/>
  <c r="G8"/>
  <c r="F8"/>
  <c r="E8"/>
  <c r="D8"/>
  <c r="C8"/>
  <c r="B8"/>
  <c r="Q7"/>
  <c r="P7"/>
  <c r="O7"/>
  <c r="N7"/>
  <c r="M7"/>
  <c r="L7"/>
  <c r="K7"/>
  <c r="J7"/>
  <c r="I7"/>
  <c r="H7"/>
  <c r="G7"/>
  <c r="F7"/>
  <c r="E7"/>
  <c r="D7"/>
  <c r="C7"/>
  <c r="B7"/>
  <c r="Q6"/>
  <c r="P6"/>
  <c r="O6"/>
  <c r="N6"/>
  <c r="M6"/>
  <c r="L6"/>
  <c r="K6"/>
  <c r="J6"/>
  <c r="I6"/>
  <c r="H6"/>
  <c r="G6"/>
  <c r="F6"/>
  <c r="E6"/>
  <c r="D6"/>
  <c r="C6"/>
  <c r="B6"/>
  <c r="B32" s="1"/>
  <c r="Q5"/>
  <c r="P5"/>
  <c r="O5"/>
  <c r="N5"/>
  <c r="M5"/>
  <c r="L5"/>
  <c r="K5"/>
  <c r="J5"/>
  <c r="I5"/>
  <c r="H5"/>
  <c r="G5"/>
  <c r="F5"/>
  <c r="E5"/>
  <c r="D5"/>
  <c r="C5"/>
  <c r="B5"/>
  <c r="J31" s="1"/>
  <c r="E18" i="49"/>
  <c r="D18"/>
  <c r="C18"/>
  <c r="B18"/>
  <c r="E17"/>
  <c r="D17"/>
  <c r="C17"/>
  <c r="B17"/>
  <c r="E16"/>
  <c r="D16"/>
  <c r="C16"/>
  <c r="B16"/>
  <c r="E15"/>
  <c r="D15"/>
  <c r="C15"/>
  <c r="B15"/>
  <c r="E14"/>
  <c r="D14"/>
  <c r="C14"/>
  <c r="B14"/>
  <c r="E13"/>
  <c r="D13"/>
  <c r="C13"/>
  <c r="B13"/>
  <c r="E12"/>
  <c r="D12"/>
  <c r="C12"/>
  <c r="B12"/>
  <c r="E11"/>
  <c r="D11"/>
  <c r="C11"/>
  <c r="B11"/>
  <c r="E10"/>
  <c r="D10"/>
  <c r="C10"/>
  <c r="B10"/>
  <c r="E9"/>
  <c r="D9"/>
  <c r="C9"/>
  <c r="B9"/>
  <c r="E8"/>
  <c r="D8"/>
  <c r="C8"/>
  <c r="B8"/>
  <c r="E7"/>
  <c r="D7"/>
  <c r="C7"/>
  <c r="B7"/>
  <c r="E6"/>
  <c r="D6"/>
  <c r="C6"/>
  <c r="B6"/>
  <c r="E5"/>
  <c r="D5"/>
  <c r="C5"/>
  <c r="B5"/>
  <c r="Q18" i="48"/>
  <c r="P18"/>
  <c r="O18"/>
  <c r="N18"/>
  <c r="M18"/>
  <c r="L18"/>
  <c r="K18"/>
  <c r="J18"/>
  <c r="I18"/>
  <c r="H18"/>
  <c r="G18"/>
  <c r="F18"/>
  <c r="E18"/>
  <c r="D18"/>
  <c r="C18"/>
  <c r="B18"/>
  <c r="Q17"/>
  <c r="P17"/>
  <c r="O17"/>
  <c r="N17"/>
  <c r="M17"/>
  <c r="L17"/>
  <c r="K17"/>
  <c r="J17"/>
  <c r="I17"/>
  <c r="H17"/>
  <c r="G17"/>
  <c r="F17"/>
  <c r="E17"/>
  <c r="D17"/>
  <c r="C17"/>
  <c r="B17"/>
  <c r="Q16"/>
  <c r="P16"/>
  <c r="O16"/>
  <c r="N16"/>
  <c r="M16"/>
  <c r="L16"/>
  <c r="K16"/>
  <c r="J16"/>
  <c r="I16"/>
  <c r="H16"/>
  <c r="G16"/>
  <c r="F16"/>
  <c r="E16"/>
  <c r="D16"/>
  <c r="C16"/>
  <c r="B16"/>
  <c r="Q15"/>
  <c r="P15"/>
  <c r="O15"/>
  <c r="N15"/>
  <c r="M15"/>
  <c r="L15"/>
  <c r="K15"/>
  <c r="J15"/>
  <c r="I15"/>
  <c r="H15"/>
  <c r="G15"/>
  <c r="F15"/>
  <c r="E15"/>
  <c r="D15"/>
  <c r="C15"/>
  <c r="B15"/>
  <c r="B41" s="1"/>
  <c r="Q14"/>
  <c r="P14"/>
  <c r="O14"/>
  <c r="N14"/>
  <c r="M14"/>
  <c r="L14"/>
  <c r="K14"/>
  <c r="J14"/>
  <c r="I14"/>
  <c r="H14"/>
  <c r="G14"/>
  <c r="F14"/>
  <c r="E14"/>
  <c r="D14"/>
  <c r="C14"/>
  <c r="B14"/>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C11"/>
  <c r="B11"/>
  <c r="B37" s="1"/>
  <c r="Q10"/>
  <c r="P10"/>
  <c r="O10"/>
  <c r="N10"/>
  <c r="M10"/>
  <c r="L10"/>
  <c r="K10"/>
  <c r="J10"/>
  <c r="I10"/>
  <c r="H10"/>
  <c r="G10"/>
  <c r="F10"/>
  <c r="E10"/>
  <c r="D10"/>
  <c r="C10"/>
  <c r="B10"/>
  <c r="B36" s="1"/>
  <c r="Q9"/>
  <c r="P9"/>
  <c r="O9"/>
  <c r="N9"/>
  <c r="M9"/>
  <c r="L9"/>
  <c r="K9"/>
  <c r="J9"/>
  <c r="I9"/>
  <c r="H9"/>
  <c r="G9"/>
  <c r="F9"/>
  <c r="E9"/>
  <c r="D9"/>
  <c r="C9"/>
  <c r="B9"/>
  <c r="B35" s="1"/>
  <c r="Q8"/>
  <c r="P8"/>
  <c r="O8"/>
  <c r="N8"/>
  <c r="M8"/>
  <c r="L8"/>
  <c r="K8"/>
  <c r="J8"/>
  <c r="I8"/>
  <c r="H8"/>
  <c r="G8"/>
  <c r="F8"/>
  <c r="E8"/>
  <c r="D8"/>
  <c r="C8"/>
  <c r="B8"/>
  <c r="B34" s="1"/>
  <c r="Q7"/>
  <c r="P7"/>
  <c r="O7"/>
  <c r="N7"/>
  <c r="M7"/>
  <c r="L7"/>
  <c r="K7"/>
  <c r="J7"/>
  <c r="I7"/>
  <c r="H7"/>
  <c r="G7"/>
  <c r="F7"/>
  <c r="E7"/>
  <c r="D7"/>
  <c r="C7"/>
  <c r="B7"/>
  <c r="Q6"/>
  <c r="P6"/>
  <c r="O6"/>
  <c r="N6"/>
  <c r="M6"/>
  <c r="L6"/>
  <c r="K6"/>
  <c r="J6"/>
  <c r="I6"/>
  <c r="H6"/>
  <c r="G6"/>
  <c r="F6"/>
  <c r="E6"/>
  <c r="D6"/>
  <c r="C6"/>
  <c r="B6"/>
  <c r="B32" s="1"/>
  <c r="Q5"/>
  <c r="P5"/>
  <c r="K5"/>
  <c r="J5"/>
  <c r="I5"/>
  <c r="H5"/>
  <c r="G5"/>
  <c r="F5"/>
  <c r="D5"/>
  <c r="C5"/>
  <c r="B5"/>
  <c r="B31" s="1"/>
  <c r="B58" i="30"/>
  <c r="N50" i="32" l="1"/>
  <c r="B49"/>
  <c r="B1" i="73" s="1"/>
  <c r="D24" i="51"/>
  <c r="C25"/>
  <c r="J25"/>
  <c r="E24"/>
  <c r="E23"/>
  <c r="C24"/>
  <c r="D25"/>
  <c r="D23"/>
  <c r="J24"/>
  <c r="H25"/>
  <c r="I24" i="49"/>
  <c r="H24"/>
  <c r="C25"/>
  <c r="C23"/>
  <c r="I23"/>
  <c r="I25"/>
  <c r="C24"/>
  <c r="B24"/>
  <c r="B25"/>
  <c r="D23"/>
  <c r="D25"/>
  <c r="J25"/>
  <c r="J23"/>
  <c r="E23"/>
  <c r="E25"/>
  <c r="H23"/>
  <c r="H25"/>
  <c r="D24"/>
  <c r="E24"/>
  <c r="J24"/>
  <c r="H33" i="48"/>
  <c r="F44" i="50"/>
  <c r="D33"/>
  <c r="Q34"/>
  <c r="E43"/>
  <c r="J43"/>
  <c r="B38"/>
  <c r="B13" i="32"/>
  <c r="E31" i="50"/>
  <c r="E35"/>
  <c r="N35"/>
  <c r="N39"/>
  <c r="F39"/>
  <c r="B39"/>
  <c r="Q42"/>
  <c r="D37"/>
  <c r="K38"/>
  <c r="I25" i="51"/>
  <c r="I24"/>
  <c r="H24"/>
  <c r="B24"/>
  <c r="B25"/>
  <c r="O31" i="50"/>
  <c r="K35"/>
  <c r="Q33"/>
  <c r="D41"/>
  <c r="F43"/>
  <c r="D36"/>
  <c r="E37"/>
  <c r="F36"/>
  <c r="Q38"/>
  <c r="Q31"/>
  <c r="E32"/>
  <c r="K33"/>
  <c r="O33"/>
  <c r="F37"/>
  <c r="K37"/>
  <c r="O37"/>
  <c r="K41"/>
  <c r="O41"/>
  <c r="G42"/>
  <c r="H42"/>
  <c r="L42"/>
  <c r="P37"/>
  <c r="L37"/>
  <c r="P42"/>
  <c r="N41"/>
  <c r="M33"/>
  <c r="H37"/>
  <c r="O40"/>
  <c r="M41"/>
  <c r="L44"/>
  <c r="E34"/>
  <c r="K39"/>
  <c r="I41"/>
  <c r="Q41"/>
  <c r="K43"/>
  <c r="N32"/>
  <c r="F40"/>
  <c r="P44"/>
  <c r="E33"/>
  <c r="M36"/>
  <c r="J41"/>
  <c r="B33"/>
  <c r="K40"/>
  <c r="B23" i="49"/>
  <c r="J37" i="48"/>
  <c r="C33"/>
  <c r="C37"/>
  <c r="C41"/>
  <c r="G41"/>
  <c r="J43"/>
  <c r="B40"/>
  <c r="G33"/>
  <c r="G37"/>
  <c r="E39"/>
  <c r="J44"/>
  <c r="O35" i="50"/>
  <c r="O39"/>
  <c r="D34"/>
  <c r="N34"/>
  <c r="O38"/>
  <c r="B42"/>
  <c r="F42"/>
  <c r="K42"/>
  <c r="N31"/>
  <c r="B34"/>
  <c r="M34"/>
  <c r="B35"/>
  <c r="J35"/>
  <c r="E38"/>
  <c r="I38"/>
  <c r="N38"/>
  <c r="E39"/>
  <c r="J39"/>
  <c r="E42"/>
  <c r="J42"/>
  <c r="N42"/>
  <c r="O43"/>
  <c r="I31"/>
  <c r="M31"/>
  <c r="J32"/>
  <c r="I35"/>
  <c r="M35"/>
  <c r="Q35"/>
  <c r="E36"/>
  <c r="J36"/>
  <c r="N36"/>
  <c r="G38"/>
  <c r="H38"/>
  <c r="L38"/>
  <c r="P38"/>
  <c r="I39"/>
  <c r="M39"/>
  <c r="Q39"/>
  <c r="E40"/>
  <c r="J40"/>
  <c r="N40"/>
  <c r="D43"/>
  <c r="I43"/>
  <c r="M43"/>
  <c r="Q43"/>
  <c r="E44"/>
  <c r="J44"/>
  <c r="N44"/>
  <c r="J38"/>
  <c r="O42"/>
  <c r="B31"/>
  <c r="F34"/>
  <c r="J34"/>
  <c r="D38"/>
  <c r="M38"/>
  <c r="D39"/>
  <c r="D42"/>
  <c r="I42"/>
  <c r="M42"/>
  <c r="B43"/>
  <c r="I32"/>
  <c r="Q32"/>
  <c r="J33"/>
  <c r="N33"/>
  <c r="I36"/>
  <c r="Q36"/>
  <c r="J37"/>
  <c r="N37"/>
  <c r="F38"/>
  <c r="H39"/>
  <c r="L39"/>
  <c r="P39"/>
  <c r="D40"/>
  <c r="I40"/>
  <c r="M40"/>
  <c r="Q40"/>
  <c r="E41"/>
  <c r="G43"/>
  <c r="H43"/>
  <c r="L43"/>
  <c r="P43"/>
  <c r="D44"/>
  <c r="I44"/>
  <c r="M44"/>
  <c r="Q44"/>
  <c r="D32"/>
  <c r="B36"/>
  <c r="B44"/>
  <c r="F32"/>
  <c r="I37"/>
  <c r="M37"/>
  <c r="Q37"/>
  <c r="C40"/>
  <c r="G40"/>
  <c r="H40"/>
  <c r="L40"/>
  <c r="P40"/>
  <c r="C44"/>
  <c r="G44"/>
  <c r="H44"/>
  <c r="K32"/>
  <c r="M32"/>
  <c r="O44"/>
  <c r="B41"/>
  <c r="G41"/>
  <c r="H41"/>
  <c r="L41"/>
  <c r="P41"/>
  <c r="N38" i="48"/>
  <c r="J36"/>
  <c r="J39"/>
  <c r="J34"/>
  <c r="E33"/>
  <c r="E37"/>
  <c r="E41"/>
  <c r="J40"/>
  <c r="B44"/>
  <c r="E36"/>
  <c r="N42"/>
  <c r="E38"/>
  <c r="B42"/>
  <c r="N36"/>
  <c r="N40"/>
  <c r="J42"/>
  <c r="L42"/>
  <c r="N44"/>
  <c r="O32" i="50"/>
  <c r="K34"/>
  <c r="O34"/>
  <c r="K36"/>
  <c r="O36"/>
  <c r="C37"/>
  <c r="G37"/>
  <c r="C39"/>
  <c r="G39"/>
  <c r="C41"/>
  <c r="C43"/>
  <c r="K44"/>
  <c r="C34" i="48"/>
  <c r="G34"/>
  <c r="N37"/>
  <c r="C38"/>
  <c r="G38"/>
  <c r="E40"/>
  <c r="J41"/>
  <c r="N41"/>
  <c r="C42"/>
  <c r="G42"/>
  <c r="E43"/>
  <c r="E44"/>
  <c r="D31" i="50"/>
  <c r="F31"/>
  <c r="K31"/>
  <c r="F33"/>
  <c r="D35"/>
  <c r="F35"/>
  <c r="C38"/>
  <c r="F41"/>
  <c r="C42"/>
  <c r="I33"/>
  <c r="I34"/>
  <c r="H35" i="48"/>
  <c r="L35"/>
  <c r="P35"/>
  <c r="H43"/>
  <c r="L43"/>
  <c r="P43"/>
  <c r="E35"/>
  <c r="B39"/>
  <c r="H34"/>
  <c r="P34"/>
  <c r="H38"/>
  <c r="L38"/>
  <c r="P38"/>
  <c r="H42"/>
  <c r="P42"/>
  <c r="N34"/>
  <c r="N35"/>
  <c r="J38"/>
  <c r="E42"/>
  <c r="B43"/>
  <c r="N43"/>
  <c r="G31"/>
  <c r="H32"/>
  <c r="L32"/>
  <c r="P32"/>
  <c r="C35"/>
  <c r="G35"/>
  <c r="H36"/>
  <c r="L36"/>
  <c r="P36"/>
  <c r="C39"/>
  <c r="G39"/>
  <c r="H40"/>
  <c r="L40"/>
  <c r="P40"/>
  <c r="C43"/>
  <c r="G43"/>
  <c r="H44"/>
  <c r="L44"/>
  <c r="P44"/>
  <c r="H31"/>
  <c r="L31"/>
  <c r="P31"/>
  <c r="H39"/>
  <c r="L39"/>
  <c r="P39"/>
  <c r="C31"/>
  <c r="N39"/>
  <c r="L34"/>
  <c r="B38"/>
  <c r="C32"/>
  <c r="G32"/>
  <c r="L33"/>
  <c r="P33"/>
  <c r="E34"/>
  <c r="J35"/>
  <c r="C36"/>
  <c r="G36"/>
  <c r="H37"/>
  <c r="L37"/>
  <c r="P37"/>
  <c r="C40"/>
  <c r="G40"/>
  <c r="H41"/>
  <c r="L41"/>
  <c r="P41"/>
  <c r="C44"/>
  <c r="G44"/>
  <c r="N33"/>
  <c r="B33"/>
  <c r="F31"/>
  <c r="K31"/>
  <c r="O31"/>
  <c r="F32"/>
  <c r="K32"/>
  <c r="O32"/>
  <c r="F33"/>
  <c r="K33"/>
  <c r="O33"/>
  <c r="F34"/>
  <c r="K34"/>
  <c r="O34"/>
  <c r="F35"/>
  <c r="K35"/>
  <c r="O35"/>
  <c r="F36"/>
  <c r="K36"/>
  <c r="O36"/>
  <c r="F37"/>
  <c r="K37"/>
  <c r="O37"/>
  <c r="F38"/>
  <c r="K38"/>
  <c r="O38"/>
  <c r="F39"/>
  <c r="K39"/>
  <c r="O39"/>
  <c r="F40"/>
  <c r="K40"/>
  <c r="O40"/>
  <c r="F41"/>
  <c r="K41"/>
  <c r="O41"/>
  <c r="F42"/>
  <c r="K42"/>
  <c r="O42"/>
  <c r="F43"/>
  <c r="K43"/>
  <c r="O43"/>
  <c r="F44"/>
  <c r="K44"/>
  <c r="O44"/>
  <c r="E31"/>
  <c r="J31"/>
  <c r="N31"/>
  <c r="E32"/>
  <c r="J32"/>
  <c r="N32"/>
  <c r="D31"/>
  <c r="I31"/>
  <c r="M31"/>
  <c r="Q31"/>
  <c r="D32"/>
  <c r="I32"/>
  <c r="M32"/>
  <c r="Q32"/>
  <c r="D33"/>
  <c r="I33"/>
  <c r="M33"/>
  <c r="Q33"/>
  <c r="D34"/>
  <c r="I34"/>
  <c r="M34"/>
  <c r="Q34"/>
  <c r="D35"/>
  <c r="I35"/>
  <c r="M35"/>
  <c r="Q35"/>
  <c r="D36"/>
  <c r="I36"/>
  <c r="M36"/>
  <c r="Q36"/>
  <c r="D37"/>
  <c r="I37"/>
  <c r="M37"/>
  <c r="Q37"/>
  <c r="D38"/>
  <c r="I38"/>
  <c r="M38"/>
  <c r="Q38"/>
  <c r="D39"/>
  <c r="I39"/>
  <c r="M39"/>
  <c r="Q39"/>
  <c r="D40"/>
  <c r="I40"/>
  <c r="M40"/>
  <c r="Q40"/>
  <c r="D41"/>
  <c r="I41"/>
  <c r="M41"/>
  <c r="Q41"/>
  <c r="D42"/>
  <c r="I42"/>
  <c r="M42"/>
  <c r="Q42"/>
  <c r="D43"/>
  <c r="I43"/>
  <c r="M43"/>
  <c r="Q43"/>
  <c r="D44"/>
  <c r="I44"/>
  <c r="M44"/>
  <c r="Q44"/>
  <c r="J33"/>
  <c r="C31" i="50"/>
  <c r="G31"/>
  <c r="H31"/>
  <c r="L31"/>
  <c r="P31"/>
  <c r="C32"/>
  <c r="G32"/>
  <c r="H32"/>
  <c r="L32"/>
  <c r="P32"/>
  <c r="C33"/>
  <c r="G33"/>
  <c r="H33"/>
  <c r="L33"/>
  <c r="P33"/>
  <c r="C34"/>
  <c r="G34"/>
  <c r="H34"/>
  <c r="L34"/>
  <c r="P34"/>
  <c r="C35"/>
  <c r="G35"/>
  <c r="H35"/>
  <c r="L35"/>
  <c r="P35"/>
  <c r="C36"/>
  <c r="G36"/>
  <c r="H36"/>
  <c r="L36"/>
  <c r="P36"/>
  <c r="C23" i="51"/>
  <c r="H23"/>
  <c r="J23"/>
  <c r="B23"/>
  <c r="I23"/>
  <c r="D23" i="50"/>
  <c r="F23"/>
  <c r="I23"/>
  <c r="K23"/>
  <c r="M23"/>
  <c r="O23"/>
  <c r="Q23"/>
  <c r="D24"/>
  <c r="F24"/>
  <c r="I24"/>
  <c r="K24"/>
  <c r="M24"/>
  <c r="O24"/>
  <c r="Q24"/>
  <c r="D25"/>
  <c r="F25"/>
  <c r="I25"/>
  <c r="K25"/>
  <c r="M25"/>
  <c r="O25"/>
  <c r="Q25"/>
  <c r="B23"/>
  <c r="C23"/>
  <c r="E23"/>
  <c r="G23"/>
  <c r="H23"/>
  <c r="J23"/>
  <c r="L23"/>
  <c r="N23"/>
  <c r="P23"/>
  <c r="B24"/>
  <c r="C24"/>
  <c r="E24"/>
  <c r="G24"/>
  <c r="H24"/>
  <c r="J24"/>
  <c r="L24"/>
  <c r="N24"/>
  <c r="P24"/>
  <c r="B25"/>
  <c r="C25"/>
  <c r="E25"/>
  <c r="G25"/>
  <c r="H25"/>
  <c r="J25"/>
  <c r="L25"/>
  <c r="N25"/>
  <c r="P25"/>
  <c r="D23" i="48"/>
  <c r="F23"/>
  <c r="I23"/>
  <c r="K23"/>
  <c r="M23"/>
  <c r="O23"/>
  <c r="Q23"/>
  <c r="D24"/>
  <c r="F24"/>
  <c r="I24"/>
  <c r="K24"/>
  <c r="M24"/>
  <c r="O24"/>
  <c r="Q24"/>
  <c r="D25"/>
  <c r="F25"/>
  <c r="I25"/>
  <c r="K25"/>
  <c r="M25"/>
  <c r="O25"/>
  <c r="Q25"/>
  <c r="B23"/>
  <c r="C23"/>
  <c r="E23"/>
  <c r="G23"/>
  <c r="H23"/>
  <c r="J23"/>
  <c r="L23"/>
  <c r="N23"/>
  <c r="P23"/>
  <c r="B24"/>
  <c r="C24"/>
  <c r="E24"/>
  <c r="G24"/>
  <c r="H24"/>
  <c r="J24"/>
  <c r="L24"/>
  <c r="N24"/>
  <c r="P24"/>
  <c r="B25"/>
  <c r="C25"/>
  <c r="E25"/>
  <c r="G25"/>
  <c r="H25"/>
  <c r="J25"/>
  <c r="L25"/>
  <c r="N25"/>
  <c r="P25"/>
  <c r="B50" i="32" l="1"/>
  <c r="N51"/>
  <c r="B14"/>
  <c r="J1" i="4"/>
  <c r="B1" i="6"/>
  <c r="J1" s="1"/>
  <c r="J1" i="8"/>
  <c r="B51" i="32" l="1"/>
  <c r="N52"/>
  <c r="N53" s="1"/>
  <c r="N54" s="1"/>
  <c r="N55" s="1"/>
  <c r="N56" s="1"/>
  <c r="N57" s="1"/>
  <c r="N58" s="1"/>
  <c r="N59" s="1"/>
  <c r="N60" s="1"/>
  <c r="N61" s="1"/>
  <c r="N62" s="1"/>
  <c r="N63" s="1"/>
  <c r="N64" s="1"/>
  <c r="N65" s="1"/>
  <c r="N66" s="1"/>
  <c r="N67" s="1"/>
  <c r="N68" s="1"/>
  <c r="N69" s="1"/>
  <c r="N70" s="1"/>
  <c r="N71" s="1"/>
  <c r="N72" s="1"/>
  <c r="N73" s="1"/>
  <c r="N74" s="1"/>
  <c r="N75" s="1"/>
  <c r="N76" s="1"/>
  <c r="N77" s="1"/>
  <c r="N78" s="1"/>
  <c r="N79" s="1"/>
  <c r="N80" s="1"/>
  <c r="N81" s="1"/>
  <c r="N82" s="1"/>
  <c r="N83" s="1"/>
  <c r="N84" s="1"/>
  <c r="N85" s="1"/>
  <c r="N86" s="1"/>
  <c r="N87" s="1"/>
  <c r="N88" s="1"/>
  <c r="N89" s="1"/>
  <c r="N90" s="1"/>
  <c r="N91" s="1"/>
  <c r="N92" s="1"/>
  <c r="N93" s="1"/>
  <c r="N94" s="1"/>
  <c r="N95" s="1"/>
  <c r="N96" s="1"/>
  <c r="N97" s="1"/>
  <c r="B15"/>
  <c r="Q70" i="47"/>
  <c r="P70"/>
  <c r="O70"/>
  <c r="N70"/>
  <c r="M70"/>
  <c r="L70"/>
  <c r="K70"/>
  <c r="J70"/>
  <c r="I70"/>
  <c r="H70"/>
  <c r="G70"/>
  <c r="F70"/>
  <c r="E70"/>
  <c r="D70"/>
  <c r="C70"/>
  <c r="B70"/>
  <c r="Q69"/>
  <c r="P69"/>
  <c r="O69"/>
  <c r="N69"/>
  <c r="M69"/>
  <c r="L69"/>
  <c r="K69"/>
  <c r="J69"/>
  <c r="I69"/>
  <c r="H69"/>
  <c r="G69"/>
  <c r="F69"/>
  <c r="E69"/>
  <c r="D69"/>
  <c r="C69"/>
  <c r="B69"/>
  <c r="Q68"/>
  <c r="P68"/>
  <c r="O68"/>
  <c r="N68"/>
  <c r="M68"/>
  <c r="L68"/>
  <c r="K68"/>
  <c r="J68"/>
  <c r="I68"/>
  <c r="H68"/>
  <c r="G68"/>
  <c r="F68"/>
  <c r="E68"/>
  <c r="D68"/>
  <c r="C68"/>
  <c r="B68"/>
  <c r="Q67"/>
  <c r="P67"/>
  <c r="O67"/>
  <c r="N67"/>
  <c r="M67"/>
  <c r="L67"/>
  <c r="K67"/>
  <c r="J67"/>
  <c r="I67"/>
  <c r="H67"/>
  <c r="G67"/>
  <c r="F67"/>
  <c r="E67"/>
  <c r="D67"/>
  <c r="C67"/>
  <c r="B67"/>
  <c r="Q66"/>
  <c r="P66"/>
  <c r="O66"/>
  <c r="N66"/>
  <c r="M66"/>
  <c r="L66"/>
  <c r="K66"/>
  <c r="J66"/>
  <c r="I66"/>
  <c r="H66"/>
  <c r="G66"/>
  <c r="F66"/>
  <c r="E66"/>
  <c r="D66"/>
  <c r="C66"/>
  <c r="B66"/>
  <c r="Q65"/>
  <c r="P65"/>
  <c r="O65"/>
  <c r="N65"/>
  <c r="M65"/>
  <c r="L65"/>
  <c r="K65"/>
  <c r="J65"/>
  <c r="I65"/>
  <c r="H65"/>
  <c r="G65"/>
  <c r="F65"/>
  <c r="E65"/>
  <c r="D65"/>
  <c r="C65"/>
  <c r="B65"/>
  <c r="Q64"/>
  <c r="P64"/>
  <c r="O64"/>
  <c r="N64"/>
  <c r="M64"/>
  <c r="L64"/>
  <c r="K64"/>
  <c r="J64"/>
  <c r="I64"/>
  <c r="H64"/>
  <c r="G64"/>
  <c r="F64"/>
  <c r="E64"/>
  <c r="D64"/>
  <c r="C64"/>
  <c r="B64"/>
  <c r="Q63"/>
  <c r="P63"/>
  <c r="O63"/>
  <c r="N63"/>
  <c r="M63"/>
  <c r="L63"/>
  <c r="K63"/>
  <c r="J63"/>
  <c r="I63"/>
  <c r="H63"/>
  <c r="G63"/>
  <c r="F63"/>
  <c r="E63"/>
  <c r="D63"/>
  <c r="C63"/>
  <c r="B63"/>
  <c r="Q62"/>
  <c r="P62"/>
  <c r="O62"/>
  <c r="N62"/>
  <c r="M62"/>
  <c r="L62"/>
  <c r="K62"/>
  <c r="J62"/>
  <c r="I62"/>
  <c r="H62"/>
  <c r="G62"/>
  <c r="F62"/>
  <c r="E62"/>
  <c r="D62"/>
  <c r="C62"/>
  <c r="B62"/>
  <c r="Q61"/>
  <c r="P61"/>
  <c r="O61"/>
  <c r="N61"/>
  <c r="M61"/>
  <c r="L61"/>
  <c r="K61"/>
  <c r="J61"/>
  <c r="I61"/>
  <c r="H61"/>
  <c r="G61"/>
  <c r="F61"/>
  <c r="E61"/>
  <c r="D61"/>
  <c r="C61"/>
  <c r="B61"/>
  <c r="Q60"/>
  <c r="P60"/>
  <c r="O60"/>
  <c r="N60"/>
  <c r="M60"/>
  <c r="L60"/>
  <c r="K60"/>
  <c r="J60"/>
  <c r="I60"/>
  <c r="H60"/>
  <c r="G60"/>
  <c r="F60"/>
  <c r="E60"/>
  <c r="D60"/>
  <c r="C60"/>
  <c r="B60"/>
  <c r="Q59"/>
  <c r="P59"/>
  <c r="O59"/>
  <c r="N59"/>
  <c r="M59"/>
  <c r="L59"/>
  <c r="K59"/>
  <c r="J59"/>
  <c r="I59"/>
  <c r="H59"/>
  <c r="G59"/>
  <c r="F59"/>
  <c r="E59"/>
  <c r="D59"/>
  <c r="C59"/>
  <c r="B59"/>
  <c r="Q58"/>
  <c r="P58"/>
  <c r="O58"/>
  <c r="N58"/>
  <c r="M58"/>
  <c r="L58"/>
  <c r="K58"/>
  <c r="J58"/>
  <c r="I58"/>
  <c r="H58"/>
  <c r="G58"/>
  <c r="F58"/>
  <c r="E58"/>
  <c r="D58"/>
  <c r="C58"/>
  <c r="B58"/>
  <c r="Q57"/>
  <c r="P57"/>
  <c r="O57"/>
  <c r="N57"/>
  <c r="M57"/>
  <c r="L57"/>
  <c r="K57"/>
  <c r="J57"/>
  <c r="I57"/>
  <c r="H57"/>
  <c r="G57"/>
  <c r="F57"/>
  <c r="E57"/>
  <c r="D57"/>
  <c r="C57"/>
  <c r="B57"/>
  <c r="Q18"/>
  <c r="P18"/>
  <c r="O18"/>
  <c r="N18"/>
  <c r="M18"/>
  <c r="L18"/>
  <c r="K18"/>
  <c r="J18"/>
  <c r="I18"/>
  <c r="H18"/>
  <c r="G18"/>
  <c r="F18"/>
  <c r="E18"/>
  <c r="D18"/>
  <c r="C18"/>
  <c r="B18"/>
  <c r="Q17"/>
  <c r="P17"/>
  <c r="O17"/>
  <c r="N17"/>
  <c r="M17"/>
  <c r="L17"/>
  <c r="K17"/>
  <c r="J17"/>
  <c r="I17"/>
  <c r="H17"/>
  <c r="G17"/>
  <c r="F17"/>
  <c r="E17"/>
  <c r="D17"/>
  <c r="C17"/>
  <c r="B17"/>
  <c r="B43" s="1"/>
  <c r="Q16"/>
  <c r="P16"/>
  <c r="O16"/>
  <c r="N16"/>
  <c r="M16"/>
  <c r="L16"/>
  <c r="K16"/>
  <c r="J16"/>
  <c r="I16"/>
  <c r="H16"/>
  <c r="G16"/>
  <c r="F16"/>
  <c r="E16"/>
  <c r="D16"/>
  <c r="C16"/>
  <c r="B16"/>
  <c r="Q15"/>
  <c r="P15"/>
  <c r="O15"/>
  <c r="N15"/>
  <c r="M15"/>
  <c r="L15"/>
  <c r="K15"/>
  <c r="J15"/>
  <c r="I15"/>
  <c r="H15"/>
  <c r="G15"/>
  <c r="F15"/>
  <c r="E15"/>
  <c r="D15"/>
  <c r="C15"/>
  <c r="B15"/>
  <c r="Q14"/>
  <c r="P14"/>
  <c r="O14"/>
  <c r="N14"/>
  <c r="M14"/>
  <c r="L14"/>
  <c r="K14"/>
  <c r="J14"/>
  <c r="I14"/>
  <c r="H14"/>
  <c r="G14"/>
  <c r="F14"/>
  <c r="E14"/>
  <c r="D14"/>
  <c r="C14"/>
  <c r="B14"/>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C11"/>
  <c r="B11"/>
  <c r="Q10"/>
  <c r="P10"/>
  <c r="O10"/>
  <c r="N10"/>
  <c r="M10"/>
  <c r="L10"/>
  <c r="K10"/>
  <c r="J10"/>
  <c r="I10"/>
  <c r="H10"/>
  <c r="G10"/>
  <c r="F10"/>
  <c r="E10"/>
  <c r="D10"/>
  <c r="C10"/>
  <c r="B10"/>
  <c r="Q9"/>
  <c r="P9"/>
  <c r="O9"/>
  <c r="N9"/>
  <c r="M9"/>
  <c r="L9"/>
  <c r="K9"/>
  <c r="J9"/>
  <c r="I9"/>
  <c r="H9"/>
  <c r="G9"/>
  <c r="F9"/>
  <c r="E9"/>
  <c r="D9"/>
  <c r="C9"/>
  <c r="B9"/>
  <c r="Q8"/>
  <c r="P8"/>
  <c r="O8"/>
  <c r="N8"/>
  <c r="M8"/>
  <c r="L8"/>
  <c r="K8"/>
  <c r="J8"/>
  <c r="I8"/>
  <c r="H8"/>
  <c r="G8"/>
  <c r="F8"/>
  <c r="E8"/>
  <c r="D8"/>
  <c r="C8"/>
  <c r="B8"/>
  <c r="Q7"/>
  <c r="P7"/>
  <c r="O7"/>
  <c r="N7"/>
  <c r="M7"/>
  <c r="L7"/>
  <c r="K7"/>
  <c r="J7"/>
  <c r="I7"/>
  <c r="H7"/>
  <c r="G7"/>
  <c r="F7"/>
  <c r="E7"/>
  <c r="D7"/>
  <c r="C7"/>
  <c r="B7"/>
  <c r="Q6"/>
  <c r="P6"/>
  <c r="O6"/>
  <c r="N6"/>
  <c r="M6"/>
  <c r="L6"/>
  <c r="K6"/>
  <c r="J6"/>
  <c r="I6"/>
  <c r="H6"/>
  <c r="G6"/>
  <c r="F6"/>
  <c r="E6"/>
  <c r="D6"/>
  <c r="C6"/>
  <c r="B6"/>
  <c r="Q5"/>
  <c r="P5"/>
  <c r="O5"/>
  <c r="N5"/>
  <c r="M5"/>
  <c r="L5"/>
  <c r="K5"/>
  <c r="J5"/>
  <c r="I5"/>
  <c r="H5"/>
  <c r="G5"/>
  <c r="F5"/>
  <c r="E5"/>
  <c r="D5"/>
  <c r="C5"/>
  <c r="B5"/>
  <c r="Q76" i="46"/>
  <c r="P76"/>
  <c r="O76"/>
  <c r="N76"/>
  <c r="M76"/>
  <c r="L76"/>
  <c r="K76"/>
  <c r="J76"/>
  <c r="I76"/>
  <c r="H76"/>
  <c r="G76"/>
  <c r="F76"/>
  <c r="E76"/>
  <c r="D76"/>
  <c r="C76"/>
  <c r="B76"/>
  <c r="Q75"/>
  <c r="P75"/>
  <c r="O75"/>
  <c r="N75"/>
  <c r="M75"/>
  <c r="L75"/>
  <c r="K75"/>
  <c r="J75"/>
  <c r="I75"/>
  <c r="H75"/>
  <c r="G75"/>
  <c r="F75"/>
  <c r="E75"/>
  <c r="D75"/>
  <c r="C75"/>
  <c r="B75"/>
  <c r="Q74"/>
  <c r="P74"/>
  <c r="O74"/>
  <c r="N74"/>
  <c r="M74"/>
  <c r="L74"/>
  <c r="K74"/>
  <c r="J74"/>
  <c r="I74"/>
  <c r="H74"/>
  <c r="G74"/>
  <c r="F74"/>
  <c r="E74"/>
  <c r="D74"/>
  <c r="C74"/>
  <c r="B74"/>
  <c r="Q44"/>
  <c r="P44"/>
  <c r="O44"/>
  <c r="N44"/>
  <c r="M44"/>
  <c r="L44"/>
  <c r="K44"/>
  <c r="H44"/>
  <c r="G44"/>
  <c r="E44"/>
  <c r="D44"/>
  <c r="B44"/>
  <c r="Q43"/>
  <c r="P43"/>
  <c r="O43"/>
  <c r="N43"/>
  <c r="M43"/>
  <c r="L43"/>
  <c r="K43"/>
  <c r="G43"/>
  <c r="E43"/>
  <c r="D43"/>
  <c r="B43"/>
  <c r="Q42"/>
  <c r="P42"/>
  <c r="O42"/>
  <c r="N42"/>
  <c r="M42"/>
  <c r="L42"/>
  <c r="K42"/>
  <c r="G42"/>
  <c r="E42"/>
  <c r="D42"/>
  <c r="B42"/>
  <c r="Q41"/>
  <c r="P41"/>
  <c r="O41"/>
  <c r="N41"/>
  <c r="M41"/>
  <c r="L41"/>
  <c r="K41"/>
  <c r="G41"/>
  <c r="E41"/>
  <c r="D41"/>
  <c r="B41"/>
  <c r="Q40"/>
  <c r="P40"/>
  <c r="O40"/>
  <c r="N40"/>
  <c r="M40"/>
  <c r="L40"/>
  <c r="K40"/>
  <c r="G40"/>
  <c r="E40"/>
  <c r="D40"/>
  <c r="B40"/>
  <c r="Q39"/>
  <c r="P39"/>
  <c r="O39"/>
  <c r="N39"/>
  <c r="M39"/>
  <c r="L39"/>
  <c r="K39"/>
  <c r="E39"/>
  <c r="D39"/>
  <c r="B39"/>
  <c r="Q38"/>
  <c r="P38"/>
  <c r="O38"/>
  <c r="N38"/>
  <c r="M38"/>
  <c r="L38"/>
  <c r="K38"/>
  <c r="E38"/>
  <c r="D38"/>
  <c r="B38"/>
  <c r="Q37"/>
  <c r="P37"/>
  <c r="O37"/>
  <c r="N37"/>
  <c r="M37"/>
  <c r="L37"/>
  <c r="K37"/>
  <c r="E37"/>
  <c r="D37"/>
  <c r="B37"/>
  <c r="Q36"/>
  <c r="P36"/>
  <c r="O36"/>
  <c r="N36"/>
  <c r="M36"/>
  <c r="L36"/>
  <c r="K36"/>
  <c r="E36"/>
  <c r="D36"/>
  <c r="B36"/>
  <c r="Q35"/>
  <c r="P35"/>
  <c r="O35"/>
  <c r="N35"/>
  <c r="M35"/>
  <c r="L35"/>
  <c r="K35"/>
  <c r="J35"/>
  <c r="E35"/>
  <c r="D35"/>
  <c r="B35"/>
  <c r="Q34"/>
  <c r="P34"/>
  <c r="O34"/>
  <c r="N34"/>
  <c r="M34"/>
  <c r="L34"/>
  <c r="K34"/>
  <c r="J34"/>
  <c r="E34"/>
  <c r="D34"/>
  <c r="B34"/>
  <c r="Q33"/>
  <c r="P33"/>
  <c r="O33"/>
  <c r="N33"/>
  <c r="M33"/>
  <c r="L33"/>
  <c r="K33"/>
  <c r="J33"/>
  <c r="E33"/>
  <c r="D33"/>
  <c r="B33"/>
  <c r="Q32"/>
  <c r="P32"/>
  <c r="O32"/>
  <c r="N32"/>
  <c r="M32"/>
  <c r="L32"/>
  <c r="K32"/>
  <c r="J32"/>
  <c r="E32"/>
  <c r="D32"/>
  <c r="B32"/>
  <c r="Q31"/>
  <c r="P31"/>
  <c r="O31"/>
  <c r="N31"/>
  <c r="M31"/>
  <c r="L31"/>
  <c r="K31"/>
  <c r="J31"/>
  <c r="E31"/>
  <c r="D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44" i="45"/>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44" i="44"/>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18" i="43"/>
  <c r="P18"/>
  <c r="O18"/>
  <c r="N18"/>
  <c r="M18"/>
  <c r="L18"/>
  <c r="K18"/>
  <c r="J18"/>
  <c r="I18"/>
  <c r="H18"/>
  <c r="G18"/>
  <c r="F18"/>
  <c r="E18"/>
  <c r="D18"/>
  <c r="C18"/>
  <c r="Q17"/>
  <c r="P17"/>
  <c r="O17"/>
  <c r="N17"/>
  <c r="M17"/>
  <c r="L17"/>
  <c r="K17"/>
  <c r="J17"/>
  <c r="I17"/>
  <c r="H17"/>
  <c r="G17"/>
  <c r="F17"/>
  <c r="E17"/>
  <c r="D17"/>
  <c r="C17"/>
  <c r="B43"/>
  <c r="Q16"/>
  <c r="P16"/>
  <c r="O16"/>
  <c r="N16"/>
  <c r="M16"/>
  <c r="L16"/>
  <c r="K16"/>
  <c r="J16"/>
  <c r="I16"/>
  <c r="H16"/>
  <c r="G16"/>
  <c r="F16"/>
  <c r="E16"/>
  <c r="D16"/>
  <c r="C16"/>
  <c r="Q15"/>
  <c r="P15"/>
  <c r="O15"/>
  <c r="N15"/>
  <c r="M15"/>
  <c r="L15"/>
  <c r="K15"/>
  <c r="J15"/>
  <c r="I15"/>
  <c r="H15"/>
  <c r="G15"/>
  <c r="F15"/>
  <c r="E15"/>
  <c r="D15"/>
  <c r="C15"/>
  <c r="B41"/>
  <c r="Q14"/>
  <c r="P14"/>
  <c r="O14"/>
  <c r="N14"/>
  <c r="M14"/>
  <c r="L14"/>
  <c r="K14"/>
  <c r="J14"/>
  <c r="I14"/>
  <c r="H14"/>
  <c r="G14"/>
  <c r="F14"/>
  <c r="E14"/>
  <c r="D14"/>
  <c r="C14"/>
  <c r="Q13"/>
  <c r="P13"/>
  <c r="O13"/>
  <c r="N13"/>
  <c r="M13"/>
  <c r="L13"/>
  <c r="K13"/>
  <c r="J13"/>
  <c r="I13"/>
  <c r="H13"/>
  <c r="G13"/>
  <c r="F13"/>
  <c r="E13"/>
  <c r="D13"/>
  <c r="C13"/>
  <c r="B39"/>
  <c r="Q12"/>
  <c r="P12"/>
  <c r="O12"/>
  <c r="N12"/>
  <c r="M12"/>
  <c r="L12"/>
  <c r="K12"/>
  <c r="J12"/>
  <c r="I12"/>
  <c r="H12"/>
  <c r="G12"/>
  <c r="F12"/>
  <c r="E12"/>
  <c r="D12"/>
  <c r="C12"/>
  <c r="Q11"/>
  <c r="P11"/>
  <c r="O11"/>
  <c r="N11"/>
  <c r="M11"/>
  <c r="L11"/>
  <c r="K11"/>
  <c r="J11"/>
  <c r="I11"/>
  <c r="H11"/>
  <c r="G11"/>
  <c r="F11"/>
  <c r="E11"/>
  <c r="D11"/>
  <c r="C11"/>
  <c r="B37"/>
  <c r="Q10"/>
  <c r="P10"/>
  <c r="O10"/>
  <c r="N10"/>
  <c r="M10"/>
  <c r="L10"/>
  <c r="K10"/>
  <c r="J10"/>
  <c r="I10"/>
  <c r="H10"/>
  <c r="G10"/>
  <c r="F10"/>
  <c r="E10"/>
  <c r="D10"/>
  <c r="C10"/>
  <c r="Q9"/>
  <c r="P9"/>
  <c r="O9"/>
  <c r="N9"/>
  <c r="M9"/>
  <c r="L9"/>
  <c r="K9"/>
  <c r="J9"/>
  <c r="I9"/>
  <c r="H9"/>
  <c r="G9"/>
  <c r="F9"/>
  <c r="E9"/>
  <c r="D9"/>
  <c r="C9"/>
  <c r="B35"/>
  <c r="Q8"/>
  <c r="P8"/>
  <c r="O8"/>
  <c r="N8"/>
  <c r="M8"/>
  <c r="L8"/>
  <c r="K8"/>
  <c r="J8"/>
  <c r="I8"/>
  <c r="H8"/>
  <c r="G8"/>
  <c r="F8"/>
  <c r="E8"/>
  <c r="D8"/>
  <c r="C8"/>
  <c r="J34"/>
  <c r="Q7"/>
  <c r="P7"/>
  <c r="O7"/>
  <c r="N7"/>
  <c r="M7"/>
  <c r="L7"/>
  <c r="K7"/>
  <c r="J7"/>
  <c r="I7"/>
  <c r="H7"/>
  <c r="G7"/>
  <c r="F7"/>
  <c r="E7"/>
  <c r="D7"/>
  <c r="C7"/>
  <c r="B33"/>
  <c r="Q6"/>
  <c r="P6"/>
  <c r="O6"/>
  <c r="N6"/>
  <c r="M6"/>
  <c r="L6"/>
  <c r="K6"/>
  <c r="J6"/>
  <c r="I6"/>
  <c r="H6"/>
  <c r="G6"/>
  <c r="F6"/>
  <c r="E6"/>
  <c r="D6"/>
  <c r="C6"/>
  <c r="Q5"/>
  <c r="P5"/>
  <c r="O5"/>
  <c r="N5"/>
  <c r="M5"/>
  <c r="L5"/>
  <c r="K5"/>
  <c r="J5"/>
  <c r="I5"/>
  <c r="H5"/>
  <c r="G5"/>
  <c r="F5"/>
  <c r="E5"/>
  <c r="D5"/>
  <c r="C5"/>
  <c r="B31"/>
  <c r="Q44" i="42"/>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44" i="41"/>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B43" i="40"/>
  <c r="B41"/>
  <c r="B39"/>
  <c r="B37"/>
  <c r="B35"/>
  <c r="B33"/>
  <c r="B31"/>
  <c r="Q69" i="38"/>
  <c r="P69"/>
  <c r="M69"/>
  <c r="L69"/>
  <c r="K69"/>
  <c r="J69"/>
  <c r="I69"/>
  <c r="H69"/>
  <c r="G69"/>
  <c r="F69"/>
  <c r="E69"/>
  <c r="D69"/>
  <c r="C69"/>
  <c r="B69"/>
  <c r="Q68"/>
  <c r="P68"/>
  <c r="M68"/>
  <c r="L68"/>
  <c r="K68"/>
  <c r="J68"/>
  <c r="I68"/>
  <c r="H68"/>
  <c r="G68"/>
  <c r="F68"/>
  <c r="E68"/>
  <c r="D68"/>
  <c r="C68"/>
  <c r="B68"/>
  <c r="Q67"/>
  <c r="P67"/>
  <c r="M67"/>
  <c r="L67"/>
  <c r="K67"/>
  <c r="J67"/>
  <c r="I67"/>
  <c r="H67"/>
  <c r="G67"/>
  <c r="F67"/>
  <c r="E67"/>
  <c r="D67"/>
  <c r="C67"/>
  <c r="B67"/>
  <c r="Q66"/>
  <c r="P66"/>
  <c r="M66"/>
  <c r="L66"/>
  <c r="K66"/>
  <c r="J66"/>
  <c r="I66"/>
  <c r="H66"/>
  <c r="G66"/>
  <c r="F66"/>
  <c r="E66"/>
  <c r="D66"/>
  <c r="C66"/>
  <c r="B66"/>
  <c r="Q65"/>
  <c r="P65"/>
  <c r="M65"/>
  <c r="L65"/>
  <c r="K65"/>
  <c r="J65"/>
  <c r="I65"/>
  <c r="H65"/>
  <c r="G65"/>
  <c r="F65"/>
  <c r="E65"/>
  <c r="D65"/>
  <c r="C65"/>
  <c r="B65"/>
  <c r="Q64"/>
  <c r="P64"/>
  <c r="M64"/>
  <c r="L64"/>
  <c r="K64"/>
  <c r="J64"/>
  <c r="I64"/>
  <c r="H64"/>
  <c r="G64"/>
  <c r="F64"/>
  <c r="E64"/>
  <c r="D64"/>
  <c r="C64"/>
  <c r="B64"/>
  <c r="Q63"/>
  <c r="P63"/>
  <c r="M63"/>
  <c r="L63"/>
  <c r="K63"/>
  <c r="J63"/>
  <c r="I63"/>
  <c r="H63"/>
  <c r="G63"/>
  <c r="F63"/>
  <c r="E63"/>
  <c r="D63"/>
  <c r="C63"/>
  <c r="B63"/>
  <c r="Q62"/>
  <c r="P62"/>
  <c r="M62"/>
  <c r="L62"/>
  <c r="K62"/>
  <c r="J62"/>
  <c r="I62"/>
  <c r="H62"/>
  <c r="G62"/>
  <c r="F62"/>
  <c r="E62"/>
  <c r="D62"/>
  <c r="C62"/>
  <c r="B62"/>
  <c r="Q61"/>
  <c r="P61"/>
  <c r="M61"/>
  <c r="L61"/>
  <c r="K61"/>
  <c r="J61"/>
  <c r="I61"/>
  <c r="H61"/>
  <c r="G61"/>
  <c r="F61"/>
  <c r="E61"/>
  <c r="D61"/>
  <c r="C61"/>
  <c r="B61"/>
  <c r="Q60"/>
  <c r="P60"/>
  <c r="M60"/>
  <c r="L60"/>
  <c r="K60"/>
  <c r="J60"/>
  <c r="I60"/>
  <c r="H60"/>
  <c r="G60"/>
  <c r="F60"/>
  <c r="E60"/>
  <c r="D60"/>
  <c r="C60"/>
  <c r="B60"/>
  <c r="Q59"/>
  <c r="P59"/>
  <c r="M59"/>
  <c r="L59"/>
  <c r="K59"/>
  <c r="J59"/>
  <c r="I59"/>
  <c r="H59"/>
  <c r="G59"/>
  <c r="F59"/>
  <c r="E59"/>
  <c r="D59"/>
  <c r="C59"/>
  <c r="B59"/>
  <c r="Q58"/>
  <c r="P58"/>
  <c r="M58"/>
  <c r="L58"/>
  <c r="K58"/>
  <c r="J58"/>
  <c r="I58"/>
  <c r="H58"/>
  <c r="G58"/>
  <c r="F58"/>
  <c r="E58"/>
  <c r="D58"/>
  <c r="C58"/>
  <c r="B58"/>
  <c r="Q57"/>
  <c r="P57"/>
  <c r="M57"/>
  <c r="L57"/>
  <c r="K57"/>
  <c r="J57"/>
  <c r="I57"/>
  <c r="H57"/>
  <c r="G57"/>
  <c r="F57"/>
  <c r="E57"/>
  <c r="D57"/>
  <c r="C57"/>
  <c r="B57"/>
  <c r="Q56"/>
  <c r="P56"/>
  <c r="N56"/>
  <c r="M56"/>
  <c r="L56"/>
  <c r="K56"/>
  <c r="J56"/>
  <c r="I56"/>
  <c r="H56"/>
  <c r="G56"/>
  <c r="F56"/>
  <c r="E56"/>
  <c r="D56"/>
  <c r="C56"/>
  <c r="B56"/>
  <c r="Q18"/>
  <c r="P18"/>
  <c r="O18"/>
  <c r="N18"/>
  <c r="M18"/>
  <c r="L18"/>
  <c r="K18"/>
  <c r="J18"/>
  <c r="I18"/>
  <c r="H18"/>
  <c r="G18"/>
  <c r="F18"/>
  <c r="E18"/>
  <c r="D18"/>
  <c r="C18"/>
  <c r="B18"/>
  <c r="Q17"/>
  <c r="P17"/>
  <c r="O17"/>
  <c r="N17"/>
  <c r="M17"/>
  <c r="L17"/>
  <c r="K17"/>
  <c r="J17"/>
  <c r="I17"/>
  <c r="H17"/>
  <c r="G17"/>
  <c r="F17"/>
  <c r="E17"/>
  <c r="D17"/>
  <c r="C17"/>
  <c r="B17"/>
  <c r="Q16"/>
  <c r="P16"/>
  <c r="O16"/>
  <c r="N16"/>
  <c r="M16"/>
  <c r="L16"/>
  <c r="K16"/>
  <c r="J16"/>
  <c r="I16"/>
  <c r="H16"/>
  <c r="G16"/>
  <c r="F16"/>
  <c r="E16"/>
  <c r="D16"/>
  <c r="B16"/>
  <c r="Q15"/>
  <c r="P15"/>
  <c r="O15"/>
  <c r="N15"/>
  <c r="M15"/>
  <c r="L15"/>
  <c r="K15"/>
  <c r="J15"/>
  <c r="I15"/>
  <c r="H15"/>
  <c r="G15"/>
  <c r="F15"/>
  <c r="E15"/>
  <c r="D15"/>
  <c r="C15"/>
  <c r="B15"/>
  <c r="Q14"/>
  <c r="P14"/>
  <c r="O14"/>
  <c r="N14"/>
  <c r="M14"/>
  <c r="L14"/>
  <c r="K14"/>
  <c r="J14"/>
  <c r="I14"/>
  <c r="H14"/>
  <c r="G14"/>
  <c r="F14"/>
  <c r="E14"/>
  <c r="D14"/>
  <c r="C14"/>
  <c r="B14"/>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C11"/>
  <c r="B11"/>
  <c r="Q10"/>
  <c r="P10"/>
  <c r="O10"/>
  <c r="N10"/>
  <c r="M10"/>
  <c r="L10"/>
  <c r="K10"/>
  <c r="J10"/>
  <c r="I10"/>
  <c r="H10"/>
  <c r="G10"/>
  <c r="F10"/>
  <c r="E10"/>
  <c r="D10"/>
  <c r="C10"/>
  <c r="B10"/>
  <c r="Q9"/>
  <c r="P9"/>
  <c r="O9"/>
  <c r="N9"/>
  <c r="M9"/>
  <c r="L9"/>
  <c r="K9"/>
  <c r="J9"/>
  <c r="I9"/>
  <c r="H9"/>
  <c r="G9"/>
  <c r="F9"/>
  <c r="E9"/>
  <c r="D9"/>
  <c r="C9"/>
  <c r="B9"/>
  <c r="Q8"/>
  <c r="P8"/>
  <c r="O8"/>
  <c r="N8"/>
  <c r="M8"/>
  <c r="L8"/>
  <c r="K8"/>
  <c r="J8"/>
  <c r="I8"/>
  <c r="H8"/>
  <c r="G8"/>
  <c r="F8"/>
  <c r="E8"/>
  <c r="D8"/>
  <c r="C8"/>
  <c r="B8"/>
  <c r="Q7"/>
  <c r="P7"/>
  <c r="O7"/>
  <c r="N7"/>
  <c r="M7"/>
  <c r="L7"/>
  <c r="K7"/>
  <c r="J7"/>
  <c r="I7"/>
  <c r="H7"/>
  <c r="G7"/>
  <c r="F7"/>
  <c r="E7"/>
  <c r="D7"/>
  <c r="C7"/>
  <c r="B7"/>
  <c r="Q6"/>
  <c r="P6"/>
  <c r="O6"/>
  <c r="N6"/>
  <c r="M6"/>
  <c r="L6"/>
  <c r="K6"/>
  <c r="J6"/>
  <c r="I6"/>
  <c r="H6"/>
  <c r="G6"/>
  <c r="F6"/>
  <c r="E6"/>
  <c r="D6"/>
  <c r="C6"/>
  <c r="B6"/>
  <c r="Q5"/>
  <c r="P5"/>
  <c r="N5"/>
  <c r="M5"/>
  <c r="K5"/>
  <c r="J5"/>
  <c r="I5"/>
  <c r="H5"/>
  <c r="G5"/>
  <c r="F5"/>
  <c r="E5"/>
  <c r="D5"/>
  <c r="C5"/>
  <c r="B5"/>
  <c r="Q76" i="39"/>
  <c r="P76"/>
  <c r="O76"/>
  <c r="N76"/>
  <c r="M76"/>
  <c r="L76"/>
  <c r="K76"/>
  <c r="J76"/>
  <c r="I76"/>
  <c r="H76"/>
  <c r="G76"/>
  <c r="F76"/>
  <c r="E76"/>
  <c r="D76"/>
  <c r="C76"/>
  <c r="B76"/>
  <c r="Q75"/>
  <c r="P75"/>
  <c r="O75"/>
  <c r="N75"/>
  <c r="M75"/>
  <c r="L75"/>
  <c r="K75"/>
  <c r="J75"/>
  <c r="I75"/>
  <c r="H75"/>
  <c r="G75"/>
  <c r="F75"/>
  <c r="E75"/>
  <c r="D75"/>
  <c r="C75"/>
  <c r="B75"/>
  <c r="Q74"/>
  <c r="P74"/>
  <c r="O74"/>
  <c r="N74"/>
  <c r="M74"/>
  <c r="L74"/>
  <c r="K74"/>
  <c r="J74"/>
  <c r="I74"/>
  <c r="H74"/>
  <c r="G74"/>
  <c r="F74"/>
  <c r="E74"/>
  <c r="D74"/>
  <c r="C74"/>
  <c r="B74"/>
  <c r="Q44"/>
  <c r="P44"/>
  <c r="O44"/>
  <c r="K44"/>
  <c r="J44"/>
  <c r="I44"/>
  <c r="H44"/>
  <c r="G44"/>
  <c r="F44"/>
  <c r="E44"/>
  <c r="D44"/>
  <c r="C44"/>
  <c r="B44"/>
  <c r="Q43"/>
  <c r="P43"/>
  <c r="O43"/>
  <c r="K43"/>
  <c r="J43"/>
  <c r="I43"/>
  <c r="H43"/>
  <c r="G43"/>
  <c r="F43"/>
  <c r="E43"/>
  <c r="D43"/>
  <c r="C43"/>
  <c r="B43"/>
  <c r="Q42"/>
  <c r="P42"/>
  <c r="O42"/>
  <c r="K42"/>
  <c r="J42"/>
  <c r="I42"/>
  <c r="H42"/>
  <c r="G42"/>
  <c r="F42"/>
  <c r="E42"/>
  <c r="D42"/>
  <c r="C42"/>
  <c r="B42"/>
  <c r="Q41"/>
  <c r="P41"/>
  <c r="O41"/>
  <c r="K41"/>
  <c r="J41"/>
  <c r="I41"/>
  <c r="H41"/>
  <c r="G41"/>
  <c r="F41"/>
  <c r="E41"/>
  <c r="D41"/>
  <c r="C41"/>
  <c r="B41"/>
  <c r="Q40"/>
  <c r="P40"/>
  <c r="O40"/>
  <c r="K40"/>
  <c r="J40"/>
  <c r="I40"/>
  <c r="H40"/>
  <c r="G40"/>
  <c r="F40"/>
  <c r="E40"/>
  <c r="D40"/>
  <c r="C40"/>
  <c r="B40"/>
  <c r="Q39"/>
  <c r="P39"/>
  <c r="O39"/>
  <c r="K39"/>
  <c r="J39"/>
  <c r="I39"/>
  <c r="H39"/>
  <c r="G39"/>
  <c r="F39"/>
  <c r="E39"/>
  <c r="D39"/>
  <c r="C39"/>
  <c r="B39"/>
  <c r="Q38"/>
  <c r="P38"/>
  <c r="O38"/>
  <c r="K38"/>
  <c r="J38"/>
  <c r="I38"/>
  <c r="H38"/>
  <c r="G38"/>
  <c r="F38"/>
  <c r="E38"/>
  <c r="D38"/>
  <c r="C38"/>
  <c r="B38"/>
  <c r="Q37"/>
  <c r="P37"/>
  <c r="O37"/>
  <c r="K37"/>
  <c r="J37"/>
  <c r="I37"/>
  <c r="H37"/>
  <c r="G37"/>
  <c r="F37"/>
  <c r="E37"/>
  <c r="D37"/>
  <c r="C37"/>
  <c r="B37"/>
  <c r="Q36"/>
  <c r="P36"/>
  <c r="O36"/>
  <c r="K36"/>
  <c r="J36"/>
  <c r="I36"/>
  <c r="H36"/>
  <c r="G36"/>
  <c r="F36"/>
  <c r="E36"/>
  <c r="D36"/>
  <c r="C36"/>
  <c r="B36"/>
  <c r="Q35"/>
  <c r="P35"/>
  <c r="O35"/>
  <c r="K35"/>
  <c r="J35"/>
  <c r="I35"/>
  <c r="H35"/>
  <c r="G35"/>
  <c r="F35"/>
  <c r="E35"/>
  <c r="D35"/>
  <c r="C35"/>
  <c r="B35"/>
  <c r="Q34"/>
  <c r="P34"/>
  <c r="O34"/>
  <c r="K34"/>
  <c r="J34"/>
  <c r="I34"/>
  <c r="H34"/>
  <c r="G34"/>
  <c r="F34"/>
  <c r="E34"/>
  <c r="D34"/>
  <c r="C34"/>
  <c r="B34"/>
  <c r="Q33"/>
  <c r="P33"/>
  <c r="O33"/>
  <c r="K33"/>
  <c r="J33"/>
  <c r="I33"/>
  <c r="H33"/>
  <c r="G33"/>
  <c r="F33"/>
  <c r="E33"/>
  <c r="D33"/>
  <c r="C33"/>
  <c r="B33"/>
  <c r="Q32"/>
  <c r="P32"/>
  <c r="O32"/>
  <c r="K32"/>
  <c r="J32"/>
  <c r="I32"/>
  <c r="H32"/>
  <c r="G32"/>
  <c r="F32"/>
  <c r="E32"/>
  <c r="D32"/>
  <c r="C32"/>
  <c r="B32"/>
  <c r="Q31"/>
  <c r="P31"/>
  <c r="O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E25" i="35"/>
  <c r="J24"/>
  <c r="I25"/>
  <c r="F24"/>
  <c r="E24"/>
  <c r="K23"/>
  <c r="I23"/>
  <c r="G23"/>
  <c r="F23"/>
  <c r="C23"/>
  <c r="B23"/>
  <c r="L25" i="37"/>
  <c r="K25"/>
  <c r="J25"/>
  <c r="I25"/>
  <c r="H25"/>
  <c r="G25"/>
  <c r="F25"/>
  <c r="E25"/>
  <c r="D25"/>
  <c r="C25"/>
  <c r="B25"/>
  <c r="L24"/>
  <c r="K24"/>
  <c r="J24"/>
  <c r="I24"/>
  <c r="H24"/>
  <c r="G24"/>
  <c r="F24"/>
  <c r="E24"/>
  <c r="D24"/>
  <c r="C24"/>
  <c r="B24"/>
  <c r="L23"/>
  <c r="K23"/>
  <c r="J23"/>
  <c r="I23"/>
  <c r="H23"/>
  <c r="G23"/>
  <c r="F23"/>
  <c r="E23"/>
  <c r="D23"/>
  <c r="C23"/>
  <c r="B23"/>
  <c r="L25" i="36"/>
  <c r="K25"/>
  <c r="J25"/>
  <c r="I25"/>
  <c r="H25"/>
  <c r="G25"/>
  <c r="F25"/>
  <c r="E25"/>
  <c r="D25"/>
  <c r="C25"/>
  <c r="B25"/>
  <c r="L24"/>
  <c r="K24"/>
  <c r="J24"/>
  <c r="I24"/>
  <c r="H24"/>
  <c r="G24"/>
  <c r="F24"/>
  <c r="E24"/>
  <c r="D24"/>
  <c r="C24"/>
  <c r="B24"/>
  <c r="L23"/>
  <c r="K23"/>
  <c r="J23"/>
  <c r="I23"/>
  <c r="H23"/>
  <c r="G23"/>
  <c r="F23"/>
  <c r="E23"/>
  <c r="D23"/>
  <c r="C23"/>
  <c r="B23"/>
  <c r="L44" i="19"/>
  <c r="K44"/>
  <c r="J44"/>
  <c r="I44"/>
  <c r="H44"/>
  <c r="G44"/>
  <c r="F44"/>
  <c r="E44"/>
  <c r="D44"/>
  <c r="C44"/>
  <c r="B44"/>
  <c r="L43"/>
  <c r="K43"/>
  <c r="J43"/>
  <c r="I43"/>
  <c r="H43"/>
  <c r="G43"/>
  <c r="F43"/>
  <c r="E43"/>
  <c r="D43"/>
  <c r="C43"/>
  <c r="B43"/>
  <c r="L42"/>
  <c r="K42"/>
  <c r="J42"/>
  <c r="I42"/>
  <c r="H42"/>
  <c r="G42"/>
  <c r="F42"/>
  <c r="E42"/>
  <c r="D42"/>
  <c r="C42"/>
  <c r="B42"/>
  <c r="L41"/>
  <c r="K41"/>
  <c r="J41"/>
  <c r="I41"/>
  <c r="H41"/>
  <c r="G41"/>
  <c r="F41"/>
  <c r="E41"/>
  <c r="D41"/>
  <c r="C41"/>
  <c r="B41"/>
  <c r="L40"/>
  <c r="K40"/>
  <c r="J40"/>
  <c r="I40"/>
  <c r="H40"/>
  <c r="G40"/>
  <c r="F40"/>
  <c r="E40"/>
  <c r="D40"/>
  <c r="C40"/>
  <c r="B40"/>
  <c r="L39"/>
  <c r="K39"/>
  <c r="J39"/>
  <c r="I39"/>
  <c r="H39"/>
  <c r="G39"/>
  <c r="F39"/>
  <c r="E39"/>
  <c r="D39"/>
  <c r="C39"/>
  <c r="B39"/>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2"/>
  <c r="K32"/>
  <c r="J32"/>
  <c r="I32"/>
  <c r="H32"/>
  <c r="G32"/>
  <c r="F32"/>
  <c r="E32"/>
  <c r="D32"/>
  <c r="C32"/>
  <c r="B32"/>
  <c r="L31"/>
  <c r="K31"/>
  <c r="J31"/>
  <c r="I31"/>
  <c r="H31"/>
  <c r="G31"/>
  <c r="F31"/>
  <c r="E31"/>
  <c r="D31"/>
  <c r="C31"/>
  <c r="B31"/>
  <c r="L44" i="20"/>
  <c r="K44"/>
  <c r="J44"/>
  <c r="I44"/>
  <c r="H44"/>
  <c r="G44"/>
  <c r="F44"/>
  <c r="E44"/>
  <c r="D44"/>
  <c r="C44"/>
  <c r="B44"/>
  <c r="L43"/>
  <c r="K43"/>
  <c r="J43"/>
  <c r="I43"/>
  <c r="H43"/>
  <c r="G43"/>
  <c r="F43"/>
  <c r="E43"/>
  <c r="D43"/>
  <c r="C43"/>
  <c r="B43"/>
  <c r="L42"/>
  <c r="K42"/>
  <c r="J42"/>
  <c r="I42"/>
  <c r="H42"/>
  <c r="G42"/>
  <c r="F42"/>
  <c r="E42"/>
  <c r="D42"/>
  <c r="C42"/>
  <c r="B42"/>
  <c r="L41"/>
  <c r="K41"/>
  <c r="J41"/>
  <c r="I41"/>
  <c r="H41"/>
  <c r="G41"/>
  <c r="F41"/>
  <c r="E41"/>
  <c r="D41"/>
  <c r="C41"/>
  <c r="B41"/>
  <c r="L40"/>
  <c r="K40"/>
  <c r="J40"/>
  <c r="I40"/>
  <c r="H40"/>
  <c r="G40"/>
  <c r="F40"/>
  <c r="E40"/>
  <c r="D40"/>
  <c r="C40"/>
  <c r="B40"/>
  <c r="L39"/>
  <c r="K39"/>
  <c r="J39"/>
  <c r="I39"/>
  <c r="H39"/>
  <c r="G39"/>
  <c r="F39"/>
  <c r="E39"/>
  <c r="D39"/>
  <c r="C39"/>
  <c r="B39"/>
  <c r="L38"/>
  <c r="K38"/>
  <c r="J38"/>
  <c r="I38"/>
  <c r="H38"/>
  <c r="G38"/>
  <c r="F38"/>
  <c r="E38"/>
  <c r="D38"/>
  <c r="C38"/>
  <c r="B38"/>
  <c r="L37"/>
  <c r="K37"/>
  <c r="J37"/>
  <c r="I37"/>
  <c r="H37"/>
  <c r="G37"/>
  <c r="F37"/>
  <c r="E37"/>
  <c r="D37"/>
  <c r="C37"/>
  <c r="B37"/>
  <c r="L36"/>
  <c r="K36"/>
  <c r="J36"/>
  <c r="I36"/>
  <c r="H36"/>
  <c r="G36"/>
  <c r="F36"/>
  <c r="E36"/>
  <c r="D36"/>
  <c r="C36"/>
  <c r="B36"/>
  <c r="L35"/>
  <c r="K35"/>
  <c r="J35"/>
  <c r="I35"/>
  <c r="H35"/>
  <c r="G35"/>
  <c r="F35"/>
  <c r="E35"/>
  <c r="D35"/>
  <c r="C35"/>
  <c r="B35"/>
  <c r="L34"/>
  <c r="K34"/>
  <c r="J34"/>
  <c r="I34"/>
  <c r="H34"/>
  <c r="G34"/>
  <c r="F34"/>
  <c r="E34"/>
  <c r="D34"/>
  <c r="C34"/>
  <c r="B34"/>
  <c r="L33"/>
  <c r="K33"/>
  <c r="J33"/>
  <c r="I33"/>
  <c r="H33"/>
  <c r="G33"/>
  <c r="F33"/>
  <c r="E33"/>
  <c r="D33"/>
  <c r="C33"/>
  <c r="B33"/>
  <c r="L32"/>
  <c r="K32"/>
  <c r="J32"/>
  <c r="I32"/>
  <c r="H32"/>
  <c r="G32"/>
  <c r="F32"/>
  <c r="E32"/>
  <c r="D32"/>
  <c r="C32"/>
  <c r="B32"/>
  <c r="L31"/>
  <c r="K31"/>
  <c r="J31"/>
  <c r="I31"/>
  <c r="H31"/>
  <c r="G31"/>
  <c r="F31"/>
  <c r="E31"/>
  <c r="D31"/>
  <c r="C31"/>
  <c r="B31"/>
  <c r="L25"/>
  <c r="K25"/>
  <c r="J25"/>
  <c r="I25"/>
  <c r="H25"/>
  <c r="G25"/>
  <c r="F25"/>
  <c r="E25"/>
  <c r="D25"/>
  <c r="C25"/>
  <c r="B25"/>
  <c r="L24"/>
  <c r="K24"/>
  <c r="J24"/>
  <c r="I24"/>
  <c r="H24"/>
  <c r="G24"/>
  <c r="F24"/>
  <c r="E24"/>
  <c r="D24"/>
  <c r="C24"/>
  <c r="B24"/>
  <c r="L23"/>
  <c r="K23"/>
  <c r="J23"/>
  <c r="I23"/>
  <c r="H23"/>
  <c r="G23"/>
  <c r="F23"/>
  <c r="E23"/>
  <c r="D23"/>
  <c r="C23"/>
  <c r="B23"/>
  <c r="L25" i="19"/>
  <c r="K25"/>
  <c r="J25"/>
  <c r="I25"/>
  <c r="H25"/>
  <c r="G25"/>
  <c r="F25"/>
  <c r="E25"/>
  <c r="D25"/>
  <c r="C25"/>
  <c r="B25"/>
  <c r="L24"/>
  <c r="K24"/>
  <c r="J24"/>
  <c r="I24"/>
  <c r="H24"/>
  <c r="G24"/>
  <c r="F24"/>
  <c r="E24"/>
  <c r="D24"/>
  <c r="C24"/>
  <c r="B24"/>
  <c r="L23"/>
  <c r="K23"/>
  <c r="J23"/>
  <c r="I23"/>
  <c r="H23"/>
  <c r="G23"/>
  <c r="F23"/>
  <c r="E23"/>
  <c r="D23"/>
  <c r="C23"/>
  <c r="B23"/>
  <c r="J23" i="35"/>
  <c r="B43" i="34"/>
  <c r="B40"/>
  <c r="B39"/>
  <c r="B38"/>
  <c r="B35"/>
  <c r="B31"/>
  <c r="N98" i="32" l="1"/>
  <c r="N99" s="1"/>
  <c r="N100" s="1"/>
  <c r="N101" s="1"/>
  <c r="N102" s="1"/>
  <c r="N103" s="1"/>
  <c r="N104" s="1"/>
  <c r="N105" s="1"/>
  <c r="N106" s="1"/>
  <c r="N107" s="1"/>
  <c r="N108" s="1"/>
  <c r="N109" s="1"/>
  <c r="N110" s="1"/>
  <c r="N111" s="1"/>
  <c r="N112" s="1"/>
  <c r="N113" s="1"/>
  <c r="N114" s="1"/>
  <c r="N115" s="1"/>
  <c r="N116" s="1"/>
  <c r="N117" s="1"/>
  <c r="N118" s="1"/>
  <c r="B97"/>
  <c r="B107"/>
  <c r="B52"/>
  <c r="B1" i="85" s="1"/>
  <c r="J1" s="1"/>
  <c r="B54" i="32"/>
  <c r="E23" i="43"/>
  <c r="M23"/>
  <c r="H23"/>
  <c r="L23"/>
  <c r="C23"/>
  <c r="G23"/>
  <c r="K23"/>
  <c r="O23"/>
  <c r="I23"/>
  <c r="Q23"/>
  <c r="D23"/>
  <c r="P23"/>
  <c r="B23"/>
  <c r="F23"/>
  <c r="J23"/>
  <c r="N23"/>
  <c r="K42" i="47"/>
  <c r="E75" i="38"/>
  <c r="I75"/>
  <c r="M75"/>
  <c r="E76"/>
  <c r="E74"/>
  <c r="I76"/>
  <c r="I74"/>
  <c r="H76"/>
  <c r="H74"/>
  <c r="B76"/>
  <c r="B74"/>
  <c r="F76"/>
  <c r="F74"/>
  <c r="J74"/>
  <c r="J76"/>
  <c r="P76"/>
  <c r="P74"/>
  <c r="D75"/>
  <c r="L75"/>
  <c r="B75"/>
  <c r="F75"/>
  <c r="J75"/>
  <c r="P75"/>
  <c r="M76"/>
  <c r="M74"/>
  <c r="D76"/>
  <c r="D74"/>
  <c r="L76"/>
  <c r="L74"/>
  <c r="N74"/>
  <c r="N75"/>
  <c r="C74"/>
  <c r="C76"/>
  <c r="G76"/>
  <c r="G74"/>
  <c r="K76"/>
  <c r="K74"/>
  <c r="Q76"/>
  <c r="Q74"/>
  <c r="H75"/>
  <c r="C75"/>
  <c r="G75"/>
  <c r="K75"/>
  <c r="Q75"/>
  <c r="N42"/>
  <c r="O38"/>
  <c r="O43"/>
  <c r="O32"/>
  <c r="N33"/>
  <c r="O36"/>
  <c r="N37"/>
  <c r="O40"/>
  <c r="N41"/>
  <c r="E43" i="47"/>
  <c r="N43"/>
  <c r="N32" i="38"/>
  <c r="N36"/>
  <c r="N40"/>
  <c r="C43" i="47"/>
  <c r="G43"/>
  <c r="H43"/>
  <c r="L43"/>
  <c r="P43"/>
  <c r="D75"/>
  <c r="I75"/>
  <c r="M75"/>
  <c r="Q75"/>
  <c r="O31" i="38"/>
  <c r="O24"/>
  <c r="O34"/>
  <c r="P41"/>
  <c r="N44"/>
  <c r="N25"/>
  <c r="B32"/>
  <c r="N34"/>
  <c r="N24"/>
  <c r="B36"/>
  <c r="N35"/>
  <c r="N39"/>
  <c r="O33"/>
  <c r="O37"/>
  <c r="N38"/>
  <c r="O41"/>
  <c r="O42"/>
  <c r="N43"/>
  <c r="N23" i="40"/>
  <c r="O32" i="47"/>
  <c r="O34"/>
  <c r="F38"/>
  <c r="D43"/>
  <c r="I43"/>
  <c r="M43"/>
  <c r="Q43"/>
  <c r="F74"/>
  <c r="K74"/>
  <c r="O74"/>
  <c r="B38" i="38"/>
  <c r="O25"/>
  <c r="O23"/>
  <c r="O44"/>
  <c r="O35"/>
  <c r="O39"/>
  <c r="C74" i="47"/>
  <c r="H74"/>
  <c r="L74"/>
  <c r="P74"/>
  <c r="E75"/>
  <c r="K24" i="40"/>
  <c r="O24"/>
  <c r="K25"/>
  <c r="O25"/>
  <c r="F24"/>
  <c r="F23"/>
  <c r="E25"/>
  <c r="K23"/>
  <c r="F25"/>
  <c r="O23"/>
  <c r="B16" i="32"/>
  <c r="N39" i="43"/>
  <c r="N37" i="34"/>
  <c r="N41"/>
  <c r="N33"/>
  <c r="B37"/>
  <c r="J74" i="47"/>
  <c r="N74"/>
  <c r="K75"/>
  <c r="O75"/>
  <c r="O43"/>
  <c r="K35"/>
  <c r="J43"/>
  <c r="P75"/>
  <c r="Q74"/>
  <c r="F32"/>
  <c r="M42"/>
  <c r="D31"/>
  <c r="H44"/>
  <c r="N34"/>
  <c r="I31"/>
  <c r="Q31"/>
  <c r="D33"/>
  <c r="I33"/>
  <c r="D34"/>
  <c r="I34"/>
  <c r="Q35"/>
  <c r="Q44"/>
  <c r="F34"/>
  <c r="H37"/>
  <c r="L40"/>
  <c r="F43"/>
  <c r="K43"/>
  <c r="C44"/>
  <c r="L44"/>
  <c r="P44"/>
  <c r="B32"/>
  <c r="G44"/>
  <c r="M31"/>
  <c r="D32"/>
  <c r="I32"/>
  <c r="Q32"/>
  <c r="M33"/>
  <c r="Q34"/>
  <c r="I35"/>
  <c r="M35"/>
  <c r="N41"/>
  <c r="D44"/>
  <c r="I44"/>
  <c r="M44"/>
  <c r="B34"/>
  <c r="K33"/>
  <c r="M74"/>
  <c r="Q38"/>
  <c r="Q40"/>
  <c r="B75"/>
  <c r="E74"/>
  <c r="J75"/>
  <c r="N75"/>
  <c r="G75"/>
  <c r="H75"/>
  <c r="G42"/>
  <c r="E31"/>
  <c r="J31"/>
  <c r="N31"/>
  <c r="E32"/>
  <c r="J32"/>
  <c r="E33"/>
  <c r="J33"/>
  <c r="N33"/>
  <c r="E34"/>
  <c r="J34"/>
  <c r="E35"/>
  <c r="J35"/>
  <c r="N35"/>
  <c r="N36"/>
  <c r="N37"/>
  <c r="E39"/>
  <c r="J39"/>
  <c r="E44"/>
  <c r="J44"/>
  <c r="N44"/>
  <c r="K31"/>
  <c r="N32"/>
  <c r="Q33"/>
  <c r="D35"/>
  <c r="B36"/>
  <c r="N39"/>
  <c r="O33"/>
  <c r="M34"/>
  <c r="B38"/>
  <c r="P38"/>
  <c r="H40"/>
  <c r="F44"/>
  <c r="K44"/>
  <c r="O44"/>
  <c r="B31"/>
  <c r="F31"/>
  <c r="K32"/>
  <c r="B33"/>
  <c r="F33"/>
  <c r="K34"/>
  <c r="B35"/>
  <c r="F35"/>
  <c r="L38"/>
  <c r="B44"/>
  <c r="C75"/>
  <c r="O31"/>
  <c r="M32"/>
  <c r="O35"/>
  <c r="P40"/>
  <c r="P32" i="38"/>
  <c r="L40"/>
  <c r="G32"/>
  <c r="H32"/>
  <c r="L32"/>
  <c r="L36"/>
  <c r="P36"/>
  <c r="P23"/>
  <c r="J34"/>
  <c r="H25"/>
  <c r="L25"/>
  <c r="D24"/>
  <c r="C32"/>
  <c r="M32"/>
  <c r="G36"/>
  <c r="I44"/>
  <c r="G37"/>
  <c r="Q25"/>
  <c r="L41"/>
  <c r="I25"/>
  <c r="D43"/>
  <c r="N31" i="43"/>
  <c r="J25" i="40"/>
  <c r="B23"/>
  <c r="N39"/>
  <c r="E31"/>
  <c r="N43"/>
  <c r="N35"/>
  <c r="I32" i="38"/>
  <c r="Q32"/>
  <c r="C36"/>
  <c r="I36"/>
  <c r="M36"/>
  <c r="Q36"/>
  <c r="E43"/>
  <c r="E37" i="43"/>
  <c r="J42"/>
  <c r="C31" i="47"/>
  <c r="G31"/>
  <c r="H31"/>
  <c r="L31"/>
  <c r="P31"/>
  <c r="C32"/>
  <c r="G32"/>
  <c r="H32"/>
  <c r="L32"/>
  <c r="P32"/>
  <c r="C33"/>
  <c r="G33"/>
  <c r="H33"/>
  <c r="L33"/>
  <c r="P33"/>
  <c r="C34"/>
  <c r="G34"/>
  <c r="H34"/>
  <c r="L34"/>
  <c r="P34"/>
  <c r="C35"/>
  <c r="G35"/>
  <c r="H35"/>
  <c r="L35"/>
  <c r="P35"/>
  <c r="G37"/>
  <c r="G40"/>
  <c r="G74"/>
  <c r="L75"/>
  <c r="B24" i="35"/>
  <c r="D32" i="38"/>
  <c r="J32"/>
  <c r="D36"/>
  <c r="J36"/>
  <c r="D40"/>
  <c r="J40"/>
  <c r="D23"/>
  <c r="J44"/>
  <c r="N23"/>
  <c r="N31" i="40"/>
  <c r="J32"/>
  <c r="E33"/>
  <c r="N33"/>
  <c r="B24"/>
  <c r="E24"/>
  <c r="J34"/>
  <c r="N24"/>
  <c r="E35"/>
  <c r="J36"/>
  <c r="E37"/>
  <c r="N37"/>
  <c r="J38"/>
  <c r="E39"/>
  <c r="J40"/>
  <c r="E41"/>
  <c r="N41"/>
  <c r="J42"/>
  <c r="E43"/>
  <c r="B25"/>
  <c r="E23"/>
  <c r="J23"/>
  <c r="N25"/>
  <c r="F42" i="47"/>
  <c r="D74"/>
  <c r="I74"/>
  <c r="F75"/>
  <c r="E23" i="35"/>
  <c r="C25"/>
  <c r="G25"/>
  <c r="K25"/>
  <c r="F25"/>
  <c r="D24"/>
  <c r="H24"/>
  <c r="L24"/>
  <c r="I24"/>
  <c r="B25"/>
  <c r="J25"/>
  <c r="N31" i="34"/>
  <c r="N39"/>
  <c r="B74" i="47"/>
  <c r="B42"/>
  <c r="P42"/>
  <c r="H42"/>
  <c r="Q42"/>
  <c r="M41"/>
  <c r="D41"/>
  <c r="I41"/>
  <c r="Q41"/>
  <c r="D42"/>
  <c r="I42"/>
  <c r="N42"/>
  <c r="C42"/>
  <c r="L42"/>
  <c r="E41"/>
  <c r="J41"/>
  <c r="E42"/>
  <c r="J42"/>
  <c r="O42"/>
  <c r="J36"/>
  <c r="F37"/>
  <c r="M37"/>
  <c r="O38"/>
  <c r="D39"/>
  <c r="I39"/>
  <c r="M39"/>
  <c r="B40"/>
  <c r="O40"/>
  <c r="I37"/>
  <c r="I38"/>
  <c r="D36"/>
  <c r="I36"/>
  <c r="Q36"/>
  <c r="E37"/>
  <c r="L37"/>
  <c r="P37"/>
  <c r="D38"/>
  <c r="J38"/>
  <c r="N38"/>
  <c r="G39"/>
  <c r="H39"/>
  <c r="L39"/>
  <c r="P39"/>
  <c r="E40"/>
  <c r="J40"/>
  <c r="N40"/>
  <c r="G41"/>
  <c r="H41"/>
  <c r="L41"/>
  <c r="P41"/>
  <c r="C36"/>
  <c r="G36"/>
  <c r="H36"/>
  <c r="L36"/>
  <c r="P36"/>
  <c r="C37"/>
  <c r="C38"/>
  <c r="C39"/>
  <c r="C40"/>
  <c r="F36"/>
  <c r="B37"/>
  <c r="Q37"/>
  <c r="E38"/>
  <c r="K38"/>
  <c r="Q39"/>
  <c r="F40"/>
  <c r="K40"/>
  <c r="O36"/>
  <c r="D37"/>
  <c r="J37"/>
  <c r="O37"/>
  <c r="G38"/>
  <c r="H38"/>
  <c r="M38"/>
  <c r="B39"/>
  <c r="F39"/>
  <c r="K39"/>
  <c r="O39"/>
  <c r="D40"/>
  <c r="I40"/>
  <c r="M40"/>
  <c r="B41"/>
  <c r="F41"/>
  <c r="K41"/>
  <c r="O41"/>
  <c r="K36"/>
  <c r="K37"/>
  <c r="C41"/>
  <c r="E36"/>
  <c r="M36"/>
  <c r="E31" i="43"/>
  <c r="E33"/>
  <c r="E35"/>
  <c r="N35"/>
  <c r="J38"/>
  <c r="E39"/>
  <c r="E41"/>
  <c r="E43"/>
  <c r="N43"/>
  <c r="J32"/>
  <c r="J36"/>
  <c r="N41"/>
  <c r="J44"/>
  <c r="N33"/>
  <c r="N37"/>
  <c r="J40"/>
  <c r="J31"/>
  <c r="E32"/>
  <c r="N32"/>
  <c r="J33"/>
  <c r="E34"/>
  <c r="N34"/>
  <c r="J35"/>
  <c r="E36"/>
  <c r="N36"/>
  <c r="J37"/>
  <c r="E38"/>
  <c r="N38"/>
  <c r="J39"/>
  <c r="E40"/>
  <c r="N40"/>
  <c r="J41"/>
  <c r="E42"/>
  <c r="N42"/>
  <c r="J43"/>
  <c r="E44"/>
  <c r="N44"/>
  <c r="E31" i="34"/>
  <c r="J31"/>
  <c r="J32"/>
  <c r="J33"/>
  <c r="E34"/>
  <c r="J34"/>
  <c r="N34"/>
  <c r="E35"/>
  <c r="J35"/>
  <c r="J36"/>
  <c r="N36"/>
  <c r="E37"/>
  <c r="J37"/>
  <c r="E38"/>
  <c r="N38"/>
  <c r="E39"/>
  <c r="J39"/>
  <c r="E40"/>
  <c r="J40"/>
  <c r="J41"/>
  <c r="E42"/>
  <c r="J42"/>
  <c r="E43"/>
  <c r="J43"/>
  <c r="E44"/>
  <c r="B33"/>
  <c r="N35"/>
  <c r="B41"/>
  <c r="N43"/>
  <c r="E32"/>
  <c r="N32"/>
  <c r="E33"/>
  <c r="E36"/>
  <c r="J38"/>
  <c r="N40"/>
  <c r="E41"/>
  <c r="N42"/>
  <c r="J44"/>
  <c r="N44"/>
  <c r="J31" i="38"/>
  <c r="J35"/>
  <c r="H36"/>
  <c r="H40"/>
  <c r="H44"/>
  <c r="K25"/>
  <c r="H23"/>
  <c r="G33"/>
  <c r="G25"/>
  <c r="F31"/>
  <c r="F39"/>
  <c r="F43"/>
  <c r="F34"/>
  <c r="B23"/>
  <c r="N31"/>
  <c r="D34"/>
  <c r="D39"/>
  <c r="C40"/>
  <c r="I40"/>
  <c r="M40"/>
  <c r="Q40"/>
  <c r="M44"/>
  <c r="F35"/>
  <c r="B24"/>
  <c r="D31"/>
  <c r="D35"/>
  <c r="F38"/>
  <c r="L38"/>
  <c r="P38"/>
  <c r="F42"/>
  <c r="H42"/>
  <c r="L42"/>
  <c r="C31"/>
  <c r="G31"/>
  <c r="I31"/>
  <c r="M31"/>
  <c r="Q31"/>
  <c r="C35"/>
  <c r="G35"/>
  <c r="I35"/>
  <c r="M35"/>
  <c r="Q35"/>
  <c r="C39"/>
  <c r="I39"/>
  <c r="M39"/>
  <c r="Q39"/>
  <c r="I43"/>
  <c r="M43"/>
  <c r="P24"/>
  <c r="L24"/>
  <c r="L23"/>
  <c r="E33"/>
  <c r="C41"/>
  <c r="E34"/>
  <c r="E42"/>
  <c r="C23"/>
  <c r="G24"/>
  <c r="M25"/>
  <c r="B33"/>
  <c r="E41"/>
  <c r="L33"/>
  <c r="I23"/>
  <c r="Q23"/>
  <c r="E24"/>
  <c r="C25"/>
  <c r="J25"/>
  <c r="Q37"/>
  <c r="D42"/>
  <c r="J39"/>
  <c r="J43"/>
  <c r="K33"/>
  <c r="E37"/>
  <c r="K37"/>
  <c r="G23"/>
  <c r="M23"/>
  <c r="H24"/>
  <c r="H33"/>
  <c r="H41"/>
  <c r="P34"/>
  <c r="E25"/>
  <c r="P25"/>
  <c r="B37"/>
  <c r="L37"/>
  <c r="D38"/>
  <c r="Q41"/>
  <c r="D44"/>
  <c r="E31"/>
  <c r="K31"/>
  <c r="F32"/>
  <c r="I33"/>
  <c r="M33"/>
  <c r="Q33"/>
  <c r="J24"/>
  <c r="E35"/>
  <c r="K35"/>
  <c r="F36"/>
  <c r="M37"/>
  <c r="J38"/>
  <c r="E39"/>
  <c r="K39"/>
  <c r="F40"/>
  <c r="I41"/>
  <c r="J42"/>
  <c r="K43"/>
  <c r="K41"/>
  <c r="C37"/>
  <c r="P37"/>
  <c r="J33"/>
  <c r="E38"/>
  <c r="K38"/>
  <c r="K42"/>
  <c r="C24"/>
  <c r="D25"/>
  <c r="P33"/>
  <c r="M41"/>
  <c r="E32"/>
  <c r="K32"/>
  <c r="F33"/>
  <c r="I24"/>
  <c r="M24"/>
  <c r="Q24"/>
  <c r="E36"/>
  <c r="K36"/>
  <c r="F37"/>
  <c r="K40"/>
  <c r="F41"/>
  <c r="J24" i="40"/>
  <c r="J44"/>
  <c r="D24"/>
  <c r="I24"/>
  <c r="M24"/>
  <c r="Q24"/>
  <c r="D25"/>
  <c r="I25"/>
  <c r="M25"/>
  <c r="Q25"/>
  <c r="C24"/>
  <c r="G24"/>
  <c r="H24"/>
  <c r="L24"/>
  <c r="P24"/>
  <c r="C25"/>
  <c r="G25"/>
  <c r="H25"/>
  <c r="L25"/>
  <c r="P25"/>
  <c r="D23"/>
  <c r="I23"/>
  <c r="M23"/>
  <c r="Q23"/>
  <c r="C23"/>
  <c r="G23"/>
  <c r="H23"/>
  <c r="L23"/>
  <c r="P23"/>
  <c r="J31"/>
  <c r="E32"/>
  <c r="N32"/>
  <c r="J33"/>
  <c r="E34"/>
  <c r="N34"/>
  <c r="J35"/>
  <c r="E36"/>
  <c r="N36"/>
  <c r="J37"/>
  <c r="E38"/>
  <c r="N38"/>
  <c r="J39"/>
  <c r="E40"/>
  <c r="N40"/>
  <c r="J41"/>
  <c r="E42"/>
  <c r="N42"/>
  <c r="J43"/>
  <c r="E44"/>
  <c r="N44"/>
  <c r="O31" i="34"/>
  <c r="K31"/>
  <c r="F31"/>
  <c r="P31"/>
  <c r="H31"/>
  <c r="C31"/>
  <c r="I31"/>
  <c r="D31"/>
  <c r="L31"/>
  <c r="G31"/>
  <c r="M31"/>
  <c r="Q31"/>
  <c r="O32"/>
  <c r="K32"/>
  <c r="F32"/>
  <c r="P32"/>
  <c r="H32"/>
  <c r="C32"/>
  <c r="M32"/>
  <c r="L32"/>
  <c r="G32"/>
  <c r="Q32"/>
  <c r="D32"/>
  <c r="I32"/>
  <c r="O33"/>
  <c r="K33"/>
  <c r="F33"/>
  <c r="P33"/>
  <c r="H33"/>
  <c r="C33"/>
  <c r="Q33"/>
  <c r="L33"/>
  <c r="G33"/>
  <c r="M33"/>
  <c r="D33"/>
  <c r="I33"/>
  <c r="O36"/>
  <c r="K36"/>
  <c r="F36"/>
  <c r="P36"/>
  <c r="H36"/>
  <c r="C36"/>
  <c r="Q36"/>
  <c r="L36"/>
  <c r="G36"/>
  <c r="I36"/>
  <c r="M36"/>
  <c r="D36"/>
  <c r="O39"/>
  <c r="K39"/>
  <c r="F39"/>
  <c r="L39"/>
  <c r="G39"/>
  <c r="Q39"/>
  <c r="P39"/>
  <c r="H39"/>
  <c r="C39"/>
  <c r="M39"/>
  <c r="D39"/>
  <c r="I39"/>
  <c r="O42"/>
  <c r="K42"/>
  <c r="F42"/>
  <c r="H42"/>
  <c r="C42"/>
  <c r="I42"/>
  <c r="P42"/>
  <c r="L42"/>
  <c r="G42"/>
  <c r="Q42"/>
  <c r="M42"/>
  <c r="D42"/>
  <c r="O43"/>
  <c r="K43"/>
  <c r="F43"/>
  <c r="P43"/>
  <c r="H43"/>
  <c r="C43"/>
  <c r="D43"/>
  <c r="L43"/>
  <c r="G43"/>
  <c r="Q43"/>
  <c r="I43"/>
  <c r="M43"/>
  <c r="O34"/>
  <c r="K34"/>
  <c r="P34"/>
  <c r="H34"/>
  <c r="C34"/>
  <c r="Q34"/>
  <c r="I34"/>
  <c r="L34"/>
  <c r="G34"/>
  <c r="M34"/>
  <c r="D34"/>
  <c r="O35"/>
  <c r="K35"/>
  <c r="F35"/>
  <c r="P35"/>
  <c r="H35"/>
  <c r="C35"/>
  <c r="Q35"/>
  <c r="L35"/>
  <c r="G35"/>
  <c r="I35"/>
  <c r="M35"/>
  <c r="D35"/>
  <c r="O37"/>
  <c r="K37"/>
  <c r="F37"/>
  <c r="L37"/>
  <c r="H37"/>
  <c r="C37"/>
  <c r="M37"/>
  <c r="P37"/>
  <c r="G37"/>
  <c r="Q37"/>
  <c r="D37"/>
  <c r="I37"/>
  <c r="O41"/>
  <c r="K41"/>
  <c r="F41"/>
  <c r="P41"/>
  <c r="H41"/>
  <c r="C41"/>
  <c r="M41"/>
  <c r="L41"/>
  <c r="G41"/>
  <c r="Q41"/>
  <c r="D41"/>
  <c r="I41"/>
  <c r="O44"/>
  <c r="K44"/>
  <c r="F44"/>
  <c r="P44"/>
  <c r="H44"/>
  <c r="C44"/>
  <c r="L44"/>
  <c r="G44"/>
  <c r="M44"/>
  <c r="Q44"/>
  <c r="I44"/>
  <c r="D44"/>
  <c r="F25" i="38"/>
  <c r="F23"/>
  <c r="K44"/>
  <c r="K23"/>
  <c r="K24"/>
  <c r="B32" i="34"/>
  <c r="B34"/>
  <c r="B36"/>
  <c r="B42"/>
  <c r="B44"/>
  <c r="F24" i="38"/>
  <c r="K34"/>
  <c r="O38" i="34"/>
  <c r="K38"/>
  <c r="F38"/>
  <c r="L38"/>
  <c r="G38"/>
  <c r="Q38"/>
  <c r="P38"/>
  <c r="H38"/>
  <c r="C38"/>
  <c r="M38"/>
  <c r="D38"/>
  <c r="I38"/>
  <c r="O40"/>
  <c r="K40"/>
  <c r="F40"/>
  <c r="P40"/>
  <c r="H40"/>
  <c r="G40"/>
  <c r="Q40"/>
  <c r="L40"/>
  <c r="C40"/>
  <c r="M40"/>
  <c r="D40"/>
  <c r="I40"/>
  <c r="D23" i="35"/>
  <c r="D25"/>
  <c r="H25"/>
  <c r="H23"/>
  <c r="L23"/>
  <c r="L25"/>
  <c r="F44" i="38"/>
  <c r="G38"/>
  <c r="C38"/>
  <c r="P39"/>
  <c r="L39"/>
  <c r="H39"/>
  <c r="B39"/>
  <c r="G42"/>
  <c r="C42"/>
  <c r="P43"/>
  <c r="L43"/>
  <c r="H43"/>
  <c r="B43"/>
  <c r="P31" i="40"/>
  <c r="L31"/>
  <c r="H31"/>
  <c r="G31"/>
  <c r="C31"/>
  <c r="Q31"/>
  <c r="M31"/>
  <c r="I31"/>
  <c r="D31"/>
  <c r="O31"/>
  <c r="K31"/>
  <c r="F31"/>
  <c r="P32"/>
  <c r="L32"/>
  <c r="H32"/>
  <c r="G32"/>
  <c r="C32"/>
  <c r="Q32"/>
  <c r="M32"/>
  <c r="I32"/>
  <c r="D32"/>
  <c r="O32"/>
  <c r="K32"/>
  <c r="F32"/>
  <c r="P33"/>
  <c r="L33"/>
  <c r="H33"/>
  <c r="G33"/>
  <c r="C33"/>
  <c r="Q33"/>
  <c r="M33"/>
  <c r="I33"/>
  <c r="D33"/>
  <c r="O33"/>
  <c r="K33"/>
  <c r="F33"/>
  <c r="P34"/>
  <c r="L34"/>
  <c r="H34"/>
  <c r="G34"/>
  <c r="C34"/>
  <c r="Q34"/>
  <c r="M34"/>
  <c r="I34"/>
  <c r="D34"/>
  <c r="O34"/>
  <c r="K34"/>
  <c r="F34"/>
  <c r="P35"/>
  <c r="L35"/>
  <c r="H35"/>
  <c r="G35"/>
  <c r="C35"/>
  <c r="Q35"/>
  <c r="M35"/>
  <c r="I35"/>
  <c r="D35"/>
  <c r="O35"/>
  <c r="K35"/>
  <c r="F35"/>
  <c r="P36"/>
  <c r="L36"/>
  <c r="H36"/>
  <c r="G36"/>
  <c r="C36"/>
  <c r="Q36"/>
  <c r="M36"/>
  <c r="I36"/>
  <c r="D36"/>
  <c r="O36"/>
  <c r="K36"/>
  <c r="F36"/>
  <c r="P37"/>
  <c r="L37"/>
  <c r="H37"/>
  <c r="G37"/>
  <c r="C37"/>
  <c r="Q37"/>
  <c r="M37"/>
  <c r="I37"/>
  <c r="D37"/>
  <c r="O37"/>
  <c r="K37"/>
  <c r="F37"/>
  <c r="P38"/>
  <c r="L38"/>
  <c r="H38"/>
  <c r="G38"/>
  <c r="C38"/>
  <c r="Q38"/>
  <c r="M38"/>
  <c r="I38"/>
  <c r="D38"/>
  <c r="O38"/>
  <c r="K38"/>
  <c r="F38"/>
  <c r="P39"/>
  <c r="L39"/>
  <c r="H39"/>
  <c r="G39"/>
  <c r="C39"/>
  <c r="Q39"/>
  <c r="M39"/>
  <c r="I39"/>
  <c r="D39"/>
  <c r="O39"/>
  <c r="K39"/>
  <c r="F39"/>
  <c r="P40"/>
  <c r="L40"/>
  <c r="H40"/>
  <c r="G40"/>
  <c r="C40"/>
  <c r="Q40"/>
  <c r="M40"/>
  <c r="I40"/>
  <c r="D40"/>
  <c r="O40"/>
  <c r="K40"/>
  <c r="F40"/>
  <c r="P41"/>
  <c r="L41"/>
  <c r="H41"/>
  <c r="G41"/>
  <c r="C41"/>
  <c r="Q41"/>
  <c r="M41"/>
  <c r="I41"/>
  <c r="D41"/>
  <c r="O41"/>
  <c r="K41"/>
  <c r="F41"/>
  <c r="P42"/>
  <c r="L42"/>
  <c r="H42"/>
  <c r="G42"/>
  <c r="C42"/>
  <c r="Q42"/>
  <c r="M42"/>
  <c r="I42"/>
  <c r="D42"/>
  <c r="O42"/>
  <c r="K42"/>
  <c r="F42"/>
  <c r="P43"/>
  <c r="L43"/>
  <c r="H43"/>
  <c r="G43"/>
  <c r="C43"/>
  <c r="Q43"/>
  <c r="M43"/>
  <c r="I43"/>
  <c r="D43"/>
  <c r="O43"/>
  <c r="K43"/>
  <c r="F43"/>
  <c r="P44"/>
  <c r="L44"/>
  <c r="H44"/>
  <c r="G44"/>
  <c r="C44"/>
  <c r="Q44"/>
  <c r="M44"/>
  <c r="I44"/>
  <c r="D44"/>
  <c r="O44"/>
  <c r="K44"/>
  <c r="F44"/>
  <c r="P31" i="43"/>
  <c r="L31"/>
  <c r="H31"/>
  <c r="G31"/>
  <c r="C31"/>
  <c r="Q31"/>
  <c r="M31"/>
  <c r="I31"/>
  <c r="D31"/>
  <c r="O31"/>
  <c r="K31"/>
  <c r="F31"/>
  <c r="P32"/>
  <c r="L32"/>
  <c r="H32"/>
  <c r="G32"/>
  <c r="C32"/>
  <c r="Q32"/>
  <c r="M32"/>
  <c r="I32"/>
  <c r="D32"/>
  <c r="O32"/>
  <c r="K32"/>
  <c r="F32"/>
  <c r="P33"/>
  <c r="L33"/>
  <c r="H33"/>
  <c r="G33"/>
  <c r="C33"/>
  <c r="Q33"/>
  <c r="M33"/>
  <c r="I33"/>
  <c r="D33"/>
  <c r="O33"/>
  <c r="K33"/>
  <c r="F33"/>
  <c r="P34"/>
  <c r="L34"/>
  <c r="H34"/>
  <c r="G34"/>
  <c r="C34"/>
  <c r="Q34"/>
  <c r="M34"/>
  <c r="I34"/>
  <c r="D34"/>
  <c r="O34"/>
  <c r="K34"/>
  <c r="F34"/>
  <c r="P35"/>
  <c r="L35"/>
  <c r="H35"/>
  <c r="G35"/>
  <c r="C35"/>
  <c r="Q35"/>
  <c r="M35"/>
  <c r="I35"/>
  <c r="D35"/>
  <c r="O35"/>
  <c r="K35"/>
  <c r="F35"/>
  <c r="P36"/>
  <c r="L36"/>
  <c r="H36"/>
  <c r="G36"/>
  <c r="C36"/>
  <c r="Q36"/>
  <c r="M36"/>
  <c r="I36"/>
  <c r="D36"/>
  <c r="O36"/>
  <c r="K36"/>
  <c r="F36"/>
  <c r="P37"/>
  <c r="L37"/>
  <c r="H37"/>
  <c r="G37"/>
  <c r="C37"/>
  <c r="Q37"/>
  <c r="M37"/>
  <c r="I37"/>
  <c r="D37"/>
  <c r="O37"/>
  <c r="K37"/>
  <c r="F37"/>
  <c r="P38"/>
  <c r="L38"/>
  <c r="H38"/>
  <c r="G38"/>
  <c r="C38"/>
  <c r="Q38"/>
  <c r="M38"/>
  <c r="I38"/>
  <c r="D38"/>
  <c r="O38"/>
  <c r="K38"/>
  <c r="F38"/>
  <c r="P39"/>
  <c r="L39"/>
  <c r="H39"/>
  <c r="G39"/>
  <c r="C39"/>
  <c r="Q39"/>
  <c r="M39"/>
  <c r="I39"/>
  <c r="D39"/>
  <c r="O39"/>
  <c r="K39"/>
  <c r="F39"/>
  <c r="P40"/>
  <c r="L40"/>
  <c r="H40"/>
  <c r="G40"/>
  <c r="C40"/>
  <c r="Q40"/>
  <c r="M40"/>
  <c r="I40"/>
  <c r="D40"/>
  <c r="O40"/>
  <c r="K40"/>
  <c r="F40"/>
  <c r="P41"/>
  <c r="L41"/>
  <c r="H41"/>
  <c r="G41"/>
  <c r="C41"/>
  <c r="Q41"/>
  <c r="M41"/>
  <c r="I41"/>
  <c r="D41"/>
  <c r="O41"/>
  <c r="K41"/>
  <c r="F41"/>
  <c r="P42"/>
  <c r="L42"/>
  <c r="H42"/>
  <c r="G42"/>
  <c r="C42"/>
  <c r="Q42"/>
  <c r="M42"/>
  <c r="I42"/>
  <c r="D42"/>
  <c r="O42"/>
  <c r="K42"/>
  <c r="F42"/>
  <c r="P43"/>
  <c r="L43"/>
  <c r="H43"/>
  <c r="G43"/>
  <c r="C43"/>
  <c r="Q43"/>
  <c r="M43"/>
  <c r="I43"/>
  <c r="D43"/>
  <c r="O43"/>
  <c r="K43"/>
  <c r="F43"/>
  <c r="P44"/>
  <c r="L44"/>
  <c r="H44"/>
  <c r="G44"/>
  <c r="C44"/>
  <c r="Q44"/>
  <c r="M44"/>
  <c r="I44"/>
  <c r="D44"/>
  <c r="O44"/>
  <c r="K44"/>
  <c r="F44"/>
  <c r="J37" i="38"/>
  <c r="E40"/>
  <c r="J41"/>
  <c r="E44"/>
  <c r="E23"/>
  <c r="B31"/>
  <c r="H31"/>
  <c r="L31"/>
  <c r="P31"/>
  <c r="C34"/>
  <c r="G34"/>
  <c r="I34"/>
  <c r="M34"/>
  <c r="Q34"/>
  <c r="B35"/>
  <c r="H35"/>
  <c r="L35"/>
  <c r="P35"/>
  <c r="I37"/>
  <c r="G39"/>
  <c r="B40"/>
  <c r="G40"/>
  <c r="P40"/>
  <c r="B41"/>
  <c r="G41"/>
  <c r="B42"/>
  <c r="P42"/>
  <c r="C43"/>
  <c r="Q43"/>
  <c r="C44"/>
  <c r="L44"/>
  <c r="Q44"/>
  <c r="D37"/>
  <c r="I38"/>
  <c r="M38"/>
  <c r="Q38"/>
  <c r="D41"/>
  <c r="I42"/>
  <c r="M42"/>
  <c r="Q42"/>
  <c r="D33"/>
  <c r="J23"/>
  <c r="B25"/>
  <c r="C33"/>
  <c r="B34"/>
  <c r="H34"/>
  <c r="L34"/>
  <c r="H37"/>
  <c r="H38"/>
  <c r="G43"/>
  <c r="B44"/>
  <c r="G44"/>
  <c r="P44"/>
  <c r="B32" i="40"/>
  <c r="B34"/>
  <c r="B36"/>
  <c r="B38"/>
  <c r="B40"/>
  <c r="B42"/>
  <c r="B44"/>
  <c r="B32" i="43"/>
  <c r="B34"/>
  <c r="B36"/>
  <c r="B38"/>
  <c r="B40"/>
  <c r="B42"/>
  <c r="B44"/>
  <c r="C24" i="35"/>
  <c r="G24"/>
  <c r="K24"/>
  <c r="D23" i="47"/>
  <c r="F23"/>
  <c r="I23"/>
  <c r="K23"/>
  <c r="M23"/>
  <c r="O23"/>
  <c r="Q23"/>
  <c r="D24"/>
  <c r="F24"/>
  <c r="I24"/>
  <c r="K24"/>
  <c r="M24"/>
  <c r="O24"/>
  <c r="Q24"/>
  <c r="D25"/>
  <c r="F25"/>
  <c r="I25"/>
  <c r="K25"/>
  <c r="M25"/>
  <c r="O25"/>
  <c r="Q25"/>
  <c r="D73"/>
  <c r="F73"/>
  <c r="I73"/>
  <c r="K73"/>
  <c r="M73"/>
  <c r="O73"/>
  <c r="Q73"/>
  <c r="B23"/>
  <c r="C23"/>
  <c r="E23"/>
  <c r="G23"/>
  <c r="H23"/>
  <c r="J23"/>
  <c r="L23"/>
  <c r="N23"/>
  <c r="P23"/>
  <c r="B24"/>
  <c r="C24"/>
  <c r="E24"/>
  <c r="G24"/>
  <c r="H24"/>
  <c r="J24"/>
  <c r="L24"/>
  <c r="N24"/>
  <c r="P24"/>
  <c r="B25"/>
  <c r="C25"/>
  <c r="E25"/>
  <c r="G25"/>
  <c r="H25"/>
  <c r="J25"/>
  <c r="L25"/>
  <c r="N25"/>
  <c r="P25"/>
  <c r="B73"/>
  <c r="C73"/>
  <c r="E73"/>
  <c r="G73"/>
  <c r="H73"/>
  <c r="J73"/>
  <c r="L73"/>
  <c r="N73"/>
  <c r="P73"/>
  <c r="D24" i="43"/>
  <c r="F24"/>
  <c r="I24"/>
  <c r="K24"/>
  <c r="M24"/>
  <c r="O24"/>
  <c r="Q24"/>
  <c r="D25"/>
  <c r="F25"/>
  <c r="I25"/>
  <c r="K25"/>
  <c r="M25"/>
  <c r="O25"/>
  <c r="Q25"/>
  <c r="B24"/>
  <c r="C24"/>
  <c r="E24"/>
  <c r="G24"/>
  <c r="H24"/>
  <c r="J24"/>
  <c r="L24"/>
  <c r="N24"/>
  <c r="P24"/>
  <c r="B25"/>
  <c r="C25"/>
  <c r="E25"/>
  <c r="G25"/>
  <c r="H25"/>
  <c r="J25"/>
  <c r="L25"/>
  <c r="N25"/>
  <c r="P25"/>
  <c r="D23" i="34"/>
  <c r="F23"/>
  <c r="I23"/>
  <c r="K23"/>
  <c r="M23"/>
  <c r="O23"/>
  <c r="Q23"/>
  <c r="D24"/>
  <c r="F24"/>
  <c r="I24"/>
  <c r="K24"/>
  <c r="M24"/>
  <c r="O24"/>
  <c r="Q24"/>
  <c r="D25"/>
  <c r="F25"/>
  <c r="I25"/>
  <c r="K25"/>
  <c r="M25"/>
  <c r="O25"/>
  <c r="Q25"/>
  <c r="B23"/>
  <c r="C23"/>
  <c r="E23"/>
  <c r="G23"/>
  <c r="H23"/>
  <c r="J23"/>
  <c r="L23"/>
  <c r="N23"/>
  <c r="P23"/>
  <c r="B24"/>
  <c r="C24"/>
  <c r="E24"/>
  <c r="G24"/>
  <c r="H24"/>
  <c r="J24"/>
  <c r="L24"/>
  <c r="N24"/>
  <c r="P24"/>
  <c r="B25"/>
  <c r="C25"/>
  <c r="E25"/>
  <c r="G25"/>
  <c r="H25"/>
  <c r="J25"/>
  <c r="L25"/>
  <c r="N25"/>
  <c r="P25"/>
  <c r="B76" i="31"/>
  <c r="B31"/>
  <c r="B23"/>
  <c r="B103" i="30"/>
  <c r="B102"/>
  <c r="C101"/>
  <c r="B101"/>
  <c r="G18" i="51"/>
  <c r="G17"/>
  <c r="G16"/>
  <c r="G15"/>
  <c r="G14"/>
  <c r="G13"/>
  <c r="G12"/>
  <c r="G11"/>
  <c r="G10"/>
  <c r="G9"/>
  <c r="G8"/>
  <c r="G7"/>
  <c r="G6"/>
  <c r="G5"/>
  <c r="B44" i="30"/>
  <c r="B43"/>
  <c r="B42"/>
  <c r="B41"/>
  <c r="B40"/>
  <c r="B39"/>
  <c r="B38"/>
  <c r="B37"/>
  <c r="B36"/>
  <c r="B35"/>
  <c r="B34"/>
  <c r="B33"/>
  <c r="B32"/>
  <c r="C31"/>
  <c r="B31"/>
  <c r="E25"/>
  <c r="D25"/>
  <c r="C25"/>
  <c r="B25"/>
  <c r="E24"/>
  <c r="D24"/>
  <c r="C24"/>
  <c r="B24"/>
  <c r="E23"/>
  <c r="D23"/>
  <c r="C23"/>
  <c r="B23"/>
  <c r="Q18" i="29"/>
  <c r="P18"/>
  <c r="O18"/>
  <c r="N18"/>
  <c r="M18"/>
  <c r="L18"/>
  <c r="K18"/>
  <c r="J18"/>
  <c r="I18"/>
  <c r="H18"/>
  <c r="G18"/>
  <c r="F18"/>
  <c r="E18"/>
  <c r="D18"/>
  <c r="C18"/>
  <c r="B18"/>
  <c r="Q17"/>
  <c r="P17"/>
  <c r="O17"/>
  <c r="N17"/>
  <c r="M17"/>
  <c r="L17"/>
  <c r="K17"/>
  <c r="J17"/>
  <c r="I17"/>
  <c r="H17"/>
  <c r="G17"/>
  <c r="F17"/>
  <c r="E17"/>
  <c r="D17"/>
  <c r="C17"/>
  <c r="B17"/>
  <c r="Q16"/>
  <c r="P16"/>
  <c r="O16"/>
  <c r="N16"/>
  <c r="M16"/>
  <c r="L16"/>
  <c r="K16"/>
  <c r="J16"/>
  <c r="I16"/>
  <c r="H16"/>
  <c r="G16"/>
  <c r="F16"/>
  <c r="E16"/>
  <c r="D16"/>
  <c r="C16"/>
  <c r="B16"/>
  <c r="Q15"/>
  <c r="P15"/>
  <c r="O15"/>
  <c r="N15"/>
  <c r="M15"/>
  <c r="L15"/>
  <c r="K15"/>
  <c r="J15"/>
  <c r="I15"/>
  <c r="H15"/>
  <c r="G15"/>
  <c r="F15"/>
  <c r="E15"/>
  <c r="D15"/>
  <c r="C15"/>
  <c r="B15"/>
  <c r="B41" s="1"/>
  <c r="Q14"/>
  <c r="P14"/>
  <c r="O14"/>
  <c r="N14"/>
  <c r="M14"/>
  <c r="L14"/>
  <c r="K14"/>
  <c r="J14"/>
  <c r="I14"/>
  <c r="H14"/>
  <c r="G14"/>
  <c r="F14"/>
  <c r="E14"/>
  <c r="D14"/>
  <c r="C14"/>
  <c r="B14"/>
  <c r="Q13"/>
  <c r="P13"/>
  <c r="O13"/>
  <c r="N13"/>
  <c r="M13"/>
  <c r="L13"/>
  <c r="K13"/>
  <c r="J13"/>
  <c r="I13"/>
  <c r="H13"/>
  <c r="G13"/>
  <c r="F13"/>
  <c r="E13"/>
  <c r="D13"/>
  <c r="C13"/>
  <c r="B13"/>
  <c r="B39" s="1"/>
  <c r="Q12"/>
  <c r="P12"/>
  <c r="O12"/>
  <c r="N12"/>
  <c r="M12"/>
  <c r="L12"/>
  <c r="K12"/>
  <c r="J12"/>
  <c r="I12"/>
  <c r="H12"/>
  <c r="G12"/>
  <c r="F12"/>
  <c r="E12"/>
  <c r="D12"/>
  <c r="C12"/>
  <c r="B12"/>
  <c r="Q11"/>
  <c r="P11"/>
  <c r="O11"/>
  <c r="N11"/>
  <c r="M11"/>
  <c r="L11"/>
  <c r="K11"/>
  <c r="J11"/>
  <c r="I11"/>
  <c r="H11"/>
  <c r="G11"/>
  <c r="F11"/>
  <c r="E11"/>
  <c r="D11"/>
  <c r="C11"/>
  <c r="B11"/>
  <c r="Q10"/>
  <c r="P10"/>
  <c r="O10"/>
  <c r="N10"/>
  <c r="M10"/>
  <c r="L10"/>
  <c r="K10"/>
  <c r="J10"/>
  <c r="I10"/>
  <c r="H10"/>
  <c r="G10"/>
  <c r="F10"/>
  <c r="E10"/>
  <c r="D10"/>
  <c r="C10"/>
  <c r="B10"/>
  <c r="Q9"/>
  <c r="P9"/>
  <c r="O9"/>
  <c r="N9"/>
  <c r="M9"/>
  <c r="L9"/>
  <c r="K9"/>
  <c r="J9"/>
  <c r="I9"/>
  <c r="H9"/>
  <c r="G9"/>
  <c r="F9"/>
  <c r="E9"/>
  <c r="D9"/>
  <c r="C9"/>
  <c r="B9"/>
  <c r="B35" s="1"/>
  <c r="Q8"/>
  <c r="P8"/>
  <c r="O8"/>
  <c r="N8"/>
  <c r="M8"/>
  <c r="L8"/>
  <c r="K8"/>
  <c r="J8"/>
  <c r="I8"/>
  <c r="H8"/>
  <c r="G8"/>
  <c r="F8"/>
  <c r="E8"/>
  <c r="D8"/>
  <c r="C8"/>
  <c r="B8"/>
  <c r="Q7"/>
  <c r="P7"/>
  <c r="O7"/>
  <c r="N7"/>
  <c r="M7"/>
  <c r="L7"/>
  <c r="K7"/>
  <c r="J7"/>
  <c r="I7"/>
  <c r="H7"/>
  <c r="G7"/>
  <c r="F7"/>
  <c r="E7"/>
  <c r="D7"/>
  <c r="C7"/>
  <c r="B7"/>
  <c r="Q6"/>
  <c r="P6"/>
  <c r="O6"/>
  <c r="N6"/>
  <c r="M6"/>
  <c r="L6"/>
  <c r="K6"/>
  <c r="J6"/>
  <c r="I6"/>
  <c r="H6"/>
  <c r="G6"/>
  <c r="F6"/>
  <c r="E6"/>
  <c r="D6"/>
  <c r="C6"/>
  <c r="B6"/>
  <c r="Q5"/>
  <c r="P5"/>
  <c r="O5"/>
  <c r="N5"/>
  <c r="M5"/>
  <c r="L5"/>
  <c r="K5"/>
  <c r="J5"/>
  <c r="I5"/>
  <c r="H5"/>
  <c r="G5"/>
  <c r="F5"/>
  <c r="E5"/>
  <c r="D5"/>
  <c r="C5"/>
  <c r="Q53" i="28"/>
  <c r="P53"/>
  <c r="O53"/>
  <c r="N53"/>
  <c r="M53"/>
  <c r="L53"/>
  <c r="K53"/>
  <c r="J53"/>
  <c r="I53"/>
  <c r="H53"/>
  <c r="G53"/>
  <c r="F53"/>
  <c r="E53"/>
  <c r="D53"/>
  <c r="C53"/>
  <c r="B53"/>
  <c r="Q52"/>
  <c r="P52"/>
  <c r="O52"/>
  <c r="N52"/>
  <c r="M52"/>
  <c r="L52"/>
  <c r="K52"/>
  <c r="J52"/>
  <c r="I52"/>
  <c r="H52"/>
  <c r="G52"/>
  <c r="F52"/>
  <c r="E52"/>
  <c r="D52"/>
  <c r="C52"/>
  <c r="B52"/>
  <c r="Q51"/>
  <c r="P51"/>
  <c r="O51"/>
  <c r="N51"/>
  <c r="M51"/>
  <c r="L51"/>
  <c r="K51"/>
  <c r="J51"/>
  <c r="I51"/>
  <c r="H51"/>
  <c r="G51"/>
  <c r="F51"/>
  <c r="E51"/>
  <c r="D51"/>
  <c r="C51"/>
  <c r="B5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77" i="27"/>
  <c r="P77"/>
  <c r="O77"/>
  <c r="N77"/>
  <c r="M77"/>
  <c r="L77"/>
  <c r="K77"/>
  <c r="J77"/>
  <c r="I77"/>
  <c r="H77"/>
  <c r="G77"/>
  <c r="F77"/>
  <c r="E77"/>
  <c r="D77"/>
  <c r="C77"/>
  <c r="B77"/>
  <c r="Q76"/>
  <c r="P76"/>
  <c r="O76"/>
  <c r="N76"/>
  <c r="M76"/>
  <c r="L76"/>
  <c r="K76"/>
  <c r="J76"/>
  <c r="I76"/>
  <c r="H76"/>
  <c r="G76"/>
  <c r="F76"/>
  <c r="E76"/>
  <c r="D76"/>
  <c r="C76"/>
  <c r="B76"/>
  <c r="Q75"/>
  <c r="P75"/>
  <c r="O75"/>
  <c r="N75"/>
  <c r="M75"/>
  <c r="L75"/>
  <c r="K75"/>
  <c r="J75"/>
  <c r="I75"/>
  <c r="H75"/>
  <c r="G75"/>
  <c r="F75"/>
  <c r="E75"/>
  <c r="D75"/>
  <c r="C75"/>
  <c r="B75"/>
  <c r="Q44"/>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G18" i="26"/>
  <c r="G44" s="1"/>
  <c r="G17"/>
  <c r="G43" s="1"/>
  <c r="G16"/>
  <c r="G42" s="1"/>
  <c r="G15"/>
  <c r="G41" s="1"/>
  <c r="G14"/>
  <c r="G40" s="1"/>
  <c r="G13"/>
  <c r="G39" s="1"/>
  <c r="G12"/>
  <c r="G38" s="1"/>
  <c r="G11"/>
  <c r="G37" s="1"/>
  <c r="G10"/>
  <c r="G36" s="1"/>
  <c r="G9"/>
  <c r="G35" s="1"/>
  <c r="G8"/>
  <c r="G7"/>
  <c r="G6"/>
  <c r="G32" s="1"/>
  <c r="J77"/>
  <c r="I77"/>
  <c r="H77"/>
  <c r="D77"/>
  <c r="C77"/>
  <c r="B77"/>
  <c r="J76"/>
  <c r="I76"/>
  <c r="H76"/>
  <c r="D76"/>
  <c r="C76"/>
  <c r="B76"/>
  <c r="J75"/>
  <c r="I75"/>
  <c r="H75"/>
  <c r="E75"/>
  <c r="D75"/>
  <c r="C75"/>
  <c r="B75"/>
  <c r="D44"/>
  <c r="C44"/>
  <c r="B44"/>
  <c r="D43"/>
  <c r="C43"/>
  <c r="B43"/>
  <c r="D42"/>
  <c r="C42"/>
  <c r="B42"/>
  <c r="D41"/>
  <c r="C41"/>
  <c r="B41"/>
  <c r="D40"/>
  <c r="C40"/>
  <c r="B40"/>
  <c r="D39"/>
  <c r="C39"/>
  <c r="B39"/>
  <c r="D38"/>
  <c r="C38"/>
  <c r="B38"/>
  <c r="D37"/>
  <c r="C37"/>
  <c r="B37"/>
  <c r="D36"/>
  <c r="C36"/>
  <c r="B36"/>
  <c r="D35"/>
  <c r="C35"/>
  <c r="B35"/>
  <c r="D34"/>
  <c r="C34"/>
  <c r="B34"/>
  <c r="D33"/>
  <c r="C33"/>
  <c r="B33"/>
  <c r="D32"/>
  <c r="C32"/>
  <c r="B32"/>
  <c r="E31"/>
  <c r="D31"/>
  <c r="C31"/>
  <c r="B31"/>
  <c r="B23"/>
  <c r="B100" i="25"/>
  <c r="B31"/>
  <c r="B23"/>
  <c r="Q18" i="24"/>
  <c r="P18"/>
  <c r="O18"/>
  <c r="N18"/>
  <c r="M18"/>
  <c r="K18"/>
  <c r="J18"/>
  <c r="I18"/>
  <c r="H18"/>
  <c r="G18"/>
  <c r="F18"/>
  <c r="E18"/>
  <c r="D18"/>
  <c r="C18"/>
  <c r="B18"/>
  <c r="B44" s="1"/>
  <c r="Q17"/>
  <c r="P17"/>
  <c r="O17"/>
  <c r="N17"/>
  <c r="M17"/>
  <c r="L17"/>
  <c r="K17"/>
  <c r="J17"/>
  <c r="I17"/>
  <c r="H17"/>
  <c r="G17"/>
  <c r="F17"/>
  <c r="E17"/>
  <c r="D17"/>
  <c r="C17"/>
  <c r="B17"/>
  <c r="Q16"/>
  <c r="P16"/>
  <c r="O16"/>
  <c r="N16"/>
  <c r="M16"/>
  <c r="L16"/>
  <c r="K16"/>
  <c r="J16"/>
  <c r="I16"/>
  <c r="H16"/>
  <c r="G16"/>
  <c r="F16"/>
  <c r="E16"/>
  <c r="D16"/>
  <c r="C16"/>
  <c r="B16"/>
  <c r="B42" s="1"/>
  <c r="Q15"/>
  <c r="P15"/>
  <c r="O15"/>
  <c r="N15"/>
  <c r="M15"/>
  <c r="L15"/>
  <c r="K15"/>
  <c r="J15"/>
  <c r="I15"/>
  <c r="H15"/>
  <c r="G15"/>
  <c r="F15"/>
  <c r="E15"/>
  <c r="D15"/>
  <c r="C15"/>
  <c r="B15"/>
  <c r="Q14"/>
  <c r="P14"/>
  <c r="O14"/>
  <c r="N14"/>
  <c r="M14"/>
  <c r="L14"/>
  <c r="K14"/>
  <c r="J14"/>
  <c r="I14"/>
  <c r="H14"/>
  <c r="G14"/>
  <c r="F14"/>
  <c r="E14"/>
  <c r="D14"/>
  <c r="C14"/>
  <c r="B14"/>
  <c r="B40" s="1"/>
  <c r="Q13"/>
  <c r="P13"/>
  <c r="O13"/>
  <c r="N13"/>
  <c r="M13"/>
  <c r="L13"/>
  <c r="K13"/>
  <c r="J13"/>
  <c r="I13"/>
  <c r="H13"/>
  <c r="G13"/>
  <c r="F13"/>
  <c r="E13"/>
  <c r="D13"/>
  <c r="C13"/>
  <c r="B13"/>
  <c r="Q12"/>
  <c r="P12"/>
  <c r="O12"/>
  <c r="N12"/>
  <c r="M12"/>
  <c r="L12"/>
  <c r="K12"/>
  <c r="J12"/>
  <c r="I12"/>
  <c r="H12"/>
  <c r="G12"/>
  <c r="F12"/>
  <c r="E12"/>
  <c r="D12"/>
  <c r="C12"/>
  <c r="B12"/>
  <c r="Q11"/>
  <c r="P11"/>
  <c r="O11"/>
  <c r="N11"/>
  <c r="M11"/>
  <c r="L11"/>
  <c r="K11"/>
  <c r="J11"/>
  <c r="I11"/>
  <c r="H11"/>
  <c r="G11"/>
  <c r="F11"/>
  <c r="E11"/>
  <c r="D11"/>
  <c r="B11"/>
  <c r="Q10"/>
  <c r="P10"/>
  <c r="O10"/>
  <c r="N10"/>
  <c r="M10"/>
  <c r="L10"/>
  <c r="K10"/>
  <c r="J10"/>
  <c r="I10"/>
  <c r="H10"/>
  <c r="G10"/>
  <c r="F10"/>
  <c r="E10"/>
  <c r="D10"/>
  <c r="C10"/>
  <c r="B10"/>
  <c r="B36" s="1"/>
  <c r="Q9"/>
  <c r="P9"/>
  <c r="O9"/>
  <c r="N9"/>
  <c r="M9"/>
  <c r="L9"/>
  <c r="K9"/>
  <c r="J9"/>
  <c r="I9"/>
  <c r="H9"/>
  <c r="G9"/>
  <c r="F9"/>
  <c r="E9"/>
  <c r="D9"/>
  <c r="C9"/>
  <c r="B9"/>
  <c r="Q8"/>
  <c r="P8"/>
  <c r="O8"/>
  <c r="N8"/>
  <c r="M8"/>
  <c r="L8"/>
  <c r="K8"/>
  <c r="J8"/>
  <c r="I8"/>
  <c r="H8"/>
  <c r="G8"/>
  <c r="F8"/>
  <c r="E8"/>
  <c r="D8"/>
  <c r="C8"/>
  <c r="B8"/>
  <c r="Q7"/>
  <c r="P7"/>
  <c r="O7"/>
  <c r="N7"/>
  <c r="M7"/>
  <c r="K7"/>
  <c r="J7"/>
  <c r="I7"/>
  <c r="H7"/>
  <c r="G7"/>
  <c r="F7"/>
  <c r="E7"/>
  <c r="D7"/>
  <c r="C7"/>
  <c r="B7"/>
  <c r="Q6"/>
  <c r="P6"/>
  <c r="O6"/>
  <c r="N6"/>
  <c r="M6"/>
  <c r="L6"/>
  <c r="K6"/>
  <c r="J6"/>
  <c r="I6"/>
  <c r="H6"/>
  <c r="G6"/>
  <c r="F6"/>
  <c r="E6"/>
  <c r="D6"/>
  <c r="C6"/>
  <c r="B6"/>
  <c r="Q5"/>
  <c r="P5"/>
  <c r="O5"/>
  <c r="N5"/>
  <c r="M5"/>
  <c r="L5"/>
  <c r="K5"/>
  <c r="J5"/>
  <c r="I5"/>
  <c r="H5"/>
  <c r="G5"/>
  <c r="F5"/>
  <c r="E5"/>
  <c r="D5"/>
  <c r="C5"/>
  <c r="B5"/>
  <c r="Q53" i="23"/>
  <c r="P53"/>
  <c r="O53"/>
  <c r="N53"/>
  <c r="M53"/>
  <c r="L53"/>
  <c r="K53"/>
  <c r="J53"/>
  <c r="I53"/>
  <c r="H53"/>
  <c r="G53"/>
  <c r="F53"/>
  <c r="E53"/>
  <c r="D53"/>
  <c r="C53"/>
  <c r="B53"/>
  <c r="Q52"/>
  <c r="P52"/>
  <c r="O52"/>
  <c r="N52"/>
  <c r="M52"/>
  <c r="L52"/>
  <c r="K52"/>
  <c r="J52"/>
  <c r="I52"/>
  <c r="H52"/>
  <c r="G52"/>
  <c r="F52"/>
  <c r="E52"/>
  <c r="D52"/>
  <c r="C52"/>
  <c r="B52"/>
  <c r="Q51"/>
  <c r="P51"/>
  <c r="O51"/>
  <c r="N51"/>
  <c r="M51"/>
  <c r="L51"/>
  <c r="K51"/>
  <c r="J51"/>
  <c r="I51"/>
  <c r="H51"/>
  <c r="G51"/>
  <c r="F51"/>
  <c r="E51"/>
  <c r="D51"/>
  <c r="C51"/>
  <c r="B5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76" i="22"/>
  <c r="P76"/>
  <c r="O76"/>
  <c r="N76"/>
  <c r="M76"/>
  <c r="L76"/>
  <c r="K76"/>
  <c r="J76"/>
  <c r="I76"/>
  <c r="H76"/>
  <c r="G76"/>
  <c r="F76"/>
  <c r="E76"/>
  <c r="D76"/>
  <c r="C76"/>
  <c r="B76"/>
  <c r="Q75"/>
  <c r="P75"/>
  <c r="O75"/>
  <c r="N75"/>
  <c r="M75"/>
  <c r="L75"/>
  <c r="K75"/>
  <c r="J75"/>
  <c r="I75"/>
  <c r="H75"/>
  <c r="G75"/>
  <c r="F75"/>
  <c r="E75"/>
  <c r="D75"/>
  <c r="C75"/>
  <c r="B75"/>
  <c r="Q74"/>
  <c r="P74"/>
  <c r="O74"/>
  <c r="N74"/>
  <c r="M74"/>
  <c r="L74"/>
  <c r="K74"/>
  <c r="J74"/>
  <c r="I74"/>
  <c r="H74"/>
  <c r="G74"/>
  <c r="F74"/>
  <c r="E74"/>
  <c r="D74"/>
  <c r="C74"/>
  <c r="B74"/>
  <c r="Q44"/>
  <c r="P44"/>
  <c r="O44"/>
  <c r="N44"/>
  <c r="K44"/>
  <c r="J44"/>
  <c r="I44"/>
  <c r="H44"/>
  <c r="G44"/>
  <c r="F44"/>
  <c r="E44"/>
  <c r="D44"/>
  <c r="C44"/>
  <c r="B44"/>
  <c r="Q43"/>
  <c r="P43"/>
  <c r="O43"/>
  <c r="N43"/>
  <c r="K43"/>
  <c r="J43"/>
  <c r="I43"/>
  <c r="H43"/>
  <c r="G43"/>
  <c r="F43"/>
  <c r="E43"/>
  <c r="D43"/>
  <c r="C43"/>
  <c r="B43"/>
  <c r="Q42"/>
  <c r="P42"/>
  <c r="O42"/>
  <c r="N42"/>
  <c r="K42"/>
  <c r="J42"/>
  <c r="I42"/>
  <c r="H42"/>
  <c r="G42"/>
  <c r="F42"/>
  <c r="E42"/>
  <c r="D42"/>
  <c r="C42"/>
  <c r="B42"/>
  <c r="Q41"/>
  <c r="P41"/>
  <c r="O41"/>
  <c r="N41"/>
  <c r="K41"/>
  <c r="J41"/>
  <c r="I41"/>
  <c r="H41"/>
  <c r="G41"/>
  <c r="F41"/>
  <c r="E41"/>
  <c r="D41"/>
  <c r="C41"/>
  <c r="B41"/>
  <c r="Q40"/>
  <c r="P40"/>
  <c r="O40"/>
  <c r="N40"/>
  <c r="K40"/>
  <c r="J40"/>
  <c r="I40"/>
  <c r="H40"/>
  <c r="G40"/>
  <c r="F40"/>
  <c r="E40"/>
  <c r="D40"/>
  <c r="C40"/>
  <c r="B40"/>
  <c r="Q39"/>
  <c r="P39"/>
  <c r="O39"/>
  <c r="N39"/>
  <c r="K39"/>
  <c r="J39"/>
  <c r="I39"/>
  <c r="H39"/>
  <c r="G39"/>
  <c r="F39"/>
  <c r="E39"/>
  <c r="D39"/>
  <c r="C39"/>
  <c r="B39"/>
  <c r="Q38"/>
  <c r="P38"/>
  <c r="O38"/>
  <c r="N38"/>
  <c r="K38"/>
  <c r="J38"/>
  <c r="I38"/>
  <c r="H38"/>
  <c r="G38"/>
  <c r="F38"/>
  <c r="E38"/>
  <c r="D38"/>
  <c r="C38"/>
  <c r="B38"/>
  <c r="Q37"/>
  <c r="P37"/>
  <c r="O37"/>
  <c r="N37"/>
  <c r="K37"/>
  <c r="J37"/>
  <c r="I37"/>
  <c r="H37"/>
  <c r="G37"/>
  <c r="F37"/>
  <c r="E37"/>
  <c r="D37"/>
  <c r="C37"/>
  <c r="B37"/>
  <c r="Q36"/>
  <c r="P36"/>
  <c r="O36"/>
  <c r="N36"/>
  <c r="K36"/>
  <c r="J36"/>
  <c r="I36"/>
  <c r="H36"/>
  <c r="G36"/>
  <c r="F36"/>
  <c r="E36"/>
  <c r="D36"/>
  <c r="C36"/>
  <c r="B36"/>
  <c r="Q35"/>
  <c r="P35"/>
  <c r="O35"/>
  <c r="N35"/>
  <c r="K35"/>
  <c r="J35"/>
  <c r="I35"/>
  <c r="H35"/>
  <c r="G35"/>
  <c r="F35"/>
  <c r="E35"/>
  <c r="D35"/>
  <c r="C35"/>
  <c r="B35"/>
  <c r="Q34"/>
  <c r="P34"/>
  <c r="O34"/>
  <c r="N34"/>
  <c r="K34"/>
  <c r="J34"/>
  <c r="I34"/>
  <c r="H34"/>
  <c r="G34"/>
  <c r="F34"/>
  <c r="E34"/>
  <c r="D34"/>
  <c r="C34"/>
  <c r="B34"/>
  <c r="Q33"/>
  <c r="P33"/>
  <c r="O33"/>
  <c r="N33"/>
  <c r="K33"/>
  <c r="J33"/>
  <c r="I33"/>
  <c r="H33"/>
  <c r="G33"/>
  <c r="F33"/>
  <c r="E33"/>
  <c r="D33"/>
  <c r="C33"/>
  <c r="B33"/>
  <c r="Q32"/>
  <c r="P32"/>
  <c r="O32"/>
  <c r="N32"/>
  <c r="K32"/>
  <c r="J32"/>
  <c r="I32"/>
  <c r="H32"/>
  <c r="G32"/>
  <c r="F32"/>
  <c r="E32"/>
  <c r="D32"/>
  <c r="C32"/>
  <c r="B32"/>
  <c r="Q31"/>
  <c r="P31"/>
  <c r="O31"/>
  <c r="N31"/>
  <c r="L31"/>
  <c r="K31"/>
  <c r="J31"/>
  <c r="I31"/>
  <c r="H31"/>
  <c r="G31"/>
  <c r="F31"/>
  <c r="E31"/>
  <c r="D31"/>
  <c r="C31"/>
  <c r="B31"/>
  <c r="Q25"/>
  <c r="P25"/>
  <c r="O25"/>
  <c r="N25"/>
  <c r="M25"/>
  <c r="L25"/>
  <c r="K25"/>
  <c r="J25"/>
  <c r="I25"/>
  <c r="H25"/>
  <c r="G25"/>
  <c r="F25"/>
  <c r="E25"/>
  <c r="D25"/>
  <c r="C25"/>
  <c r="B25"/>
  <c r="Q24"/>
  <c r="P24"/>
  <c r="O24"/>
  <c r="N24"/>
  <c r="M24"/>
  <c r="L24"/>
  <c r="K24"/>
  <c r="J24"/>
  <c r="I24"/>
  <c r="H24"/>
  <c r="B24"/>
  <c r="Q23"/>
  <c r="P23"/>
  <c r="O23"/>
  <c r="N23"/>
  <c r="M23"/>
  <c r="L23"/>
  <c r="K23"/>
  <c r="J23"/>
  <c r="I23"/>
  <c r="H23"/>
  <c r="B23"/>
  <c r="L25" i="21"/>
  <c r="K25"/>
  <c r="J25"/>
  <c r="I25"/>
  <c r="H25"/>
  <c r="G25"/>
  <c r="F25"/>
  <c r="E25"/>
  <c r="D25"/>
  <c r="C25"/>
  <c r="B25"/>
  <c r="L24"/>
  <c r="K24"/>
  <c r="J24"/>
  <c r="I24"/>
  <c r="H24"/>
  <c r="G24"/>
  <c r="F24"/>
  <c r="E24"/>
  <c r="D24"/>
  <c r="C24"/>
  <c r="B24"/>
  <c r="L23"/>
  <c r="K23"/>
  <c r="J23"/>
  <c r="I23"/>
  <c r="H23"/>
  <c r="G23"/>
  <c r="F23"/>
  <c r="E23"/>
  <c r="D23"/>
  <c r="C23"/>
  <c r="B23"/>
  <c r="Q18" i="17"/>
  <c r="Q46" s="1"/>
  <c r="P18"/>
  <c r="P46" s="1"/>
  <c r="O18"/>
  <c r="O46" s="1"/>
  <c r="N18"/>
  <c r="N46" s="1"/>
  <c r="M18"/>
  <c r="M46" s="1"/>
  <c r="L18"/>
  <c r="L46" s="1"/>
  <c r="K18"/>
  <c r="K46" s="1"/>
  <c r="J18"/>
  <c r="J46" s="1"/>
  <c r="I18"/>
  <c r="I46" s="1"/>
  <c r="H18"/>
  <c r="H46" s="1"/>
  <c r="G18"/>
  <c r="G46" s="1"/>
  <c r="F18"/>
  <c r="F46" s="1"/>
  <c r="E18"/>
  <c r="E46" s="1"/>
  <c r="D18"/>
  <c r="D46" s="1"/>
  <c r="C18"/>
  <c r="C46" s="1"/>
  <c r="B18"/>
  <c r="B46" s="1"/>
  <c r="Q17"/>
  <c r="Q45" s="1"/>
  <c r="P17"/>
  <c r="P45" s="1"/>
  <c r="O17"/>
  <c r="O45" s="1"/>
  <c r="N17"/>
  <c r="N45" s="1"/>
  <c r="M17"/>
  <c r="M45" s="1"/>
  <c r="L17"/>
  <c r="L45" s="1"/>
  <c r="K17"/>
  <c r="K45" s="1"/>
  <c r="J17"/>
  <c r="J45" s="1"/>
  <c r="I17"/>
  <c r="I45" s="1"/>
  <c r="H17"/>
  <c r="H45" s="1"/>
  <c r="G17"/>
  <c r="G45" s="1"/>
  <c r="F17"/>
  <c r="F45" s="1"/>
  <c r="E17"/>
  <c r="E45" s="1"/>
  <c r="D17"/>
  <c r="D45" s="1"/>
  <c r="C17"/>
  <c r="C45" s="1"/>
  <c r="B17"/>
  <c r="B45" s="1"/>
  <c r="Q44"/>
  <c r="P16"/>
  <c r="P44" s="1"/>
  <c r="O16"/>
  <c r="O44" s="1"/>
  <c r="N16"/>
  <c r="N44" s="1"/>
  <c r="M16"/>
  <c r="M44" s="1"/>
  <c r="L16"/>
  <c r="L44" s="1"/>
  <c r="K16"/>
  <c r="K44" s="1"/>
  <c r="J16"/>
  <c r="J44" s="1"/>
  <c r="I16"/>
  <c r="I44" s="1"/>
  <c r="H16"/>
  <c r="H44" s="1"/>
  <c r="G16"/>
  <c r="G44" s="1"/>
  <c r="F16"/>
  <c r="F44" s="1"/>
  <c r="E16"/>
  <c r="E44" s="1"/>
  <c r="D16"/>
  <c r="D44" s="1"/>
  <c r="C16"/>
  <c r="C44" s="1"/>
  <c r="B16"/>
  <c r="B44" s="1"/>
  <c r="Q43"/>
  <c r="P15"/>
  <c r="P43" s="1"/>
  <c r="O15"/>
  <c r="O43" s="1"/>
  <c r="N15"/>
  <c r="N43" s="1"/>
  <c r="M15"/>
  <c r="M43" s="1"/>
  <c r="L15"/>
  <c r="L43" s="1"/>
  <c r="K15"/>
  <c r="K43" s="1"/>
  <c r="J15"/>
  <c r="J43" s="1"/>
  <c r="I15"/>
  <c r="I43" s="1"/>
  <c r="H15"/>
  <c r="H43" s="1"/>
  <c r="G15"/>
  <c r="G43" s="1"/>
  <c r="F15"/>
  <c r="F43" s="1"/>
  <c r="E15"/>
  <c r="E43" s="1"/>
  <c r="D15"/>
  <c r="D43" s="1"/>
  <c r="C15"/>
  <c r="C43" s="1"/>
  <c r="B15"/>
  <c r="B43" s="1"/>
  <c r="Q42"/>
  <c r="P14"/>
  <c r="P42" s="1"/>
  <c r="O14"/>
  <c r="O42" s="1"/>
  <c r="N14"/>
  <c r="N42" s="1"/>
  <c r="M14"/>
  <c r="M42" s="1"/>
  <c r="L14"/>
  <c r="L42" s="1"/>
  <c r="K14"/>
  <c r="K42" s="1"/>
  <c r="J14"/>
  <c r="J42" s="1"/>
  <c r="I14"/>
  <c r="I42" s="1"/>
  <c r="H14"/>
  <c r="H42" s="1"/>
  <c r="G14"/>
  <c r="G42" s="1"/>
  <c r="F14"/>
  <c r="F42" s="1"/>
  <c r="E14"/>
  <c r="E42" s="1"/>
  <c r="D14"/>
  <c r="D42" s="1"/>
  <c r="C14"/>
  <c r="C42" s="1"/>
  <c r="B14"/>
  <c r="B42" s="1"/>
  <c r="Q41"/>
  <c r="P13"/>
  <c r="P41" s="1"/>
  <c r="O13"/>
  <c r="O41" s="1"/>
  <c r="N13"/>
  <c r="N41" s="1"/>
  <c r="M13"/>
  <c r="M41" s="1"/>
  <c r="L13"/>
  <c r="L41" s="1"/>
  <c r="K13"/>
  <c r="K41" s="1"/>
  <c r="J13"/>
  <c r="J41" s="1"/>
  <c r="I13"/>
  <c r="I41" s="1"/>
  <c r="H13"/>
  <c r="H41" s="1"/>
  <c r="G13"/>
  <c r="G41" s="1"/>
  <c r="F13"/>
  <c r="F41" s="1"/>
  <c r="E13"/>
  <c r="E41" s="1"/>
  <c r="D13"/>
  <c r="D41" s="1"/>
  <c r="C13"/>
  <c r="C41" s="1"/>
  <c r="B13"/>
  <c r="B41" s="1"/>
  <c r="Q40"/>
  <c r="P12"/>
  <c r="P40" s="1"/>
  <c r="O12"/>
  <c r="O40" s="1"/>
  <c r="N12"/>
  <c r="N40" s="1"/>
  <c r="M12"/>
  <c r="M40" s="1"/>
  <c r="L12"/>
  <c r="L40" s="1"/>
  <c r="K12"/>
  <c r="K40" s="1"/>
  <c r="J12"/>
  <c r="J40" s="1"/>
  <c r="I12"/>
  <c r="I40" s="1"/>
  <c r="H12"/>
  <c r="H40" s="1"/>
  <c r="G12"/>
  <c r="G40" s="1"/>
  <c r="F12"/>
  <c r="F40" s="1"/>
  <c r="E12"/>
  <c r="E40" s="1"/>
  <c r="D12"/>
  <c r="D40" s="1"/>
  <c r="C12"/>
  <c r="C40" s="1"/>
  <c r="B12"/>
  <c r="B40" s="1"/>
  <c r="Q39"/>
  <c r="P11"/>
  <c r="P39" s="1"/>
  <c r="O11"/>
  <c r="O39" s="1"/>
  <c r="N11"/>
  <c r="N39" s="1"/>
  <c r="M11"/>
  <c r="M39" s="1"/>
  <c r="L11"/>
  <c r="L39" s="1"/>
  <c r="K11"/>
  <c r="K39" s="1"/>
  <c r="J11"/>
  <c r="J39" s="1"/>
  <c r="I11"/>
  <c r="I39" s="1"/>
  <c r="H11"/>
  <c r="H39" s="1"/>
  <c r="G11"/>
  <c r="G39" s="1"/>
  <c r="F11"/>
  <c r="F39" s="1"/>
  <c r="E11"/>
  <c r="E39" s="1"/>
  <c r="D11"/>
  <c r="D39" s="1"/>
  <c r="C11"/>
  <c r="C39" s="1"/>
  <c r="B11"/>
  <c r="B39" s="1"/>
  <c r="Q38"/>
  <c r="P10"/>
  <c r="P38" s="1"/>
  <c r="O10"/>
  <c r="O38" s="1"/>
  <c r="N10"/>
  <c r="N38" s="1"/>
  <c r="M10"/>
  <c r="M38" s="1"/>
  <c r="L10"/>
  <c r="L38" s="1"/>
  <c r="K10"/>
  <c r="K38" s="1"/>
  <c r="J10"/>
  <c r="J38" s="1"/>
  <c r="I10"/>
  <c r="I38" s="1"/>
  <c r="H10"/>
  <c r="H38" s="1"/>
  <c r="G10"/>
  <c r="G38" s="1"/>
  <c r="F10"/>
  <c r="F38" s="1"/>
  <c r="E10"/>
  <c r="E38" s="1"/>
  <c r="D10"/>
  <c r="D38" s="1"/>
  <c r="C10"/>
  <c r="C38" s="1"/>
  <c r="B10"/>
  <c r="B38" s="1"/>
  <c r="Q37"/>
  <c r="P9"/>
  <c r="P37" s="1"/>
  <c r="O9"/>
  <c r="O37" s="1"/>
  <c r="N9"/>
  <c r="N37" s="1"/>
  <c r="M9"/>
  <c r="M37" s="1"/>
  <c r="L9"/>
  <c r="L37" s="1"/>
  <c r="K9"/>
  <c r="K37" s="1"/>
  <c r="J9"/>
  <c r="J37" s="1"/>
  <c r="I9"/>
  <c r="I37" s="1"/>
  <c r="H9"/>
  <c r="H37" s="1"/>
  <c r="G9"/>
  <c r="G37" s="1"/>
  <c r="F9"/>
  <c r="F37" s="1"/>
  <c r="E9"/>
  <c r="E37" s="1"/>
  <c r="D9"/>
  <c r="D37" s="1"/>
  <c r="C9"/>
  <c r="C37" s="1"/>
  <c r="B9"/>
  <c r="B37" s="1"/>
  <c r="Q36"/>
  <c r="P8"/>
  <c r="P36" s="1"/>
  <c r="O8"/>
  <c r="O36" s="1"/>
  <c r="N8"/>
  <c r="N36" s="1"/>
  <c r="M8"/>
  <c r="M36" s="1"/>
  <c r="L8"/>
  <c r="L36" s="1"/>
  <c r="K8"/>
  <c r="K36" s="1"/>
  <c r="J8"/>
  <c r="J36" s="1"/>
  <c r="I8"/>
  <c r="I36" s="1"/>
  <c r="H8"/>
  <c r="H36" s="1"/>
  <c r="G8"/>
  <c r="G36" s="1"/>
  <c r="F8"/>
  <c r="F36" s="1"/>
  <c r="E8"/>
  <c r="E36" s="1"/>
  <c r="D8"/>
  <c r="D36" s="1"/>
  <c r="C8"/>
  <c r="C36" s="1"/>
  <c r="B8"/>
  <c r="B36" s="1"/>
  <c r="Q35"/>
  <c r="P7"/>
  <c r="P35" s="1"/>
  <c r="O7"/>
  <c r="O35" s="1"/>
  <c r="N7"/>
  <c r="N35" s="1"/>
  <c r="M7"/>
  <c r="M35" s="1"/>
  <c r="L7"/>
  <c r="L35" s="1"/>
  <c r="K7"/>
  <c r="K35" s="1"/>
  <c r="J7"/>
  <c r="J35" s="1"/>
  <c r="I7"/>
  <c r="I35" s="1"/>
  <c r="H7"/>
  <c r="H35" s="1"/>
  <c r="G7"/>
  <c r="G35" s="1"/>
  <c r="F7"/>
  <c r="F35" s="1"/>
  <c r="E7"/>
  <c r="E35" s="1"/>
  <c r="D7"/>
  <c r="D35" s="1"/>
  <c r="C7"/>
  <c r="C35" s="1"/>
  <c r="B7"/>
  <c r="B35" s="1"/>
  <c r="Q34"/>
  <c r="P6"/>
  <c r="P34" s="1"/>
  <c r="O6"/>
  <c r="O34" s="1"/>
  <c r="N6"/>
  <c r="N34" s="1"/>
  <c r="M6"/>
  <c r="M34" s="1"/>
  <c r="L6"/>
  <c r="L34" s="1"/>
  <c r="K6"/>
  <c r="K34" s="1"/>
  <c r="J6"/>
  <c r="J34" s="1"/>
  <c r="I6"/>
  <c r="I34" s="1"/>
  <c r="H6"/>
  <c r="H34" s="1"/>
  <c r="G6"/>
  <c r="G34" s="1"/>
  <c r="F6"/>
  <c r="F34" s="1"/>
  <c r="E6"/>
  <c r="E34" s="1"/>
  <c r="D6"/>
  <c r="D34" s="1"/>
  <c r="C6"/>
  <c r="C34" s="1"/>
  <c r="B6"/>
  <c r="B34" s="1"/>
  <c r="Q33"/>
  <c r="P5"/>
  <c r="P33" s="1"/>
  <c r="O5"/>
  <c r="O33" s="1"/>
  <c r="N5"/>
  <c r="N33" s="1"/>
  <c r="M5"/>
  <c r="M33" s="1"/>
  <c r="L5"/>
  <c r="L33" s="1"/>
  <c r="K5"/>
  <c r="K33" s="1"/>
  <c r="J5"/>
  <c r="J33" s="1"/>
  <c r="I5"/>
  <c r="I33" s="1"/>
  <c r="H5"/>
  <c r="H33" s="1"/>
  <c r="G5"/>
  <c r="G33" s="1"/>
  <c r="F5"/>
  <c r="F33" s="1"/>
  <c r="E5"/>
  <c r="E33" s="1"/>
  <c r="D5"/>
  <c r="D33" s="1"/>
  <c r="C5"/>
  <c r="C33" s="1"/>
  <c r="B5"/>
  <c r="B33" s="1"/>
  <c r="Q18" i="16"/>
  <c r="Q46" s="1"/>
  <c r="P18"/>
  <c r="P46" s="1"/>
  <c r="O18"/>
  <c r="O46" s="1"/>
  <c r="N18"/>
  <c r="N46" s="1"/>
  <c r="M18"/>
  <c r="M46" s="1"/>
  <c r="L18"/>
  <c r="L46" s="1"/>
  <c r="K18"/>
  <c r="K46" s="1"/>
  <c r="J18"/>
  <c r="J46" s="1"/>
  <c r="I18"/>
  <c r="I46" s="1"/>
  <c r="H18"/>
  <c r="H46" s="1"/>
  <c r="G18"/>
  <c r="G46" s="1"/>
  <c r="F18"/>
  <c r="F46" s="1"/>
  <c r="E18"/>
  <c r="E46" s="1"/>
  <c r="D18"/>
  <c r="D46" s="1"/>
  <c r="C18"/>
  <c r="C46" s="1"/>
  <c r="B18"/>
  <c r="B46" s="1"/>
  <c r="Q17"/>
  <c r="Q45" s="1"/>
  <c r="P17"/>
  <c r="P45" s="1"/>
  <c r="O17"/>
  <c r="O45" s="1"/>
  <c r="N17"/>
  <c r="N45" s="1"/>
  <c r="M17"/>
  <c r="M45" s="1"/>
  <c r="L17"/>
  <c r="L45" s="1"/>
  <c r="K17"/>
  <c r="K45" s="1"/>
  <c r="J17"/>
  <c r="J45" s="1"/>
  <c r="I17"/>
  <c r="I45" s="1"/>
  <c r="H17"/>
  <c r="H45" s="1"/>
  <c r="G17"/>
  <c r="G45" s="1"/>
  <c r="F17"/>
  <c r="F45" s="1"/>
  <c r="E17"/>
  <c r="E45" s="1"/>
  <c r="D17"/>
  <c r="D45" s="1"/>
  <c r="C17"/>
  <c r="C45" s="1"/>
  <c r="B17"/>
  <c r="B45" s="1"/>
  <c r="Q16"/>
  <c r="Q44" s="1"/>
  <c r="P16"/>
  <c r="P44" s="1"/>
  <c r="O16"/>
  <c r="O44" s="1"/>
  <c r="N16"/>
  <c r="N44" s="1"/>
  <c r="M16"/>
  <c r="M44" s="1"/>
  <c r="L16"/>
  <c r="L44" s="1"/>
  <c r="K16"/>
  <c r="K44" s="1"/>
  <c r="J16"/>
  <c r="J44" s="1"/>
  <c r="I16"/>
  <c r="I44" s="1"/>
  <c r="H16"/>
  <c r="H44" s="1"/>
  <c r="G16"/>
  <c r="G44" s="1"/>
  <c r="F16"/>
  <c r="F44" s="1"/>
  <c r="E16"/>
  <c r="E44" s="1"/>
  <c r="D16"/>
  <c r="D44" s="1"/>
  <c r="C16"/>
  <c r="C44" s="1"/>
  <c r="B16"/>
  <c r="B44" s="1"/>
  <c r="Q15"/>
  <c r="P15"/>
  <c r="O15"/>
  <c r="N15"/>
  <c r="M15"/>
  <c r="L15"/>
  <c r="K15"/>
  <c r="J15"/>
  <c r="I15"/>
  <c r="H15"/>
  <c r="G15"/>
  <c r="F15"/>
  <c r="E15"/>
  <c r="D15"/>
  <c r="C15"/>
  <c r="B15"/>
  <c r="Q14"/>
  <c r="Q42" s="1"/>
  <c r="P14"/>
  <c r="P42" s="1"/>
  <c r="O14"/>
  <c r="O42" s="1"/>
  <c r="N14"/>
  <c r="N42" s="1"/>
  <c r="M14"/>
  <c r="M42" s="1"/>
  <c r="L14"/>
  <c r="L42" s="1"/>
  <c r="K14"/>
  <c r="K42" s="1"/>
  <c r="J14"/>
  <c r="J42" s="1"/>
  <c r="I14"/>
  <c r="I42" s="1"/>
  <c r="H14"/>
  <c r="H42" s="1"/>
  <c r="G14"/>
  <c r="G42" s="1"/>
  <c r="F14"/>
  <c r="F42" s="1"/>
  <c r="E14"/>
  <c r="E42" s="1"/>
  <c r="D14"/>
  <c r="D42" s="1"/>
  <c r="C14"/>
  <c r="C42" s="1"/>
  <c r="B14"/>
  <c r="B42" s="1"/>
  <c r="Q13"/>
  <c r="Q41" s="1"/>
  <c r="P13"/>
  <c r="P41" s="1"/>
  <c r="O13"/>
  <c r="O41" s="1"/>
  <c r="N13"/>
  <c r="N41" s="1"/>
  <c r="M13"/>
  <c r="M41" s="1"/>
  <c r="L13"/>
  <c r="L41" s="1"/>
  <c r="K13"/>
  <c r="K41" s="1"/>
  <c r="J13"/>
  <c r="J41" s="1"/>
  <c r="I13"/>
  <c r="I41" s="1"/>
  <c r="H13"/>
  <c r="H41" s="1"/>
  <c r="G13"/>
  <c r="G41" s="1"/>
  <c r="F13"/>
  <c r="F41" s="1"/>
  <c r="E13"/>
  <c r="E41" s="1"/>
  <c r="D13"/>
  <c r="D41" s="1"/>
  <c r="C13"/>
  <c r="C41" s="1"/>
  <c r="B13"/>
  <c r="B41" s="1"/>
  <c r="Q12"/>
  <c r="Q40" s="1"/>
  <c r="P12"/>
  <c r="P40" s="1"/>
  <c r="O12"/>
  <c r="O40" s="1"/>
  <c r="N12"/>
  <c r="N40" s="1"/>
  <c r="M12"/>
  <c r="M40" s="1"/>
  <c r="L12"/>
  <c r="L40" s="1"/>
  <c r="K12"/>
  <c r="K40" s="1"/>
  <c r="J12"/>
  <c r="J40" s="1"/>
  <c r="I12"/>
  <c r="I40" s="1"/>
  <c r="H12"/>
  <c r="H40" s="1"/>
  <c r="G12"/>
  <c r="G40" s="1"/>
  <c r="F12"/>
  <c r="F40" s="1"/>
  <c r="E12"/>
  <c r="E40" s="1"/>
  <c r="D12"/>
  <c r="D40" s="1"/>
  <c r="C12"/>
  <c r="C40" s="1"/>
  <c r="B12"/>
  <c r="B40" s="1"/>
  <c r="Q11"/>
  <c r="Q39" s="1"/>
  <c r="P11"/>
  <c r="P39" s="1"/>
  <c r="O11"/>
  <c r="O39" s="1"/>
  <c r="N11"/>
  <c r="N39" s="1"/>
  <c r="M11"/>
  <c r="M39" s="1"/>
  <c r="L11"/>
  <c r="L39" s="1"/>
  <c r="K11"/>
  <c r="K39" s="1"/>
  <c r="J11"/>
  <c r="J39" s="1"/>
  <c r="I11"/>
  <c r="I39" s="1"/>
  <c r="H11"/>
  <c r="H39" s="1"/>
  <c r="G11"/>
  <c r="G39" s="1"/>
  <c r="F11"/>
  <c r="F39" s="1"/>
  <c r="E11"/>
  <c r="E39" s="1"/>
  <c r="D11"/>
  <c r="D39" s="1"/>
  <c r="C11"/>
  <c r="C39" s="1"/>
  <c r="B11"/>
  <c r="B39" s="1"/>
  <c r="Q10"/>
  <c r="Q38" s="1"/>
  <c r="P10"/>
  <c r="P38" s="1"/>
  <c r="O10"/>
  <c r="O38" s="1"/>
  <c r="N10"/>
  <c r="N38" s="1"/>
  <c r="M10"/>
  <c r="M38" s="1"/>
  <c r="L10"/>
  <c r="L38" s="1"/>
  <c r="K10"/>
  <c r="K38" s="1"/>
  <c r="J10"/>
  <c r="J38" s="1"/>
  <c r="I10"/>
  <c r="I38" s="1"/>
  <c r="H10"/>
  <c r="H38" s="1"/>
  <c r="G10"/>
  <c r="G38" s="1"/>
  <c r="F10"/>
  <c r="F38" s="1"/>
  <c r="E10"/>
  <c r="E38" s="1"/>
  <c r="D10"/>
  <c r="D38" s="1"/>
  <c r="C10"/>
  <c r="C38" s="1"/>
  <c r="B10"/>
  <c r="B38" s="1"/>
  <c r="Q9"/>
  <c r="Q37" s="1"/>
  <c r="P9"/>
  <c r="P37" s="1"/>
  <c r="O9"/>
  <c r="O37" s="1"/>
  <c r="N9"/>
  <c r="N37" s="1"/>
  <c r="M9"/>
  <c r="M37" s="1"/>
  <c r="L9"/>
  <c r="L37" s="1"/>
  <c r="K9"/>
  <c r="K37" s="1"/>
  <c r="J9"/>
  <c r="J37" s="1"/>
  <c r="I9"/>
  <c r="I37" s="1"/>
  <c r="H9"/>
  <c r="H37" s="1"/>
  <c r="G9"/>
  <c r="G37" s="1"/>
  <c r="F9"/>
  <c r="F37" s="1"/>
  <c r="E9"/>
  <c r="E37" s="1"/>
  <c r="D9"/>
  <c r="D37" s="1"/>
  <c r="C9"/>
  <c r="C37" s="1"/>
  <c r="B9"/>
  <c r="B37" s="1"/>
  <c r="Q8"/>
  <c r="Q36" s="1"/>
  <c r="P8"/>
  <c r="P36" s="1"/>
  <c r="O8"/>
  <c r="O36" s="1"/>
  <c r="N8"/>
  <c r="N36" s="1"/>
  <c r="M8"/>
  <c r="M36" s="1"/>
  <c r="L8"/>
  <c r="L36" s="1"/>
  <c r="K8"/>
  <c r="K36" s="1"/>
  <c r="J8"/>
  <c r="J36" s="1"/>
  <c r="I8"/>
  <c r="I36" s="1"/>
  <c r="H8"/>
  <c r="H36" s="1"/>
  <c r="G8"/>
  <c r="G36" s="1"/>
  <c r="F8"/>
  <c r="F36" s="1"/>
  <c r="E8"/>
  <c r="E36" s="1"/>
  <c r="D8"/>
  <c r="D36" s="1"/>
  <c r="C8"/>
  <c r="C36" s="1"/>
  <c r="B8"/>
  <c r="B36" s="1"/>
  <c r="Q7"/>
  <c r="Q35" s="1"/>
  <c r="P7"/>
  <c r="P35" s="1"/>
  <c r="O7"/>
  <c r="O35" s="1"/>
  <c r="N7"/>
  <c r="N35" s="1"/>
  <c r="M7"/>
  <c r="M35" s="1"/>
  <c r="L7"/>
  <c r="L35" s="1"/>
  <c r="K7"/>
  <c r="K35" s="1"/>
  <c r="J7"/>
  <c r="J35" s="1"/>
  <c r="I7"/>
  <c r="I35" s="1"/>
  <c r="H7"/>
  <c r="H35" s="1"/>
  <c r="G7"/>
  <c r="G35" s="1"/>
  <c r="F7"/>
  <c r="F35" s="1"/>
  <c r="E7"/>
  <c r="E35" s="1"/>
  <c r="D7"/>
  <c r="D35" s="1"/>
  <c r="C7"/>
  <c r="C35" s="1"/>
  <c r="B7"/>
  <c r="B35" s="1"/>
  <c r="Q6"/>
  <c r="Q34" s="1"/>
  <c r="P6"/>
  <c r="P34" s="1"/>
  <c r="O6"/>
  <c r="O34" s="1"/>
  <c r="N6"/>
  <c r="N34" s="1"/>
  <c r="M6"/>
  <c r="M34" s="1"/>
  <c r="L6"/>
  <c r="L34" s="1"/>
  <c r="K6"/>
  <c r="K34" s="1"/>
  <c r="J6"/>
  <c r="J34" s="1"/>
  <c r="I6"/>
  <c r="I34" s="1"/>
  <c r="H6"/>
  <c r="H34" s="1"/>
  <c r="G6"/>
  <c r="G34" s="1"/>
  <c r="F6"/>
  <c r="F34" s="1"/>
  <c r="E6"/>
  <c r="E34" s="1"/>
  <c r="D6"/>
  <c r="D34" s="1"/>
  <c r="C6"/>
  <c r="C34" s="1"/>
  <c r="B6"/>
  <c r="B34" s="1"/>
  <c r="Q5"/>
  <c r="Q33" s="1"/>
  <c r="P33"/>
  <c r="O5"/>
  <c r="O33" s="1"/>
  <c r="N5"/>
  <c r="N33" s="1"/>
  <c r="M5"/>
  <c r="M33" s="1"/>
  <c r="L33"/>
  <c r="K5"/>
  <c r="K33" s="1"/>
  <c r="J5"/>
  <c r="J33" s="1"/>
  <c r="I5"/>
  <c r="I33" s="1"/>
  <c r="H5"/>
  <c r="H33" s="1"/>
  <c r="G5"/>
  <c r="G33" s="1"/>
  <c r="F5"/>
  <c r="E5"/>
  <c r="E33" s="1"/>
  <c r="D5"/>
  <c r="D33" s="1"/>
  <c r="C5"/>
  <c r="C33" s="1"/>
  <c r="B33"/>
  <c r="Q46" i="15"/>
  <c r="P46"/>
  <c r="O46"/>
  <c r="N46"/>
  <c r="M46"/>
  <c r="L46"/>
  <c r="K46"/>
  <c r="J46"/>
  <c r="I46"/>
  <c r="H46"/>
  <c r="G46"/>
  <c r="F46"/>
  <c r="E46"/>
  <c r="D46"/>
  <c r="C46"/>
  <c r="B46"/>
  <c r="Q45"/>
  <c r="P45"/>
  <c r="O45"/>
  <c r="N45"/>
  <c r="M45"/>
  <c r="L45"/>
  <c r="K45"/>
  <c r="J45"/>
  <c r="I45"/>
  <c r="H45"/>
  <c r="G45"/>
  <c r="F45"/>
  <c r="E45"/>
  <c r="D45"/>
  <c r="C45"/>
  <c r="B45"/>
  <c r="Q44"/>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B33"/>
  <c r="Q46" i="14"/>
  <c r="P46"/>
  <c r="O46"/>
  <c r="N46"/>
  <c r="M46"/>
  <c r="L46"/>
  <c r="K46"/>
  <c r="J46"/>
  <c r="I46"/>
  <c r="H46"/>
  <c r="G46"/>
  <c r="F46"/>
  <c r="E46"/>
  <c r="D46"/>
  <c r="C46"/>
  <c r="B46"/>
  <c r="Q45"/>
  <c r="P45"/>
  <c r="O45"/>
  <c r="N45"/>
  <c r="M45"/>
  <c r="L45"/>
  <c r="K45"/>
  <c r="J45"/>
  <c r="I45"/>
  <c r="H45"/>
  <c r="G45"/>
  <c r="F45"/>
  <c r="E45"/>
  <c r="D45"/>
  <c r="C45"/>
  <c r="B45"/>
  <c r="Q44"/>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44" i="13"/>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44" i="12"/>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25" i="7"/>
  <c r="P25"/>
  <c r="O25"/>
  <c r="N25"/>
  <c r="M25"/>
  <c r="L25"/>
  <c r="K25"/>
  <c r="J25"/>
  <c r="I25"/>
  <c r="H25"/>
  <c r="G25"/>
  <c r="F25"/>
  <c r="E25"/>
  <c r="D25"/>
  <c r="C25"/>
  <c r="Q24"/>
  <c r="P24"/>
  <c r="O24"/>
  <c r="N24"/>
  <c r="M24"/>
  <c r="L24"/>
  <c r="K24"/>
  <c r="J24"/>
  <c r="I24"/>
  <c r="H24"/>
  <c r="G24"/>
  <c r="F24"/>
  <c r="E24"/>
  <c r="D24"/>
  <c r="C24"/>
  <c r="B24"/>
  <c r="B23"/>
  <c r="B44" i="5"/>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C33"/>
  <c r="B33"/>
  <c r="Q32"/>
  <c r="P32"/>
  <c r="O32"/>
  <c r="N32"/>
  <c r="M32"/>
  <c r="L32"/>
  <c r="K32"/>
  <c r="J32"/>
  <c r="I32"/>
  <c r="H32"/>
  <c r="G32"/>
  <c r="F32"/>
  <c r="E32"/>
  <c r="D32"/>
  <c r="C32"/>
  <c r="B32"/>
  <c r="Q31"/>
  <c r="P31"/>
  <c r="O31"/>
  <c r="N31"/>
  <c r="M31"/>
  <c r="L31"/>
  <c r="K31"/>
  <c r="J31"/>
  <c r="I31"/>
  <c r="H31"/>
  <c r="G31"/>
  <c r="F31"/>
  <c r="E31"/>
  <c r="D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44" i="2"/>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25" i="6"/>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Q44" i="4"/>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B38"/>
  <c r="Q37"/>
  <c r="P37"/>
  <c r="O37"/>
  <c r="N37"/>
  <c r="M37"/>
  <c r="L37"/>
  <c r="K37"/>
  <c r="J37"/>
  <c r="I37"/>
  <c r="H37"/>
  <c r="G37"/>
  <c r="F37"/>
  <c r="E37"/>
  <c r="D37"/>
  <c r="C37"/>
  <c r="B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44" i="1"/>
  <c r="P44"/>
  <c r="O44"/>
  <c r="N44"/>
  <c r="M44"/>
  <c r="L44"/>
  <c r="K44"/>
  <c r="J44"/>
  <c r="I44"/>
  <c r="H44"/>
  <c r="G44"/>
  <c r="F44"/>
  <c r="E44"/>
  <c r="D44"/>
  <c r="C44"/>
  <c r="B44"/>
  <c r="Q43"/>
  <c r="P43"/>
  <c r="O43"/>
  <c r="N43"/>
  <c r="M43"/>
  <c r="L43"/>
  <c r="K43"/>
  <c r="J43"/>
  <c r="I43"/>
  <c r="H43"/>
  <c r="G43"/>
  <c r="F43"/>
  <c r="E43"/>
  <c r="D43"/>
  <c r="C43"/>
  <c r="B43"/>
  <c r="Q42"/>
  <c r="P42"/>
  <c r="O42"/>
  <c r="N42"/>
  <c r="M42"/>
  <c r="L42"/>
  <c r="K42"/>
  <c r="J42"/>
  <c r="I42"/>
  <c r="H42"/>
  <c r="G42"/>
  <c r="F42"/>
  <c r="E42"/>
  <c r="D42"/>
  <c r="C42"/>
  <c r="B42"/>
  <c r="Q41"/>
  <c r="P41"/>
  <c r="O41"/>
  <c r="N41"/>
  <c r="M41"/>
  <c r="L41"/>
  <c r="K41"/>
  <c r="J41"/>
  <c r="I41"/>
  <c r="H41"/>
  <c r="G41"/>
  <c r="F41"/>
  <c r="E41"/>
  <c r="D41"/>
  <c r="C41"/>
  <c r="B41"/>
  <c r="Q40"/>
  <c r="P40"/>
  <c r="O40"/>
  <c r="N40"/>
  <c r="M40"/>
  <c r="L40"/>
  <c r="K40"/>
  <c r="J40"/>
  <c r="I40"/>
  <c r="H40"/>
  <c r="G40"/>
  <c r="F40"/>
  <c r="E40"/>
  <c r="D40"/>
  <c r="C40"/>
  <c r="B40"/>
  <c r="Q39"/>
  <c r="P39"/>
  <c r="O39"/>
  <c r="N39"/>
  <c r="M39"/>
  <c r="L39"/>
  <c r="K39"/>
  <c r="J39"/>
  <c r="I39"/>
  <c r="H39"/>
  <c r="G39"/>
  <c r="F39"/>
  <c r="E39"/>
  <c r="D39"/>
  <c r="C39"/>
  <c r="B39"/>
  <c r="Q38"/>
  <c r="P38"/>
  <c r="O38"/>
  <c r="N38"/>
  <c r="M38"/>
  <c r="L38"/>
  <c r="K38"/>
  <c r="J38"/>
  <c r="I38"/>
  <c r="H38"/>
  <c r="G38"/>
  <c r="F38"/>
  <c r="E38"/>
  <c r="D38"/>
  <c r="C38"/>
  <c r="Q37"/>
  <c r="P37"/>
  <c r="O37"/>
  <c r="N37"/>
  <c r="M37"/>
  <c r="L37"/>
  <c r="K37"/>
  <c r="J37"/>
  <c r="I37"/>
  <c r="H37"/>
  <c r="G37"/>
  <c r="F37"/>
  <c r="E37"/>
  <c r="D37"/>
  <c r="C37"/>
  <c r="Q36"/>
  <c r="P36"/>
  <c r="O36"/>
  <c r="N36"/>
  <c r="M36"/>
  <c r="L36"/>
  <c r="K36"/>
  <c r="J36"/>
  <c r="I36"/>
  <c r="H36"/>
  <c r="G36"/>
  <c r="F36"/>
  <c r="E36"/>
  <c r="D36"/>
  <c r="C36"/>
  <c r="B36"/>
  <c r="Q35"/>
  <c r="P35"/>
  <c r="O35"/>
  <c r="N35"/>
  <c r="M35"/>
  <c r="L35"/>
  <c r="K35"/>
  <c r="J35"/>
  <c r="I35"/>
  <c r="H35"/>
  <c r="G35"/>
  <c r="F35"/>
  <c r="E35"/>
  <c r="D35"/>
  <c r="C35"/>
  <c r="B35"/>
  <c r="Q34"/>
  <c r="P34"/>
  <c r="O34"/>
  <c r="N34"/>
  <c r="M34"/>
  <c r="L34"/>
  <c r="K34"/>
  <c r="J34"/>
  <c r="I34"/>
  <c r="H34"/>
  <c r="G34"/>
  <c r="F34"/>
  <c r="E34"/>
  <c r="D34"/>
  <c r="C34"/>
  <c r="B34"/>
  <c r="Q33"/>
  <c r="P33"/>
  <c r="O33"/>
  <c r="N33"/>
  <c r="M33"/>
  <c r="L33"/>
  <c r="K33"/>
  <c r="J33"/>
  <c r="I33"/>
  <c r="H33"/>
  <c r="G33"/>
  <c r="F33"/>
  <c r="E33"/>
  <c r="D33"/>
  <c r="C33"/>
  <c r="B33"/>
  <c r="Q32"/>
  <c r="P32"/>
  <c r="O32"/>
  <c r="N32"/>
  <c r="M32"/>
  <c r="L32"/>
  <c r="K32"/>
  <c r="J32"/>
  <c r="I32"/>
  <c r="H32"/>
  <c r="G32"/>
  <c r="F32"/>
  <c r="E32"/>
  <c r="D32"/>
  <c r="C32"/>
  <c r="B32"/>
  <c r="Q31"/>
  <c r="P31"/>
  <c r="O31"/>
  <c r="N31"/>
  <c r="M31"/>
  <c r="L31"/>
  <c r="K31"/>
  <c r="J31"/>
  <c r="I31"/>
  <c r="H31"/>
  <c r="G31"/>
  <c r="F31"/>
  <c r="E31"/>
  <c r="D31"/>
  <c r="C31"/>
  <c r="B31"/>
  <c r="Q25"/>
  <c r="P25"/>
  <c r="O25"/>
  <c r="N25"/>
  <c r="M25"/>
  <c r="L25"/>
  <c r="K25"/>
  <c r="J25"/>
  <c r="I25"/>
  <c r="H25"/>
  <c r="G25"/>
  <c r="F25"/>
  <c r="E25"/>
  <c r="D25"/>
  <c r="C25"/>
  <c r="B25"/>
  <c r="Q24"/>
  <c r="P24"/>
  <c r="O24"/>
  <c r="N24"/>
  <c r="M24"/>
  <c r="L24"/>
  <c r="K24"/>
  <c r="J24"/>
  <c r="I24"/>
  <c r="H24"/>
  <c r="G24"/>
  <c r="F24"/>
  <c r="E24"/>
  <c r="D24"/>
  <c r="C24"/>
  <c r="B24"/>
  <c r="Q23"/>
  <c r="P23"/>
  <c r="O23"/>
  <c r="N23"/>
  <c r="M23"/>
  <c r="L23"/>
  <c r="K23"/>
  <c r="J23"/>
  <c r="I23"/>
  <c r="H23"/>
  <c r="G23"/>
  <c r="F23"/>
  <c r="E23"/>
  <c r="D23"/>
  <c r="C23"/>
  <c r="B23"/>
  <c r="Q18" i="11"/>
  <c r="P18"/>
  <c r="O18"/>
  <c r="N18"/>
  <c r="M18"/>
  <c r="L18"/>
  <c r="K18"/>
  <c r="J18"/>
  <c r="I18"/>
  <c r="H18"/>
  <c r="G18"/>
  <c r="F18"/>
  <c r="E18"/>
  <c r="D18"/>
  <c r="C18"/>
  <c r="B18"/>
  <c r="B44" s="1"/>
  <c r="Q17"/>
  <c r="P17"/>
  <c r="O17"/>
  <c r="N17"/>
  <c r="M17"/>
  <c r="L17"/>
  <c r="K17"/>
  <c r="J17"/>
  <c r="I17"/>
  <c r="H17"/>
  <c r="G17"/>
  <c r="F17"/>
  <c r="E17"/>
  <c r="D17"/>
  <c r="C17"/>
  <c r="B17"/>
  <c r="B43" s="1"/>
  <c r="Q16"/>
  <c r="P16"/>
  <c r="O16"/>
  <c r="N16"/>
  <c r="M16"/>
  <c r="L16"/>
  <c r="K16"/>
  <c r="J16"/>
  <c r="I16"/>
  <c r="H16"/>
  <c r="G16"/>
  <c r="F16"/>
  <c r="E16"/>
  <c r="D16"/>
  <c r="C16"/>
  <c r="B16"/>
  <c r="B42" s="1"/>
  <c r="Q15"/>
  <c r="P15"/>
  <c r="O15"/>
  <c r="N15"/>
  <c r="M15"/>
  <c r="L15"/>
  <c r="K15"/>
  <c r="J15"/>
  <c r="I15"/>
  <c r="H15"/>
  <c r="G15"/>
  <c r="F15"/>
  <c r="E15"/>
  <c r="D15"/>
  <c r="C15"/>
  <c r="B15"/>
  <c r="Q14"/>
  <c r="P14"/>
  <c r="O14"/>
  <c r="N14"/>
  <c r="M14"/>
  <c r="L14"/>
  <c r="K14"/>
  <c r="J14"/>
  <c r="I14"/>
  <c r="H14"/>
  <c r="G14"/>
  <c r="F14"/>
  <c r="E14"/>
  <c r="D14"/>
  <c r="C14"/>
  <c r="B14"/>
  <c r="B40" s="1"/>
  <c r="Q13"/>
  <c r="P13"/>
  <c r="O13"/>
  <c r="N13"/>
  <c r="M13"/>
  <c r="L13"/>
  <c r="K13"/>
  <c r="J13"/>
  <c r="I13"/>
  <c r="H13"/>
  <c r="G13"/>
  <c r="F13"/>
  <c r="E13"/>
  <c r="D13"/>
  <c r="C13"/>
  <c r="B13"/>
  <c r="B39" s="1"/>
  <c r="Q12"/>
  <c r="P12"/>
  <c r="O12"/>
  <c r="N12"/>
  <c r="M12"/>
  <c r="L12"/>
  <c r="K12"/>
  <c r="J12"/>
  <c r="I12"/>
  <c r="H12"/>
  <c r="G12"/>
  <c r="F12"/>
  <c r="E12"/>
  <c r="D12"/>
  <c r="C12"/>
  <c r="B12"/>
  <c r="B38" s="1"/>
  <c r="Q11"/>
  <c r="P11"/>
  <c r="O11"/>
  <c r="N11"/>
  <c r="M11"/>
  <c r="L11"/>
  <c r="K11"/>
  <c r="J11"/>
  <c r="I11"/>
  <c r="H11"/>
  <c r="G11"/>
  <c r="F11"/>
  <c r="E11"/>
  <c r="D11"/>
  <c r="C11"/>
  <c r="B11"/>
  <c r="B37" s="1"/>
  <c r="Q10"/>
  <c r="P10"/>
  <c r="O10"/>
  <c r="N10"/>
  <c r="M10"/>
  <c r="L10"/>
  <c r="K10"/>
  <c r="J10"/>
  <c r="I10"/>
  <c r="H10"/>
  <c r="G10"/>
  <c r="F10"/>
  <c r="E10"/>
  <c r="D10"/>
  <c r="C10"/>
  <c r="B10"/>
  <c r="B36" s="1"/>
  <c r="Q9"/>
  <c r="P9"/>
  <c r="O9"/>
  <c r="N9"/>
  <c r="M9"/>
  <c r="L9"/>
  <c r="K9"/>
  <c r="J9"/>
  <c r="I9"/>
  <c r="H9"/>
  <c r="G9"/>
  <c r="F9"/>
  <c r="E9"/>
  <c r="D9"/>
  <c r="C9"/>
  <c r="B9"/>
  <c r="B35" s="1"/>
  <c r="Q8"/>
  <c r="P8"/>
  <c r="O8"/>
  <c r="N8"/>
  <c r="M8"/>
  <c r="L8"/>
  <c r="K8"/>
  <c r="J8"/>
  <c r="I8"/>
  <c r="H8"/>
  <c r="G8"/>
  <c r="F8"/>
  <c r="E8"/>
  <c r="D8"/>
  <c r="C8"/>
  <c r="B8"/>
  <c r="Q7"/>
  <c r="P7"/>
  <c r="O7"/>
  <c r="N7"/>
  <c r="M7"/>
  <c r="L7"/>
  <c r="K7"/>
  <c r="J7"/>
  <c r="I7"/>
  <c r="H7"/>
  <c r="G7"/>
  <c r="F7"/>
  <c r="E7"/>
  <c r="D7"/>
  <c r="C7"/>
  <c r="B7"/>
  <c r="B33" s="1"/>
  <c r="Q6"/>
  <c r="P6"/>
  <c r="O6"/>
  <c r="N6"/>
  <c r="M6"/>
  <c r="L6"/>
  <c r="K6"/>
  <c r="J6"/>
  <c r="I6"/>
  <c r="H6"/>
  <c r="G6"/>
  <c r="F6"/>
  <c r="E6"/>
  <c r="D6"/>
  <c r="C6"/>
  <c r="B6"/>
  <c r="B32" s="1"/>
  <c r="Q5"/>
  <c r="P5"/>
  <c r="O5"/>
  <c r="N5"/>
  <c r="M5"/>
  <c r="L5"/>
  <c r="K5"/>
  <c r="J5"/>
  <c r="I5"/>
  <c r="H5"/>
  <c r="G5"/>
  <c r="F5"/>
  <c r="E5"/>
  <c r="D5"/>
  <c r="C5"/>
  <c r="B5"/>
  <c r="B31" s="1"/>
  <c r="Q18" i="10"/>
  <c r="P18"/>
  <c r="O18"/>
  <c r="N18"/>
  <c r="M18"/>
  <c r="L18"/>
  <c r="K18"/>
  <c r="J18"/>
  <c r="I18"/>
  <c r="H18"/>
  <c r="G18"/>
  <c r="F18"/>
  <c r="E18"/>
  <c r="D18"/>
  <c r="C18"/>
  <c r="B44"/>
  <c r="Q17"/>
  <c r="P17"/>
  <c r="O17"/>
  <c r="N17"/>
  <c r="M17"/>
  <c r="L17"/>
  <c r="K17"/>
  <c r="J17"/>
  <c r="I17"/>
  <c r="H17"/>
  <c r="G17"/>
  <c r="F17"/>
  <c r="E17"/>
  <c r="D17"/>
  <c r="C17"/>
  <c r="B43"/>
  <c r="Q16"/>
  <c r="P16"/>
  <c r="O16"/>
  <c r="N16"/>
  <c r="M16"/>
  <c r="L16"/>
  <c r="K16"/>
  <c r="J16"/>
  <c r="I16"/>
  <c r="H16"/>
  <c r="G16"/>
  <c r="F16"/>
  <c r="E16"/>
  <c r="D16"/>
  <c r="C16"/>
  <c r="B42"/>
  <c r="Q15"/>
  <c r="P15"/>
  <c r="O15"/>
  <c r="N15"/>
  <c r="M15"/>
  <c r="L15"/>
  <c r="K15"/>
  <c r="J15"/>
  <c r="I15"/>
  <c r="H15"/>
  <c r="G15"/>
  <c r="F15"/>
  <c r="E15"/>
  <c r="D15"/>
  <c r="C15"/>
  <c r="B41"/>
  <c r="Q14"/>
  <c r="P14"/>
  <c r="O14"/>
  <c r="N14"/>
  <c r="M14"/>
  <c r="L14"/>
  <c r="K14"/>
  <c r="J14"/>
  <c r="I14"/>
  <c r="H14"/>
  <c r="G14"/>
  <c r="F14"/>
  <c r="E14"/>
  <c r="D14"/>
  <c r="C14"/>
  <c r="B40"/>
  <c r="Q13"/>
  <c r="P13"/>
  <c r="O13"/>
  <c r="N13"/>
  <c r="M13"/>
  <c r="L13"/>
  <c r="K13"/>
  <c r="J13"/>
  <c r="I13"/>
  <c r="H13"/>
  <c r="G13"/>
  <c r="F13"/>
  <c r="E13"/>
  <c r="D13"/>
  <c r="C13"/>
  <c r="B39"/>
  <c r="Q12"/>
  <c r="P12"/>
  <c r="O12"/>
  <c r="N12"/>
  <c r="M12"/>
  <c r="L12"/>
  <c r="K12"/>
  <c r="J12"/>
  <c r="I12"/>
  <c r="H12"/>
  <c r="G12"/>
  <c r="F12"/>
  <c r="E12"/>
  <c r="D12"/>
  <c r="B38"/>
  <c r="Q11"/>
  <c r="P11"/>
  <c r="O11"/>
  <c r="N11"/>
  <c r="M11"/>
  <c r="L11"/>
  <c r="K11"/>
  <c r="J11"/>
  <c r="I11"/>
  <c r="H11"/>
  <c r="G11"/>
  <c r="F11"/>
  <c r="E11"/>
  <c r="D11"/>
  <c r="C11"/>
  <c r="B37"/>
  <c r="Q10"/>
  <c r="P10"/>
  <c r="O10"/>
  <c r="N10"/>
  <c r="M10"/>
  <c r="L10"/>
  <c r="K10"/>
  <c r="J10"/>
  <c r="I10"/>
  <c r="H10"/>
  <c r="G10"/>
  <c r="F10"/>
  <c r="E10"/>
  <c r="D10"/>
  <c r="C10"/>
  <c r="B36"/>
  <c r="Q9"/>
  <c r="P9"/>
  <c r="O9"/>
  <c r="N9"/>
  <c r="M9"/>
  <c r="L9"/>
  <c r="K9"/>
  <c r="J9"/>
  <c r="I9"/>
  <c r="H9"/>
  <c r="G9"/>
  <c r="F9"/>
  <c r="E9"/>
  <c r="D9"/>
  <c r="C9"/>
  <c r="B35"/>
  <c r="Q8"/>
  <c r="P8"/>
  <c r="O8"/>
  <c r="N8"/>
  <c r="M8"/>
  <c r="L8"/>
  <c r="K8"/>
  <c r="J8"/>
  <c r="I8"/>
  <c r="H8"/>
  <c r="G8"/>
  <c r="F8"/>
  <c r="E8"/>
  <c r="D8"/>
  <c r="C8"/>
  <c r="B34"/>
  <c r="Q7"/>
  <c r="P7"/>
  <c r="O7"/>
  <c r="N7"/>
  <c r="M7"/>
  <c r="L7"/>
  <c r="K7"/>
  <c r="J7"/>
  <c r="I7"/>
  <c r="H7"/>
  <c r="G7"/>
  <c r="F7"/>
  <c r="E7"/>
  <c r="D7"/>
  <c r="C7"/>
  <c r="B33"/>
  <c r="Q6"/>
  <c r="P6"/>
  <c r="O6"/>
  <c r="N6"/>
  <c r="M6"/>
  <c r="L6"/>
  <c r="K6"/>
  <c r="J6"/>
  <c r="I6"/>
  <c r="H6"/>
  <c r="G6"/>
  <c r="F6"/>
  <c r="E6"/>
  <c r="D6"/>
  <c r="C6"/>
  <c r="B32"/>
  <c r="Q5"/>
  <c r="P5"/>
  <c r="O5"/>
  <c r="N5"/>
  <c r="M5"/>
  <c r="L5"/>
  <c r="K5"/>
  <c r="J5"/>
  <c r="I5"/>
  <c r="H5"/>
  <c r="G5"/>
  <c r="F5"/>
  <c r="E5"/>
  <c r="D5"/>
  <c r="C5"/>
  <c r="B31"/>
  <c r="Q18" i="9"/>
  <c r="P18"/>
  <c r="O18"/>
  <c r="N18"/>
  <c r="M18"/>
  <c r="L18"/>
  <c r="K18"/>
  <c r="J18"/>
  <c r="I18"/>
  <c r="H18"/>
  <c r="G18"/>
  <c r="F18"/>
  <c r="E18"/>
  <c r="D18"/>
  <c r="C18"/>
  <c r="Q17"/>
  <c r="P17"/>
  <c r="O17"/>
  <c r="N17"/>
  <c r="M17"/>
  <c r="L17"/>
  <c r="K17"/>
  <c r="J17"/>
  <c r="I17"/>
  <c r="H17"/>
  <c r="G17"/>
  <c r="F17"/>
  <c r="E17"/>
  <c r="D17"/>
  <c r="C17"/>
  <c r="Q16"/>
  <c r="P16"/>
  <c r="O16"/>
  <c r="N16"/>
  <c r="M16"/>
  <c r="L16"/>
  <c r="K16"/>
  <c r="J16"/>
  <c r="I16"/>
  <c r="H16"/>
  <c r="G16"/>
  <c r="F16"/>
  <c r="E16"/>
  <c r="D16"/>
  <c r="C16"/>
  <c r="Q15"/>
  <c r="P15"/>
  <c r="O15"/>
  <c r="N15"/>
  <c r="M15"/>
  <c r="L15"/>
  <c r="K15"/>
  <c r="J15"/>
  <c r="I15"/>
  <c r="H15"/>
  <c r="G15"/>
  <c r="F15"/>
  <c r="E15"/>
  <c r="D15"/>
  <c r="C15"/>
  <c r="Q14"/>
  <c r="P14"/>
  <c r="O14"/>
  <c r="N14"/>
  <c r="M14"/>
  <c r="L14"/>
  <c r="K14"/>
  <c r="J14"/>
  <c r="I14"/>
  <c r="H14"/>
  <c r="G14"/>
  <c r="F14"/>
  <c r="E14"/>
  <c r="D14"/>
  <c r="C14"/>
  <c r="Q13"/>
  <c r="P13"/>
  <c r="O13"/>
  <c r="N13"/>
  <c r="M13"/>
  <c r="L13"/>
  <c r="K13"/>
  <c r="J13"/>
  <c r="I13"/>
  <c r="H13"/>
  <c r="G13"/>
  <c r="F13"/>
  <c r="E13"/>
  <c r="D13"/>
  <c r="C13"/>
  <c r="Q12"/>
  <c r="P12"/>
  <c r="O12"/>
  <c r="N12"/>
  <c r="M12"/>
  <c r="L12"/>
  <c r="K12"/>
  <c r="J12"/>
  <c r="I12"/>
  <c r="H12"/>
  <c r="G12"/>
  <c r="F12"/>
  <c r="E12"/>
  <c r="D12"/>
  <c r="C12"/>
  <c r="Q11"/>
  <c r="P11"/>
  <c r="O11"/>
  <c r="N11"/>
  <c r="M11"/>
  <c r="L11"/>
  <c r="K11"/>
  <c r="J11"/>
  <c r="I11"/>
  <c r="H11"/>
  <c r="G11"/>
  <c r="F11"/>
  <c r="E11"/>
  <c r="D11"/>
  <c r="C11"/>
  <c r="Q10"/>
  <c r="P10"/>
  <c r="O10"/>
  <c r="N10"/>
  <c r="M10"/>
  <c r="L10"/>
  <c r="K10"/>
  <c r="J10"/>
  <c r="I10"/>
  <c r="H10"/>
  <c r="G10"/>
  <c r="F10"/>
  <c r="E10"/>
  <c r="D10"/>
  <c r="C10"/>
  <c r="Q9"/>
  <c r="P9"/>
  <c r="O9"/>
  <c r="N9"/>
  <c r="M9"/>
  <c r="L9"/>
  <c r="K9"/>
  <c r="J9"/>
  <c r="I9"/>
  <c r="H9"/>
  <c r="G9"/>
  <c r="F9"/>
  <c r="E9"/>
  <c r="D9"/>
  <c r="C9"/>
  <c r="Q8"/>
  <c r="P8"/>
  <c r="O8"/>
  <c r="N8"/>
  <c r="M8"/>
  <c r="L8"/>
  <c r="K8"/>
  <c r="J8"/>
  <c r="I8"/>
  <c r="H8"/>
  <c r="G8"/>
  <c r="F8"/>
  <c r="E8"/>
  <c r="D8"/>
  <c r="C8"/>
  <c r="Q7"/>
  <c r="P7"/>
  <c r="O7"/>
  <c r="N7"/>
  <c r="M7"/>
  <c r="L7"/>
  <c r="K7"/>
  <c r="J7"/>
  <c r="I7"/>
  <c r="H7"/>
  <c r="G7"/>
  <c r="F7"/>
  <c r="E7"/>
  <c r="D7"/>
  <c r="C7"/>
  <c r="Q6"/>
  <c r="P6"/>
  <c r="O6"/>
  <c r="N6"/>
  <c r="M6"/>
  <c r="L6"/>
  <c r="K6"/>
  <c r="J6"/>
  <c r="I6"/>
  <c r="H6"/>
  <c r="G6"/>
  <c r="F6"/>
  <c r="E6"/>
  <c r="D6"/>
  <c r="C6"/>
  <c r="Q5"/>
  <c r="P5"/>
  <c r="O5"/>
  <c r="N5"/>
  <c r="M5"/>
  <c r="L5"/>
  <c r="K5"/>
  <c r="J5"/>
  <c r="I5"/>
  <c r="H5"/>
  <c r="G5"/>
  <c r="F5"/>
  <c r="E5"/>
  <c r="D5"/>
  <c r="C5"/>
  <c r="Q18" i="8"/>
  <c r="P18"/>
  <c r="O18"/>
  <c r="N18"/>
  <c r="M18"/>
  <c r="L18"/>
  <c r="K18"/>
  <c r="J18"/>
  <c r="I18"/>
  <c r="H18"/>
  <c r="G18"/>
  <c r="F18"/>
  <c r="E18"/>
  <c r="D18"/>
  <c r="C18"/>
  <c r="B18"/>
  <c r="Q17"/>
  <c r="P17"/>
  <c r="O17"/>
  <c r="N17"/>
  <c r="M17"/>
  <c r="L17"/>
  <c r="K17"/>
  <c r="J17"/>
  <c r="I17"/>
  <c r="H17"/>
  <c r="G17"/>
  <c r="F17"/>
  <c r="E17"/>
  <c r="D17"/>
  <c r="C17"/>
  <c r="B17"/>
  <c r="Q16"/>
  <c r="P16"/>
  <c r="O16"/>
  <c r="N16"/>
  <c r="M16"/>
  <c r="L16"/>
  <c r="K16"/>
  <c r="J16"/>
  <c r="I16"/>
  <c r="H16"/>
  <c r="G16"/>
  <c r="F16"/>
  <c r="E16"/>
  <c r="D16"/>
  <c r="C16"/>
  <c r="Q15"/>
  <c r="P15"/>
  <c r="O15"/>
  <c r="N15"/>
  <c r="M15"/>
  <c r="L15"/>
  <c r="K15"/>
  <c r="J15"/>
  <c r="I15"/>
  <c r="H15"/>
  <c r="G15"/>
  <c r="F15"/>
  <c r="E15"/>
  <c r="D15"/>
  <c r="C15"/>
  <c r="Q14"/>
  <c r="P14"/>
  <c r="O14"/>
  <c r="N14"/>
  <c r="M14"/>
  <c r="L14"/>
  <c r="K14"/>
  <c r="J14"/>
  <c r="I14"/>
  <c r="H14"/>
  <c r="G14"/>
  <c r="F14"/>
  <c r="E14"/>
  <c r="D14"/>
  <c r="C14"/>
  <c r="Q13"/>
  <c r="P13"/>
  <c r="O13"/>
  <c r="N13"/>
  <c r="M13"/>
  <c r="L13"/>
  <c r="K13"/>
  <c r="J13"/>
  <c r="I13"/>
  <c r="H13"/>
  <c r="G13"/>
  <c r="F13"/>
  <c r="E13"/>
  <c r="D13"/>
  <c r="C13"/>
  <c r="Q12"/>
  <c r="P12"/>
  <c r="O12"/>
  <c r="N12"/>
  <c r="M12"/>
  <c r="L12"/>
  <c r="K12"/>
  <c r="J12"/>
  <c r="I12"/>
  <c r="H12"/>
  <c r="G12"/>
  <c r="F12"/>
  <c r="E12"/>
  <c r="D12"/>
  <c r="C12"/>
  <c r="Q11"/>
  <c r="P11"/>
  <c r="O11"/>
  <c r="N11"/>
  <c r="M11"/>
  <c r="L11"/>
  <c r="K11"/>
  <c r="J11"/>
  <c r="I11"/>
  <c r="H11"/>
  <c r="G11"/>
  <c r="F11"/>
  <c r="E11"/>
  <c r="D11"/>
  <c r="C11"/>
  <c r="Q10"/>
  <c r="P10"/>
  <c r="O10"/>
  <c r="N10"/>
  <c r="M10"/>
  <c r="L10"/>
  <c r="K10"/>
  <c r="J10"/>
  <c r="I10"/>
  <c r="H10"/>
  <c r="G10"/>
  <c r="F10"/>
  <c r="E10"/>
  <c r="D10"/>
  <c r="C10"/>
  <c r="Q9"/>
  <c r="P9"/>
  <c r="O9"/>
  <c r="N9"/>
  <c r="M9"/>
  <c r="L9"/>
  <c r="K9"/>
  <c r="J9"/>
  <c r="I9"/>
  <c r="H9"/>
  <c r="G9"/>
  <c r="F9"/>
  <c r="E9"/>
  <c r="D9"/>
  <c r="C9"/>
  <c r="Q8"/>
  <c r="P8"/>
  <c r="O8"/>
  <c r="N8"/>
  <c r="M8"/>
  <c r="L8"/>
  <c r="K8"/>
  <c r="J8"/>
  <c r="I8"/>
  <c r="H8"/>
  <c r="G8"/>
  <c r="F8"/>
  <c r="E8"/>
  <c r="D8"/>
  <c r="C8"/>
  <c r="Q7"/>
  <c r="P7"/>
  <c r="O7"/>
  <c r="N7"/>
  <c r="M7"/>
  <c r="L7"/>
  <c r="K7"/>
  <c r="J7"/>
  <c r="I7"/>
  <c r="H7"/>
  <c r="G7"/>
  <c r="F7"/>
  <c r="E7"/>
  <c r="D7"/>
  <c r="C7"/>
  <c r="Q6"/>
  <c r="P6"/>
  <c r="O6"/>
  <c r="N6"/>
  <c r="M6"/>
  <c r="L6"/>
  <c r="K6"/>
  <c r="J6"/>
  <c r="I6"/>
  <c r="H6"/>
  <c r="G6"/>
  <c r="F6"/>
  <c r="E6"/>
  <c r="D6"/>
  <c r="C6"/>
  <c r="Q5"/>
  <c r="P5"/>
  <c r="O5"/>
  <c r="N5"/>
  <c r="M5"/>
  <c r="L5"/>
  <c r="K5"/>
  <c r="J5"/>
  <c r="I5"/>
  <c r="H5"/>
  <c r="G5"/>
  <c r="F5"/>
  <c r="E5"/>
  <c r="D5"/>
  <c r="C5"/>
  <c r="B55" i="32" l="1"/>
  <c r="C6" i="33"/>
  <c r="C10"/>
  <c r="C14"/>
  <c r="C18"/>
  <c r="C7"/>
  <c r="C11"/>
  <c r="C15"/>
  <c r="C5"/>
  <c r="C9"/>
  <c r="C13"/>
  <c r="C17"/>
  <c r="C12"/>
  <c r="G43" i="16"/>
  <c r="G6" i="33"/>
  <c r="G10"/>
  <c r="G14"/>
  <c r="G18"/>
  <c r="G7"/>
  <c r="G11"/>
  <c r="G15"/>
  <c r="G12"/>
  <c r="G5"/>
  <c r="G9"/>
  <c r="G13"/>
  <c r="G17"/>
  <c r="K43" i="16"/>
  <c r="K6" i="33"/>
  <c r="K10"/>
  <c r="K14"/>
  <c r="K18"/>
  <c r="K7"/>
  <c r="K11"/>
  <c r="K15"/>
  <c r="K5"/>
  <c r="K9"/>
  <c r="K13"/>
  <c r="K17"/>
  <c r="K12"/>
  <c r="O6"/>
  <c r="O10"/>
  <c r="O14"/>
  <c r="O18"/>
  <c r="O7"/>
  <c r="O11"/>
  <c r="O15"/>
  <c r="O12"/>
  <c r="O5"/>
  <c r="O9"/>
  <c r="O13"/>
  <c r="O17"/>
  <c r="H7"/>
  <c r="H11"/>
  <c r="H15"/>
  <c r="H12"/>
  <c r="H5"/>
  <c r="H13"/>
  <c r="H6"/>
  <c r="H10"/>
  <c r="H14"/>
  <c r="H18"/>
  <c r="H9"/>
  <c r="H17"/>
  <c r="P7"/>
  <c r="P11"/>
  <c r="P15"/>
  <c r="P12"/>
  <c r="P5"/>
  <c r="P13"/>
  <c r="P6"/>
  <c r="P10"/>
  <c r="P14"/>
  <c r="P18"/>
  <c r="P9"/>
  <c r="P17"/>
  <c r="B5"/>
  <c r="B31" s="1"/>
  <c r="B12"/>
  <c r="B38" s="1"/>
  <c r="B7"/>
  <c r="B33" s="1"/>
  <c r="B6"/>
  <c r="B32" s="1"/>
  <c r="B11"/>
  <c r="B37" s="1"/>
  <c r="B15"/>
  <c r="B41" s="1"/>
  <c r="B14"/>
  <c r="B40" s="1"/>
  <c r="B9"/>
  <c r="B35" s="1"/>
  <c r="B13"/>
  <c r="B39" s="1"/>
  <c r="B17"/>
  <c r="B43" s="1"/>
  <c r="B10"/>
  <c r="B36" s="1"/>
  <c r="B18"/>
  <c r="F43" i="16"/>
  <c r="F5" i="33"/>
  <c r="F9"/>
  <c r="F13"/>
  <c r="F17"/>
  <c r="F6"/>
  <c r="F10"/>
  <c r="F36" s="1"/>
  <c r="F14"/>
  <c r="F18"/>
  <c r="F7"/>
  <c r="F11"/>
  <c r="F12"/>
  <c r="F15"/>
  <c r="J5"/>
  <c r="J9"/>
  <c r="J35" s="1"/>
  <c r="J13"/>
  <c r="J17"/>
  <c r="J6"/>
  <c r="J10"/>
  <c r="J14"/>
  <c r="J18"/>
  <c r="J15"/>
  <c r="J12"/>
  <c r="J7"/>
  <c r="J11"/>
  <c r="J37" s="1"/>
  <c r="N5"/>
  <c r="N31" s="1"/>
  <c r="N9"/>
  <c r="N35" s="1"/>
  <c r="N13"/>
  <c r="N17"/>
  <c r="N6"/>
  <c r="N10"/>
  <c r="N36" s="1"/>
  <c r="N14"/>
  <c r="N18"/>
  <c r="N7"/>
  <c r="N11"/>
  <c r="N12"/>
  <c r="N15"/>
  <c r="D43" i="16"/>
  <c r="D7" i="33"/>
  <c r="D11"/>
  <c r="D15"/>
  <c r="D12"/>
  <c r="D38" s="1"/>
  <c r="D17"/>
  <c r="D6"/>
  <c r="D32" s="1"/>
  <c r="D10"/>
  <c r="D14"/>
  <c r="D18"/>
  <c r="D5"/>
  <c r="D9"/>
  <c r="D13"/>
  <c r="L43" i="16"/>
  <c r="L7" i="33"/>
  <c r="L11"/>
  <c r="L37" s="1"/>
  <c r="L15"/>
  <c r="L41" s="1"/>
  <c r="L12"/>
  <c r="L9"/>
  <c r="L35" s="1"/>
  <c r="L17"/>
  <c r="L6"/>
  <c r="L10"/>
  <c r="L14"/>
  <c r="L18"/>
  <c r="L5"/>
  <c r="L13"/>
  <c r="L39" s="1"/>
  <c r="E12"/>
  <c r="E18"/>
  <c r="E9"/>
  <c r="E13"/>
  <c r="E17"/>
  <c r="E6"/>
  <c r="E10"/>
  <c r="E7"/>
  <c r="E11"/>
  <c r="E37" s="1"/>
  <c r="E15"/>
  <c r="E14"/>
  <c r="I43" i="16"/>
  <c r="I8" i="33"/>
  <c r="I12"/>
  <c r="I9"/>
  <c r="I13"/>
  <c r="I17"/>
  <c r="I14"/>
  <c r="I18"/>
  <c r="I7"/>
  <c r="I33" s="1"/>
  <c r="I11"/>
  <c r="I15"/>
  <c r="I6"/>
  <c r="I10"/>
  <c r="I36" s="1"/>
  <c r="M43" i="16"/>
  <c r="M12" i="33"/>
  <c r="M9"/>
  <c r="M13"/>
  <c r="M39" s="1"/>
  <c r="M17"/>
  <c r="M6"/>
  <c r="M10"/>
  <c r="M7"/>
  <c r="M11"/>
  <c r="M15"/>
  <c r="M14"/>
  <c r="M18"/>
  <c r="Q43" i="16"/>
  <c r="Q12" i="33"/>
  <c r="Q9"/>
  <c r="Q13"/>
  <c r="Q17"/>
  <c r="Q14"/>
  <c r="Q18"/>
  <c r="Q7"/>
  <c r="Q11"/>
  <c r="Q37" s="1"/>
  <c r="Q15"/>
  <c r="Q6"/>
  <c r="Q10"/>
  <c r="G25" i="26"/>
  <c r="G23"/>
  <c r="G24"/>
  <c r="N43" i="29"/>
  <c r="E33"/>
  <c r="H38" i="24"/>
  <c r="C24" i="9"/>
  <c r="G101" i="25"/>
  <c r="G23" i="49"/>
  <c r="G102" i="25"/>
  <c r="G100"/>
  <c r="G23"/>
  <c r="G70"/>
  <c r="G25"/>
  <c r="G58"/>
  <c r="G63"/>
  <c r="G68"/>
  <c r="G64"/>
  <c r="G24"/>
  <c r="G60"/>
  <c r="G66"/>
  <c r="G62"/>
  <c r="G67"/>
  <c r="G59"/>
  <c r="G69"/>
  <c r="G65"/>
  <c r="G61"/>
  <c r="H34" i="24"/>
  <c r="P41"/>
  <c r="G24" i="49"/>
  <c r="E31" i="11"/>
  <c r="P33" i="24"/>
  <c r="B17" i="32"/>
  <c r="E39" i="29"/>
  <c r="E25" i="16"/>
  <c r="M23"/>
  <c r="O23"/>
  <c r="O43"/>
  <c r="H25"/>
  <c r="K23"/>
  <c r="F23"/>
  <c r="F33"/>
  <c r="C24"/>
  <c r="C25"/>
  <c r="P25"/>
  <c r="B43" i="29"/>
  <c r="J34"/>
  <c r="N35"/>
  <c r="N39"/>
  <c r="L24" i="24"/>
  <c r="D25"/>
  <c r="G25"/>
  <c r="L25"/>
  <c r="P37"/>
  <c r="J38" i="29"/>
  <c r="E37"/>
  <c r="J42"/>
  <c r="B37"/>
  <c r="E41"/>
  <c r="E35"/>
  <c r="I24" i="24"/>
  <c r="L23"/>
  <c r="P23"/>
  <c r="M24"/>
  <c r="H23"/>
  <c r="H25"/>
  <c r="H24"/>
  <c r="D23"/>
  <c r="G23"/>
  <c r="F36"/>
  <c r="F44"/>
  <c r="C32"/>
  <c r="B39"/>
  <c r="B34"/>
  <c r="B38"/>
  <c r="B35"/>
  <c r="B33"/>
  <c r="B41"/>
  <c r="F42"/>
  <c r="F38"/>
  <c r="P24" i="16"/>
  <c r="C43"/>
  <c r="H43"/>
  <c r="P43"/>
  <c r="B24"/>
  <c r="N24"/>
  <c r="B37" i="24"/>
  <c r="B43"/>
  <c r="C24"/>
  <c r="Q24"/>
  <c r="F34"/>
  <c r="P34"/>
  <c r="F40"/>
  <c r="F23"/>
  <c r="B23" i="16"/>
  <c r="E23"/>
  <c r="J23"/>
  <c r="N23"/>
  <c r="C25" i="24"/>
  <c r="E31" i="29"/>
  <c r="N31"/>
  <c r="N33"/>
  <c r="E34"/>
  <c r="E36"/>
  <c r="J36"/>
  <c r="N36"/>
  <c r="E42"/>
  <c r="N42"/>
  <c r="J43"/>
  <c r="E44"/>
  <c r="J44"/>
  <c r="N44"/>
  <c r="B33"/>
  <c r="N41"/>
  <c r="E43"/>
  <c r="E38"/>
  <c r="N38"/>
  <c r="J39"/>
  <c r="E40"/>
  <c r="J40"/>
  <c r="N40"/>
  <c r="E32"/>
  <c r="J32"/>
  <c r="N32"/>
  <c r="J33"/>
  <c r="J41"/>
  <c r="N34"/>
  <c r="J35"/>
  <c r="J37"/>
  <c r="N37"/>
  <c r="P31"/>
  <c r="G24" i="51"/>
  <c r="G25"/>
  <c r="G23"/>
  <c r="J31" i="29"/>
  <c r="B31"/>
  <c r="B32"/>
  <c r="B34"/>
  <c r="B36"/>
  <c r="B38"/>
  <c r="B40"/>
  <c r="B42"/>
  <c r="B44"/>
  <c r="G31"/>
  <c r="L31"/>
  <c r="D31" i="11"/>
  <c r="M31"/>
  <c r="M32"/>
  <c r="Q32"/>
  <c r="D33"/>
  <c r="I33"/>
  <c r="M33"/>
  <c r="Q33"/>
  <c r="D35"/>
  <c r="I35"/>
  <c r="Q35"/>
  <c r="D36"/>
  <c r="I36"/>
  <c r="Q36"/>
  <c r="D37"/>
  <c r="I37"/>
  <c r="Q37"/>
  <c r="D38"/>
  <c r="I38"/>
  <c r="Q38"/>
  <c r="D39"/>
  <c r="I39"/>
  <c r="Q39"/>
  <c r="D40"/>
  <c r="M40"/>
  <c r="Q40"/>
  <c r="D42"/>
  <c r="I42"/>
  <c r="M42"/>
  <c r="Q42"/>
  <c r="D43"/>
  <c r="I43"/>
  <c r="M43"/>
  <c r="Q43"/>
  <c r="D44"/>
  <c r="I44"/>
  <c r="Q44"/>
  <c r="I31"/>
  <c r="Q31"/>
  <c r="D32"/>
  <c r="I32"/>
  <c r="M35"/>
  <c r="M36"/>
  <c r="M37"/>
  <c r="M38"/>
  <c r="M39"/>
  <c r="I40"/>
  <c r="M44"/>
  <c r="F31"/>
  <c r="K31"/>
  <c r="O31"/>
  <c r="F32"/>
  <c r="K32"/>
  <c r="O32"/>
  <c r="F33"/>
  <c r="K33"/>
  <c r="O33"/>
  <c r="F35"/>
  <c r="K35"/>
  <c r="O35"/>
  <c r="F36"/>
  <c r="K36"/>
  <c r="O36"/>
  <c r="F37"/>
  <c r="K37"/>
  <c r="O37"/>
  <c r="F38"/>
  <c r="K38"/>
  <c r="O38"/>
  <c r="F39"/>
  <c r="K39"/>
  <c r="O39"/>
  <c r="F40"/>
  <c r="K40"/>
  <c r="O40"/>
  <c r="F42"/>
  <c r="K42"/>
  <c r="O42"/>
  <c r="F43"/>
  <c r="K43"/>
  <c r="O43"/>
  <c r="F44"/>
  <c r="K44"/>
  <c r="O44"/>
  <c r="F25" i="24"/>
  <c r="O35"/>
  <c r="K39"/>
  <c r="K43"/>
  <c r="N31"/>
  <c r="K33"/>
  <c r="O33"/>
  <c r="K37"/>
  <c r="O37"/>
  <c r="K41"/>
  <c r="O41"/>
  <c r="K35"/>
  <c r="O39"/>
  <c r="O43"/>
  <c r="P32"/>
  <c r="C23"/>
  <c r="P24"/>
  <c r="P25"/>
  <c r="P31"/>
  <c r="P35"/>
  <c r="P39"/>
  <c r="P43"/>
  <c r="O24"/>
  <c r="K24"/>
  <c r="L24" i="16"/>
  <c r="N25"/>
  <c r="D23"/>
  <c r="I23"/>
  <c r="Q23"/>
  <c r="G24"/>
  <c r="B25"/>
  <c r="H24"/>
  <c r="J25"/>
  <c r="B43"/>
  <c r="E43"/>
  <c r="J43"/>
  <c r="N43"/>
  <c r="G23"/>
  <c r="L23"/>
  <c r="E32" i="24"/>
  <c r="J32"/>
  <c r="E24"/>
  <c r="J34"/>
  <c r="N35"/>
  <c r="E36"/>
  <c r="J36"/>
  <c r="N38"/>
  <c r="E39"/>
  <c r="J39"/>
  <c r="N39"/>
  <c r="E40"/>
  <c r="N40"/>
  <c r="E41"/>
  <c r="J41"/>
  <c r="N41"/>
  <c r="E42"/>
  <c r="J42"/>
  <c r="N43"/>
  <c r="E44"/>
  <c r="J44"/>
  <c r="B25"/>
  <c r="B31"/>
  <c r="H32"/>
  <c r="H36"/>
  <c r="H40"/>
  <c r="H42"/>
  <c r="H44"/>
  <c r="G31"/>
  <c r="L31"/>
  <c r="G33"/>
  <c r="G24"/>
  <c r="G35"/>
  <c r="G37"/>
  <c r="G39"/>
  <c r="G41"/>
  <c r="G43"/>
  <c r="E31"/>
  <c r="J31"/>
  <c r="N32"/>
  <c r="E33"/>
  <c r="J33"/>
  <c r="N33"/>
  <c r="N34"/>
  <c r="E35"/>
  <c r="J35"/>
  <c r="N36"/>
  <c r="E37"/>
  <c r="J37"/>
  <c r="N37"/>
  <c r="E38"/>
  <c r="J38"/>
  <c r="J40"/>
  <c r="N42"/>
  <c r="E43"/>
  <c r="J43"/>
  <c r="N44"/>
  <c r="B23"/>
  <c r="B24"/>
  <c r="P36"/>
  <c r="P38"/>
  <c r="P40"/>
  <c r="P42"/>
  <c r="P44"/>
  <c r="D31" i="10"/>
  <c r="I31"/>
  <c r="Q31"/>
  <c r="M32"/>
  <c r="D33"/>
  <c r="I33"/>
  <c r="Q33"/>
  <c r="M34"/>
  <c r="M35"/>
  <c r="D36"/>
  <c r="I36"/>
  <c r="Q36"/>
  <c r="D37"/>
  <c r="I37"/>
  <c r="Q37"/>
  <c r="M38"/>
  <c r="D39"/>
  <c r="D40"/>
  <c r="M31"/>
  <c r="D32"/>
  <c r="I32"/>
  <c r="Q32"/>
  <c r="M33"/>
  <c r="D34"/>
  <c r="I34"/>
  <c r="Q34"/>
  <c r="D35"/>
  <c r="I35"/>
  <c r="Q35"/>
  <c r="M36"/>
  <c r="M37"/>
  <c r="D38"/>
  <c r="I38"/>
  <c r="F31"/>
  <c r="K31"/>
  <c r="O31"/>
  <c r="F32"/>
  <c r="K32"/>
  <c r="O32"/>
  <c r="F33"/>
  <c r="K33"/>
  <c r="O33"/>
  <c r="F34"/>
  <c r="K34"/>
  <c r="O34"/>
  <c r="F35"/>
  <c r="K35"/>
  <c r="O35"/>
  <c r="F36"/>
  <c r="K36"/>
  <c r="O36"/>
  <c r="F37"/>
  <c r="K37"/>
  <c r="O37"/>
  <c r="F38"/>
  <c r="K38"/>
  <c r="O38"/>
  <c r="F39"/>
  <c r="K39"/>
  <c r="O39"/>
  <c r="F40"/>
  <c r="K40"/>
  <c r="O40"/>
  <c r="F41"/>
  <c r="K41"/>
  <c r="O41"/>
  <c r="F42"/>
  <c r="Q38"/>
  <c r="I39"/>
  <c r="M39"/>
  <c r="I40"/>
  <c r="D41"/>
  <c r="D42"/>
  <c r="Q39"/>
  <c r="M40"/>
  <c r="Q40"/>
  <c r="I41"/>
  <c r="M41"/>
  <c r="G25" i="16"/>
  <c r="L25"/>
  <c r="E23" i="24"/>
  <c r="N23"/>
  <c r="J24"/>
  <c r="N24"/>
  <c r="E25"/>
  <c r="N25"/>
  <c r="B32"/>
  <c r="E34"/>
  <c r="D31"/>
  <c r="I31"/>
  <c r="M31"/>
  <c r="Q31"/>
  <c r="D32"/>
  <c r="I32"/>
  <c r="M32"/>
  <c r="Q32"/>
  <c r="D33"/>
  <c r="I34"/>
  <c r="M34"/>
  <c r="Q34"/>
  <c r="D35"/>
  <c r="I36"/>
  <c r="M36"/>
  <c r="Q36"/>
  <c r="D37"/>
  <c r="I38"/>
  <c r="M38"/>
  <c r="Q38"/>
  <c r="D39"/>
  <c r="I40"/>
  <c r="M40"/>
  <c r="Q40"/>
  <c r="D41"/>
  <c r="D43"/>
  <c r="D32" i="29"/>
  <c r="I32"/>
  <c r="M32"/>
  <c r="Q32"/>
  <c r="D33"/>
  <c r="I33"/>
  <c r="M33"/>
  <c r="Q33"/>
  <c r="D34"/>
  <c r="I34"/>
  <c r="M34"/>
  <c r="Q34"/>
  <c r="D35"/>
  <c r="I35"/>
  <c r="M35"/>
  <c r="Q35"/>
  <c r="D36"/>
  <c r="I36"/>
  <c r="M36"/>
  <c r="Q36"/>
  <c r="D37"/>
  <c r="I37"/>
  <c r="M37"/>
  <c r="Q37"/>
  <c r="D38"/>
  <c r="I38"/>
  <c r="M38"/>
  <c r="Q38"/>
  <c r="D39"/>
  <c r="I39"/>
  <c r="M39"/>
  <c r="Q39"/>
  <c r="D40"/>
  <c r="I40"/>
  <c r="M40"/>
  <c r="Q40"/>
  <c r="D41"/>
  <c r="I41"/>
  <c r="M41"/>
  <c r="Q41"/>
  <c r="D42"/>
  <c r="I42"/>
  <c r="M42"/>
  <c r="Q42"/>
  <c r="D43"/>
  <c r="I43"/>
  <c r="M43"/>
  <c r="Q43"/>
  <c r="D44"/>
  <c r="I44"/>
  <c r="M44"/>
  <c r="Q44"/>
  <c r="G32" i="24"/>
  <c r="L32"/>
  <c r="I33"/>
  <c r="M33"/>
  <c r="Q33"/>
  <c r="D34"/>
  <c r="L34"/>
  <c r="I35"/>
  <c r="M35"/>
  <c r="Q35"/>
  <c r="D36"/>
  <c r="L36"/>
  <c r="I37"/>
  <c r="M37"/>
  <c r="Q37"/>
  <c r="D38"/>
  <c r="L38"/>
  <c r="I39"/>
  <c r="M39"/>
  <c r="Q39"/>
  <c r="D40"/>
  <c r="L40"/>
  <c r="I41"/>
  <c r="M41"/>
  <c r="Q41"/>
  <c r="D42"/>
  <c r="L42"/>
  <c r="I43"/>
  <c r="M43"/>
  <c r="Q43"/>
  <c r="D44"/>
  <c r="L44"/>
  <c r="C32" i="29"/>
  <c r="G32"/>
  <c r="H32"/>
  <c r="L32"/>
  <c r="P32"/>
  <c r="C33"/>
  <c r="G33"/>
  <c r="H33"/>
  <c r="L33"/>
  <c r="P33"/>
  <c r="C34"/>
  <c r="G34"/>
  <c r="H34"/>
  <c r="L34"/>
  <c r="P34"/>
  <c r="C35"/>
  <c r="G35"/>
  <c r="H35"/>
  <c r="L35"/>
  <c r="P35"/>
  <c r="C36"/>
  <c r="G36"/>
  <c r="H36"/>
  <c r="L36"/>
  <c r="P36"/>
  <c r="C37"/>
  <c r="G37"/>
  <c r="H37"/>
  <c r="L37"/>
  <c r="P37"/>
  <c r="C38"/>
  <c r="G38"/>
  <c r="H38"/>
  <c r="L38"/>
  <c r="P38"/>
  <c r="C39"/>
  <c r="G39"/>
  <c r="H39"/>
  <c r="L39"/>
  <c r="P39"/>
  <c r="C40"/>
  <c r="G40"/>
  <c r="H40"/>
  <c r="L40"/>
  <c r="P40"/>
  <c r="C41"/>
  <c r="G41"/>
  <c r="H41"/>
  <c r="L41"/>
  <c r="P41"/>
  <c r="C42"/>
  <c r="G42"/>
  <c r="H42"/>
  <c r="L42"/>
  <c r="P42"/>
  <c r="C43"/>
  <c r="G43"/>
  <c r="H43"/>
  <c r="L43"/>
  <c r="P43"/>
  <c r="C44"/>
  <c r="G44"/>
  <c r="H44"/>
  <c r="L44"/>
  <c r="P44"/>
  <c r="C23" i="16"/>
  <c r="H23"/>
  <c r="P23"/>
  <c r="E24"/>
  <c r="J24"/>
  <c r="J23" i="24"/>
  <c r="J25"/>
  <c r="C31"/>
  <c r="H31"/>
  <c r="C33"/>
  <c r="H33"/>
  <c r="L33"/>
  <c r="C34"/>
  <c r="G34"/>
  <c r="C35"/>
  <c r="H35"/>
  <c r="L35"/>
  <c r="C36"/>
  <c r="G36"/>
  <c r="C37"/>
  <c r="H37"/>
  <c r="L37"/>
  <c r="C38"/>
  <c r="G38"/>
  <c r="C39"/>
  <c r="H39"/>
  <c r="L39"/>
  <c r="C40"/>
  <c r="G40"/>
  <c r="C41"/>
  <c r="H41"/>
  <c r="L41"/>
  <c r="C42"/>
  <c r="G42"/>
  <c r="C43"/>
  <c r="H43"/>
  <c r="L43"/>
  <c r="C44"/>
  <c r="G44"/>
  <c r="F31"/>
  <c r="K31"/>
  <c r="O31"/>
  <c r="F32"/>
  <c r="K32"/>
  <c r="O32"/>
  <c r="F33"/>
  <c r="K34"/>
  <c r="O34"/>
  <c r="F35"/>
  <c r="K36"/>
  <c r="O36"/>
  <c r="F37"/>
  <c r="K38"/>
  <c r="O38"/>
  <c r="F39"/>
  <c r="K40"/>
  <c r="O40"/>
  <c r="F41"/>
  <c r="C31" i="29"/>
  <c r="H31"/>
  <c r="F32"/>
  <c r="K32"/>
  <c r="O32"/>
  <c r="F33"/>
  <c r="K33"/>
  <c r="O33"/>
  <c r="F34"/>
  <c r="K34"/>
  <c r="O34"/>
  <c r="F35"/>
  <c r="K35"/>
  <c r="O35"/>
  <c r="F36"/>
  <c r="K36"/>
  <c r="O36"/>
  <c r="F37"/>
  <c r="K37"/>
  <c r="O37"/>
  <c r="F38"/>
  <c r="K38"/>
  <c r="O38"/>
  <c r="F39"/>
  <c r="K39"/>
  <c r="O39"/>
  <c r="F40"/>
  <c r="K40"/>
  <c r="O40"/>
  <c r="F41"/>
  <c r="K41"/>
  <c r="O41"/>
  <c r="F42"/>
  <c r="K42"/>
  <c r="O42"/>
  <c r="F43"/>
  <c r="K43"/>
  <c r="O43"/>
  <c r="F44"/>
  <c r="K44"/>
  <c r="O44"/>
  <c r="Q41" i="10"/>
  <c r="I42"/>
  <c r="K42"/>
  <c r="M42"/>
  <c r="O42"/>
  <c r="Q42"/>
  <c r="D43"/>
  <c r="F43"/>
  <c r="I43"/>
  <c r="K43"/>
  <c r="M43"/>
  <c r="O43"/>
  <c r="Q43"/>
  <c r="D44"/>
  <c r="F44"/>
  <c r="I44"/>
  <c r="K44"/>
  <c r="M44"/>
  <c r="I42" i="24"/>
  <c r="F43"/>
  <c r="D31" i="29"/>
  <c r="F31"/>
  <c r="I31"/>
  <c r="K31"/>
  <c r="M31"/>
  <c r="O31"/>
  <c r="Q31"/>
  <c r="D23"/>
  <c r="F23"/>
  <c r="I23"/>
  <c r="K23"/>
  <c r="M23"/>
  <c r="O23"/>
  <c r="Q23"/>
  <c r="D24"/>
  <c r="F24"/>
  <c r="I24"/>
  <c r="K24"/>
  <c r="M24"/>
  <c r="O24"/>
  <c r="Q24"/>
  <c r="D25"/>
  <c r="F25"/>
  <c r="I25"/>
  <c r="K25"/>
  <c r="M25"/>
  <c r="O25"/>
  <c r="Q25"/>
  <c r="B23"/>
  <c r="C23"/>
  <c r="E23"/>
  <c r="G23"/>
  <c r="H23"/>
  <c r="J23"/>
  <c r="L23"/>
  <c r="N23"/>
  <c r="P23"/>
  <c r="B24"/>
  <c r="C24"/>
  <c r="E24"/>
  <c r="G24"/>
  <c r="H24"/>
  <c r="J24"/>
  <c r="L24"/>
  <c r="N24"/>
  <c r="P24"/>
  <c r="B25"/>
  <c r="C25"/>
  <c r="E25"/>
  <c r="G25"/>
  <c r="H25"/>
  <c r="J25"/>
  <c r="L25"/>
  <c r="N25"/>
  <c r="P25"/>
  <c r="K42" i="24"/>
  <c r="M42"/>
  <c r="O44" i="10"/>
  <c r="Q44"/>
  <c r="O42" i="24"/>
  <c r="Q42"/>
  <c r="D24"/>
  <c r="F24"/>
  <c r="I44"/>
  <c r="K44"/>
  <c r="M44"/>
  <c r="O44"/>
  <c r="Q44"/>
  <c r="B24" i="8"/>
  <c r="C24"/>
  <c r="E24"/>
  <c r="G24"/>
  <c r="H24"/>
  <c r="J24"/>
  <c r="L24"/>
  <c r="N24"/>
  <c r="P24"/>
  <c r="B25"/>
  <c r="C25"/>
  <c r="E25"/>
  <c r="G25"/>
  <c r="H25"/>
  <c r="J25"/>
  <c r="L25"/>
  <c r="N25"/>
  <c r="P25"/>
  <c r="D24"/>
  <c r="F24"/>
  <c r="I24"/>
  <c r="K24"/>
  <c r="M24"/>
  <c r="O24"/>
  <c r="Q24"/>
  <c r="D25"/>
  <c r="F25"/>
  <c r="I25"/>
  <c r="K25"/>
  <c r="M25"/>
  <c r="O25"/>
  <c r="Q25"/>
  <c r="C31" i="10"/>
  <c r="E31"/>
  <c r="G31"/>
  <c r="H31"/>
  <c r="J31"/>
  <c r="L31"/>
  <c r="N31"/>
  <c r="P31"/>
  <c r="C32"/>
  <c r="E32"/>
  <c r="G32"/>
  <c r="H32"/>
  <c r="J32"/>
  <c r="L32"/>
  <c r="N32"/>
  <c r="P32"/>
  <c r="C33"/>
  <c r="E33"/>
  <c r="G33"/>
  <c r="H33"/>
  <c r="J33"/>
  <c r="L33"/>
  <c r="N33"/>
  <c r="P33"/>
  <c r="C34"/>
  <c r="E34"/>
  <c r="G34"/>
  <c r="H34"/>
  <c r="J34"/>
  <c r="L34"/>
  <c r="N34"/>
  <c r="P34"/>
  <c r="C35"/>
  <c r="E35"/>
  <c r="G35"/>
  <c r="H35"/>
  <c r="J35"/>
  <c r="L35"/>
  <c r="N35"/>
  <c r="P35"/>
  <c r="C36"/>
  <c r="E36"/>
  <c r="G36"/>
  <c r="H36"/>
  <c r="J36"/>
  <c r="L36"/>
  <c r="N36"/>
  <c r="P36"/>
  <c r="C37"/>
  <c r="E37"/>
  <c r="G37"/>
  <c r="H37"/>
  <c r="J37"/>
  <c r="L37"/>
  <c r="N37"/>
  <c r="P37"/>
  <c r="C38"/>
  <c r="E38"/>
  <c r="G38"/>
  <c r="H38"/>
  <c r="J38"/>
  <c r="L38"/>
  <c r="N38"/>
  <c r="P38"/>
  <c r="C39"/>
  <c r="E39"/>
  <c r="G39"/>
  <c r="H39"/>
  <c r="J39"/>
  <c r="L39"/>
  <c r="N39"/>
  <c r="P39"/>
  <c r="C40"/>
  <c r="E40"/>
  <c r="G40"/>
  <c r="H40"/>
  <c r="J40"/>
  <c r="L40"/>
  <c r="N40"/>
  <c r="P40"/>
  <c r="C41"/>
  <c r="E41"/>
  <c r="G41"/>
  <c r="H41"/>
  <c r="J41"/>
  <c r="L41"/>
  <c r="N41"/>
  <c r="P41"/>
  <c r="C42"/>
  <c r="E42"/>
  <c r="G42"/>
  <c r="H42"/>
  <c r="J42"/>
  <c r="L42"/>
  <c r="N42"/>
  <c r="P42"/>
  <c r="C43"/>
  <c r="E43"/>
  <c r="G43"/>
  <c r="H43"/>
  <c r="J43"/>
  <c r="L43"/>
  <c r="N43"/>
  <c r="P43"/>
  <c r="C44"/>
  <c r="E44"/>
  <c r="G44"/>
  <c r="H44"/>
  <c r="J44"/>
  <c r="L44"/>
  <c r="N44"/>
  <c r="P44"/>
  <c r="D24" i="16"/>
  <c r="F24"/>
  <c r="I24"/>
  <c r="K24"/>
  <c r="M24"/>
  <c r="O24"/>
  <c r="Q24"/>
  <c r="D25"/>
  <c r="F25"/>
  <c r="I25"/>
  <c r="K25"/>
  <c r="M25"/>
  <c r="O25"/>
  <c r="Q25"/>
  <c r="I23" i="24"/>
  <c r="K23"/>
  <c r="M23"/>
  <c r="O23"/>
  <c r="Q23"/>
  <c r="I25"/>
  <c r="K25"/>
  <c r="M25"/>
  <c r="O25"/>
  <c r="Q25"/>
  <c r="D23" i="9"/>
  <c r="D25"/>
  <c r="K23"/>
  <c r="K25"/>
  <c r="O23"/>
  <c r="O25"/>
  <c r="B25"/>
  <c r="B23"/>
  <c r="E25"/>
  <c r="E23"/>
  <c r="G25"/>
  <c r="G23"/>
  <c r="H25"/>
  <c r="H23"/>
  <c r="J25"/>
  <c r="J23"/>
  <c r="L25"/>
  <c r="L23"/>
  <c r="N25"/>
  <c r="N23"/>
  <c r="P25"/>
  <c r="P23"/>
  <c r="B34" i="11"/>
  <c r="B24"/>
  <c r="C34"/>
  <c r="C24"/>
  <c r="E34"/>
  <c r="E24"/>
  <c r="G34"/>
  <c r="G24"/>
  <c r="H34"/>
  <c r="H24"/>
  <c r="J34"/>
  <c r="J24"/>
  <c r="L34"/>
  <c r="L24"/>
  <c r="N34"/>
  <c r="N24"/>
  <c r="P34"/>
  <c r="P24"/>
  <c r="B41"/>
  <c r="B25"/>
  <c r="B23"/>
  <c r="C25"/>
  <c r="C23"/>
  <c r="C41"/>
  <c r="E41"/>
  <c r="E25"/>
  <c r="E23"/>
  <c r="G25"/>
  <c r="G23"/>
  <c r="G41"/>
  <c r="H25"/>
  <c r="H23"/>
  <c r="H41"/>
  <c r="J41"/>
  <c r="J25"/>
  <c r="J23"/>
  <c r="L25"/>
  <c r="L23"/>
  <c r="L41"/>
  <c r="N41"/>
  <c r="N25"/>
  <c r="N23"/>
  <c r="P25"/>
  <c r="P23"/>
  <c r="P41"/>
  <c r="F24" i="9"/>
  <c r="K24"/>
  <c r="O24"/>
  <c r="B24"/>
  <c r="E24"/>
  <c r="G24"/>
  <c r="H24"/>
  <c r="J24"/>
  <c r="L24"/>
  <c r="N24"/>
  <c r="P24"/>
  <c r="C25"/>
  <c r="C31" i="11"/>
  <c r="G31"/>
  <c r="H31"/>
  <c r="J31"/>
  <c r="L31"/>
  <c r="N31"/>
  <c r="P31"/>
  <c r="C32"/>
  <c r="E32"/>
  <c r="G32"/>
  <c r="H32"/>
  <c r="J32"/>
  <c r="L32"/>
  <c r="N32"/>
  <c r="P32"/>
  <c r="C33"/>
  <c r="E33"/>
  <c r="G33"/>
  <c r="H33"/>
  <c r="J33"/>
  <c r="L33"/>
  <c r="N33"/>
  <c r="P33"/>
  <c r="C35"/>
  <c r="E35"/>
  <c r="G35"/>
  <c r="H35"/>
  <c r="J35"/>
  <c r="L35"/>
  <c r="N35"/>
  <c r="P35"/>
  <c r="C36"/>
  <c r="E36"/>
  <c r="G36"/>
  <c r="H36"/>
  <c r="J36"/>
  <c r="L36"/>
  <c r="N36"/>
  <c r="P36"/>
  <c r="C37"/>
  <c r="E37"/>
  <c r="G37"/>
  <c r="H37"/>
  <c r="J37"/>
  <c r="L37"/>
  <c r="N37"/>
  <c r="P37"/>
  <c r="C38"/>
  <c r="E38"/>
  <c r="G38"/>
  <c r="H38"/>
  <c r="J38"/>
  <c r="L38"/>
  <c r="N38"/>
  <c r="P38"/>
  <c r="C39"/>
  <c r="E39"/>
  <c r="G39"/>
  <c r="H39"/>
  <c r="J39"/>
  <c r="L39"/>
  <c r="N39"/>
  <c r="P39"/>
  <c r="C40"/>
  <c r="E40"/>
  <c r="G40"/>
  <c r="H40"/>
  <c r="J40"/>
  <c r="L40"/>
  <c r="N40"/>
  <c r="P40"/>
  <c r="C42"/>
  <c r="E42"/>
  <c r="G42"/>
  <c r="H42"/>
  <c r="J42"/>
  <c r="L42"/>
  <c r="N42"/>
  <c r="P42"/>
  <c r="C43"/>
  <c r="E43"/>
  <c r="G43"/>
  <c r="H43"/>
  <c r="J43"/>
  <c r="L43"/>
  <c r="N43"/>
  <c r="P43"/>
  <c r="C44"/>
  <c r="E44"/>
  <c r="G44"/>
  <c r="H44"/>
  <c r="J44"/>
  <c r="L44"/>
  <c r="N44"/>
  <c r="P44"/>
  <c r="B23" i="8"/>
  <c r="C23"/>
  <c r="E23"/>
  <c r="G23"/>
  <c r="H23"/>
  <c r="J23"/>
  <c r="L23"/>
  <c r="N23"/>
  <c r="P23"/>
  <c r="B23" i="10"/>
  <c r="C23"/>
  <c r="E23"/>
  <c r="G23"/>
  <c r="H23"/>
  <c r="J23"/>
  <c r="L23"/>
  <c r="N23"/>
  <c r="P23"/>
  <c r="B24"/>
  <c r="C24"/>
  <c r="E24"/>
  <c r="G24"/>
  <c r="H24"/>
  <c r="J24"/>
  <c r="L24"/>
  <c r="N24"/>
  <c r="P24"/>
  <c r="B25"/>
  <c r="C25"/>
  <c r="E25"/>
  <c r="G25"/>
  <c r="H25"/>
  <c r="J25"/>
  <c r="L25"/>
  <c r="N25"/>
  <c r="P25"/>
  <c r="F23" i="9"/>
  <c r="F25"/>
  <c r="I23"/>
  <c r="I25"/>
  <c r="M23"/>
  <c r="M25"/>
  <c r="Q23"/>
  <c r="Q25"/>
  <c r="D34" i="11"/>
  <c r="D24"/>
  <c r="F34"/>
  <c r="F24"/>
  <c r="I34"/>
  <c r="I24"/>
  <c r="K34"/>
  <c r="K24"/>
  <c r="M34"/>
  <c r="M24"/>
  <c r="O34"/>
  <c r="O24"/>
  <c r="Q34"/>
  <c r="Q24"/>
  <c r="D41"/>
  <c r="D25"/>
  <c r="D23"/>
  <c r="F41"/>
  <c r="F25"/>
  <c r="F23"/>
  <c r="I41"/>
  <c r="I25"/>
  <c r="I23"/>
  <c r="K41"/>
  <c r="K25"/>
  <c r="K23"/>
  <c r="M41"/>
  <c r="M25"/>
  <c r="M23"/>
  <c r="O41"/>
  <c r="O25"/>
  <c r="O23"/>
  <c r="Q41"/>
  <c r="Q25"/>
  <c r="Q23"/>
  <c r="D24" i="9"/>
  <c r="I24"/>
  <c r="M24"/>
  <c r="Q24"/>
  <c r="D23" i="8"/>
  <c r="F23"/>
  <c r="I23"/>
  <c r="K23"/>
  <c r="M23"/>
  <c r="O23"/>
  <c r="Q23"/>
  <c r="D23" i="10"/>
  <c r="F23"/>
  <c r="I23"/>
  <c r="K23"/>
  <c r="M23"/>
  <c r="O23"/>
  <c r="Q23"/>
  <c r="D24"/>
  <c r="F24"/>
  <c r="I24"/>
  <c r="K24"/>
  <c r="M24"/>
  <c r="O24"/>
  <c r="Q24"/>
  <c r="D25"/>
  <c r="F25"/>
  <c r="I25"/>
  <c r="K25"/>
  <c r="M25"/>
  <c r="O25"/>
  <c r="Q25"/>
  <c r="C23" i="9"/>
  <c r="D23" i="17"/>
  <c r="F23"/>
  <c r="I23"/>
  <c r="K23"/>
  <c r="M23"/>
  <c r="O23"/>
  <c r="Q23"/>
  <c r="D24"/>
  <c r="F24"/>
  <c r="I24"/>
  <c r="K24"/>
  <c r="M24"/>
  <c r="O24"/>
  <c r="Q24"/>
  <c r="D25"/>
  <c r="F25"/>
  <c r="I25"/>
  <c r="K25"/>
  <c r="M25"/>
  <c r="O25"/>
  <c r="Q25"/>
  <c r="B23"/>
  <c r="C23"/>
  <c r="E23"/>
  <c r="G23"/>
  <c r="H23"/>
  <c r="J23"/>
  <c r="L23"/>
  <c r="N23"/>
  <c r="P23"/>
  <c r="B24"/>
  <c r="C24"/>
  <c r="E24"/>
  <c r="G24"/>
  <c r="H24"/>
  <c r="J24"/>
  <c r="L24"/>
  <c r="N24"/>
  <c r="P24"/>
  <c r="B25"/>
  <c r="C25"/>
  <c r="E25"/>
  <c r="G25"/>
  <c r="H25"/>
  <c r="J25"/>
  <c r="L25"/>
  <c r="N25"/>
  <c r="P25"/>
  <c r="F35" i="33" l="1"/>
  <c r="M43"/>
  <c r="N38"/>
  <c r="F38"/>
  <c r="Q41"/>
  <c r="M38"/>
  <c r="E41"/>
  <c r="B1" i="65"/>
  <c r="J1" s="1"/>
  <c r="Q40" i="33"/>
  <c r="M32"/>
  <c r="E32"/>
  <c r="D35"/>
  <c r="L40"/>
  <c r="Q32"/>
  <c r="Q35"/>
  <c r="M35"/>
  <c r="I32"/>
  <c r="I35"/>
  <c r="E40"/>
  <c r="E36"/>
  <c r="E35"/>
  <c r="L32"/>
  <c r="D40"/>
  <c r="N33"/>
  <c r="N32"/>
  <c r="J32"/>
  <c r="Q43"/>
  <c r="M33"/>
  <c r="E43"/>
  <c r="L36"/>
  <c r="D36"/>
  <c r="D33"/>
  <c r="N43"/>
  <c r="J36"/>
  <c r="F43"/>
  <c r="P35"/>
  <c r="P32"/>
  <c r="P33"/>
  <c r="H40"/>
  <c r="H31"/>
  <c r="H41"/>
  <c r="O43"/>
  <c r="O33"/>
  <c r="O32"/>
  <c r="K41"/>
  <c r="K40"/>
  <c r="G31"/>
  <c r="G36"/>
  <c r="C31"/>
  <c r="C33"/>
  <c r="C32"/>
  <c r="M41"/>
  <c r="I43"/>
  <c r="L43"/>
  <c r="D43"/>
  <c r="D41"/>
  <c r="N41"/>
  <c r="J43"/>
  <c r="F41"/>
  <c r="P41"/>
  <c r="Q36"/>
  <c r="Q33"/>
  <c r="M40"/>
  <c r="M36"/>
  <c r="I41"/>
  <c r="I40"/>
  <c r="E33"/>
  <c r="L31"/>
  <c r="L33"/>
  <c r="D31"/>
  <c r="N40"/>
  <c r="J33"/>
  <c r="J41"/>
  <c r="J31"/>
  <c r="F40"/>
  <c r="Q25" i="78"/>
  <c r="Q16" i="33"/>
  <c r="M44"/>
  <c r="I44"/>
  <c r="I25"/>
  <c r="E44"/>
  <c r="L23" i="78"/>
  <c r="L25"/>
  <c r="L16" i="33"/>
  <c r="N23"/>
  <c r="N44"/>
  <c r="J24" i="78"/>
  <c r="J8" i="33"/>
  <c r="J25" s="1"/>
  <c r="F23"/>
  <c r="F44"/>
  <c r="G25" i="78"/>
  <c r="G23"/>
  <c r="G16" i="33"/>
  <c r="C24" i="78"/>
  <c r="C8" i="33"/>
  <c r="C25" s="1"/>
  <c r="Q23" i="78"/>
  <c r="Q5" i="33"/>
  <c r="Q31" s="1"/>
  <c r="M25" i="78"/>
  <c r="M16" i="33"/>
  <c r="E23" i="78"/>
  <c r="E5" i="33"/>
  <c r="E31" s="1"/>
  <c r="E24" i="78"/>
  <c r="E8" i="33"/>
  <c r="D23" i="78"/>
  <c r="D25"/>
  <c r="D16" i="33"/>
  <c r="N25" i="78"/>
  <c r="N23"/>
  <c r="N16" i="33"/>
  <c r="F25" i="78"/>
  <c r="F23"/>
  <c r="F16" i="33"/>
  <c r="B25" i="78"/>
  <c r="B23"/>
  <c r="B16" i="33"/>
  <c r="B42" s="1"/>
  <c r="P23" i="78"/>
  <c r="P25"/>
  <c r="P16" i="33"/>
  <c r="H44"/>
  <c r="H23"/>
  <c r="H24" i="78"/>
  <c r="H8" i="33"/>
  <c r="H25" s="1"/>
  <c r="O25" i="78"/>
  <c r="O23"/>
  <c r="O16" i="33"/>
  <c r="K25" i="78"/>
  <c r="K23"/>
  <c r="K16" i="33"/>
  <c r="K23"/>
  <c r="K44"/>
  <c r="P38"/>
  <c r="O38"/>
  <c r="K39"/>
  <c r="G37"/>
  <c r="M37"/>
  <c r="I39"/>
  <c r="I38"/>
  <c r="D39"/>
  <c r="D37"/>
  <c r="J38"/>
  <c r="J40"/>
  <c r="J39"/>
  <c r="F33"/>
  <c r="F32"/>
  <c r="F31"/>
  <c r="P43"/>
  <c r="P36"/>
  <c r="P37"/>
  <c r="H39"/>
  <c r="O31"/>
  <c r="O37"/>
  <c r="O36"/>
  <c r="K43"/>
  <c r="G35"/>
  <c r="G41"/>
  <c r="G40"/>
  <c r="C38"/>
  <c r="C35"/>
  <c r="C37"/>
  <c r="C36"/>
  <c r="Q44"/>
  <c r="Q24" i="78"/>
  <c r="Q8" i="33"/>
  <c r="Q25" s="1"/>
  <c r="M23" i="78"/>
  <c r="M5" i="33"/>
  <c r="M31" s="1"/>
  <c r="I25" i="78"/>
  <c r="I23"/>
  <c r="I16" i="33"/>
  <c r="L23"/>
  <c r="L44"/>
  <c r="L24" i="78"/>
  <c r="L8" i="33"/>
  <c r="D23"/>
  <c r="D44"/>
  <c r="J23" i="78"/>
  <c r="J25"/>
  <c r="J16" i="33"/>
  <c r="J44"/>
  <c r="J23"/>
  <c r="K24" i="78"/>
  <c r="K8" i="33"/>
  <c r="G24" i="78"/>
  <c r="G8" i="33"/>
  <c r="G25" s="1"/>
  <c r="G44"/>
  <c r="G23"/>
  <c r="I37"/>
  <c r="E38"/>
  <c r="N37"/>
  <c r="F37"/>
  <c r="P40"/>
  <c r="P31"/>
  <c r="H35"/>
  <c r="H32"/>
  <c r="H38"/>
  <c r="H33"/>
  <c r="O35"/>
  <c r="O41"/>
  <c r="O40"/>
  <c r="K31"/>
  <c r="K33"/>
  <c r="K32"/>
  <c r="G39"/>
  <c r="C39"/>
  <c r="C41"/>
  <c r="C40"/>
  <c r="M24" i="78"/>
  <c r="M8" i="33"/>
  <c r="I24" i="78"/>
  <c r="I5" i="33"/>
  <c r="I31" s="1"/>
  <c r="E25" i="78"/>
  <c r="E16" i="33"/>
  <c r="D24" i="78"/>
  <c r="D8" i="33"/>
  <c r="D25" s="1"/>
  <c r="N24" i="78"/>
  <c r="N8" i="33"/>
  <c r="N25" s="1"/>
  <c r="F24" i="78"/>
  <c r="F8" i="33"/>
  <c r="F25" s="1"/>
  <c r="B23"/>
  <c r="B44"/>
  <c r="B24" i="78"/>
  <c r="B8" i="33"/>
  <c r="B25" s="1"/>
  <c r="P44"/>
  <c r="P23"/>
  <c r="P24" i="78"/>
  <c r="P8" i="33"/>
  <c r="H23" i="78"/>
  <c r="H25"/>
  <c r="H16" i="33"/>
  <c r="O24" i="78"/>
  <c r="O8" i="33"/>
  <c r="O25" s="1"/>
  <c r="O44"/>
  <c r="O23"/>
  <c r="C25" i="78"/>
  <c r="C23"/>
  <c r="C16" i="33"/>
  <c r="C44"/>
  <c r="C23"/>
  <c r="Q39"/>
  <c r="Q38"/>
  <c r="E39"/>
  <c r="L38"/>
  <c r="N39"/>
  <c r="F39"/>
  <c r="P39"/>
  <c r="H43"/>
  <c r="H36"/>
  <c r="H37"/>
  <c r="O39"/>
  <c r="K38"/>
  <c r="K35"/>
  <c r="K37"/>
  <c r="K36"/>
  <c r="G43"/>
  <c r="G38"/>
  <c r="G33"/>
  <c r="G32"/>
  <c r="C43"/>
  <c r="G25" i="49"/>
  <c r="B18" i="32"/>
  <c r="B1" i="1"/>
  <c r="J1" s="1"/>
  <c r="B59" i="32" l="1"/>
  <c r="Q23" i="33"/>
  <c r="I34"/>
  <c r="E42"/>
  <c r="J42"/>
  <c r="E34"/>
  <c r="E24"/>
  <c r="C34"/>
  <c r="C24"/>
  <c r="K34"/>
  <c r="K24"/>
  <c r="M42"/>
  <c r="I42"/>
  <c r="K25"/>
  <c r="F42"/>
  <c r="I24"/>
  <c r="Q42"/>
  <c r="P34"/>
  <c r="P24"/>
  <c r="O24"/>
  <c r="O34"/>
  <c r="D34"/>
  <c r="D24"/>
  <c r="L24"/>
  <c r="L34"/>
  <c r="P25"/>
  <c r="L25"/>
  <c r="K42"/>
  <c r="N42"/>
  <c r="G42"/>
  <c r="E23"/>
  <c r="N34"/>
  <c r="N24"/>
  <c r="M24"/>
  <c r="M34"/>
  <c r="Q24"/>
  <c r="Q34"/>
  <c r="H34"/>
  <c r="H24"/>
  <c r="J24"/>
  <c r="J34"/>
  <c r="F34"/>
  <c r="F24"/>
  <c r="B34"/>
  <c r="B24"/>
  <c r="G34"/>
  <c r="G24"/>
  <c r="M25"/>
  <c r="C42"/>
  <c r="H42"/>
  <c r="O42"/>
  <c r="P42"/>
  <c r="D42"/>
  <c r="L42"/>
  <c r="E25"/>
  <c r="I23"/>
  <c r="M23"/>
  <c r="B19" i="32"/>
  <c r="B1" i="12"/>
  <c r="J1" s="1"/>
  <c r="B60" i="32" l="1"/>
  <c r="B20"/>
  <c r="B1" i="40"/>
  <c r="J1" s="1"/>
  <c r="B61" i="32" l="1"/>
  <c r="B21"/>
  <c r="B1" i="14"/>
  <c r="J1" s="1"/>
  <c r="B62" i="32" l="1"/>
  <c r="B22"/>
  <c r="B29" i="14"/>
  <c r="B63" i="32" l="1"/>
  <c r="B23"/>
  <c r="B1" i="41"/>
  <c r="J1" s="1"/>
  <c r="B64" i="32" l="1"/>
  <c r="B24"/>
  <c r="B1" i="42"/>
  <c r="J1" s="1"/>
  <c r="B65" i="32" l="1"/>
  <c r="B25"/>
  <c r="B1" i="22"/>
  <c r="J1" s="1"/>
  <c r="B66" i="32" l="1"/>
  <c r="B26"/>
  <c r="B1" i="56" s="1"/>
  <c r="J1" s="1"/>
  <c r="B52" i="22"/>
  <c r="J52" s="1"/>
  <c r="B67" i="32" l="1"/>
  <c r="B27"/>
  <c r="B52" i="56" s="1"/>
  <c r="J52" s="1"/>
  <c r="B1" i="39"/>
  <c r="J1" s="1"/>
  <c r="B68" i="32" l="1"/>
  <c r="B28"/>
  <c r="B52" i="39"/>
  <c r="J52" s="1"/>
  <c r="B69" i="32" l="1"/>
  <c r="B29"/>
  <c r="B1" i="38"/>
  <c r="J1" s="1"/>
  <c r="B70" i="32" l="1"/>
  <c r="B30"/>
  <c r="B52" i="38"/>
  <c r="J52" s="1"/>
  <c r="B71" i="32" l="1"/>
  <c r="B31"/>
  <c r="B53" i="25"/>
  <c r="B1"/>
  <c r="B72" i="32" l="1"/>
  <c r="B32"/>
  <c r="B78" i="25"/>
  <c r="B73" i="32" l="1"/>
  <c r="B33"/>
  <c r="B1" i="52" s="1"/>
  <c r="J1" s="1"/>
  <c r="B1" i="23"/>
  <c r="J1" s="1"/>
  <c r="B74" i="32" l="1"/>
  <c r="B34"/>
  <c r="B29" i="52" s="1"/>
  <c r="J29" s="1"/>
  <c r="B29" i="23"/>
  <c r="J29" s="1"/>
  <c r="B75" i="32" l="1"/>
  <c r="B35"/>
  <c r="B1" i="26" s="1"/>
  <c r="B76" i="32" l="1"/>
  <c r="B36"/>
  <c r="B53" i="26" s="1"/>
  <c r="B77" i="32" l="1"/>
  <c r="B1" i="48"/>
  <c r="J1" s="1"/>
  <c r="B78" i="32" l="1"/>
  <c r="B1" i="57"/>
  <c r="J1" s="1"/>
  <c r="B79" i="32" l="1"/>
  <c r="B40"/>
  <c r="B1" i="49" s="1"/>
  <c r="B80" i="32" l="1"/>
  <c r="B41"/>
  <c r="B1" i="24" l="1"/>
  <c r="J1" s="1"/>
  <c r="B1" i="83"/>
  <c r="J1" s="1"/>
  <c r="B81" i="32"/>
  <c r="B1" i="53"/>
  <c r="J1" s="1"/>
  <c r="B82" i="32" l="1"/>
  <c r="B1" i="16"/>
  <c r="J1" s="1"/>
  <c r="J1" i="73"/>
  <c r="B83" i="32" l="1"/>
  <c r="J29" i="16"/>
  <c r="B84" i="32" l="1"/>
  <c r="B1" i="10"/>
  <c r="J1" s="1"/>
  <c r="B85" i="32" l="1"/>
  <c r="B1" i="33"/>
  <c r="J1" s="1"/>
  <c r="B86" i="32" l="1"/>
  <c r="B58"/>
  <c r="B87" l="1"/>
  <c r="B1" i="5"/>
  <c r="J1" s="1"/>
  <c r="B88" i="32" l="1"/>
  <c r="B1" i="7"/>
  <c r="J1" s="1"/>
  <c r="B89" i="32" l="1"/>
  <c r="B1" i="9"/>
  <c r="J1" s="1"/>
  <c r="B90" i="32" l="1"/>
  <c r="B1" i="2"/>
  <c r="J1" s="1"/>
  <c r="B92" i="32" l="1"/>
  <c r="B1" i="13"/>
  <c r="J1" s="1"/>
  <c r="B93" i="32" l="1"/>
  <c r="B1" i="43"/>
  <c r="J1" s="1"/>
  <c r="B94" i="32" l="1"/>
  <c r="B1" i="15"/>
  <c r="J1" s="1"/>
  <c r="B95" i="32" l="1"/>
  <c r="B1" i="84" s="1"/>
  <c r="J1" s="1"/>
  <c r="B29" i="15"/>
  <c r="J29" s="1"/>
  <c r="B96" i="32" l="1"/>
  <c r="B1" i="77" s="1"/>
  <c r="B1" i="44"/>
  <c r="J1" s="1"/>
  <c r="B98" i="32" l="1"/>
  <c r="B1" i="45"/>
  <c r="J1" s="1"/>
  <c r="B99" i="32" l="1"/>
  <c r="B1" i="27"/>
  <c r="J1" s="1"/>
  <c r="B100" i="32" l="1"/>
  <c r="B53" i="27"/>
  <c r="J53" s="1"/>
  <c r="B101" i="32" l="1"/>
  <c r="B1" i="79" s="1"/>
  <c r="J1" s="1"/>
  <c r="B1" i="46"/>
  <c r="J1" s="1"/>
  <c r="B102" i="32" l="1"/>
  <c r="B29" i="79" s="1"/>
  <c r="J29" s="1"/>
  <c r="B52" i="46"/>
  <c r="J52" s="1"/>
  <c r="B103" i="32" l="1"/>
  <c r="B1" i="81" s="1"/>
  <c r="J1" s="1"/>
  <c r="B1" i="47"/>
  <c r="J1" s="1"/>
  <c r="B104" i="32" l="1"/>
  <c r="B53" i="47"/>
  <c r="J53" s="1"/>
  <c r="B105" i="32" l="1"/>
  <c r="B1" i="58"/>
  <c r="J1" s="1"/>
  <c r="B106" i="32" l="1"/>
  <c r="B1" i="86" s="1"/>
  <c r="J1" s="1"/>
  <c r="B54" i="58"/>
  <c r="J54" s="1"/>
  <c r="B108" i="32" l="1"/>
  <c r="B1" i="30"/>
  <c r="B109" i="32" l="1"/>
  <c r="B54" i="30"/>
  <c r="B117" i="32" l="1"/>
  <c r="B1" i="80" s="1"/>
  <c r="B79" i="30"/>
  <c r="B118" i="32" l="1"/>
  <c r="B1" i="87" s="1"/>
  <c r="B1" i="28"/>
  <c r="J1" s="1"/>
  <c r="B121" i="32" l="1"/>
  <c r="B120"/>
  <c r="B29" i="28"/>
  <c r="J29" s="1"/>
  <c r="B1" i="54" l="1"/>
  <c r="J1" s="1"/>
  <c r="B29" l="1"/>
  <c r="J29" s="1"/>
  <c r="B1" i="31" l="1"/>
  <c r="B53" l="1"/>
  <c r="B1" i="50" l="1"/>
  <c r="J1" s="1"/>
  <c r="B1" i="59" l="1"/>
  <c r="J1" s="1"/>
  <c r="B1" i="51"/>
  <c r="B1" i="29" l="1"/>
  <c r="J1" s="1"/>
  <c r="B1" i="55" l="1"/>
  <c r="J1" s="1"/>
  <c r="B1" i="17" l="1"/>
  <c r="J1" s="1"/>
  <c r="B29" l="1"/>
  <c r="J29" s="1"/>
  <c r="B1" i="11" l="1"/>
  <c r="J1" s="1"/>
  <c r="B1" i="34" l="1"/>
  <c r="J1" s="1"/>
  <c r="B1" i="68" l="1"/>
  <c r="J1" s="1"/>
  <c r="B112" i="32" l="1"/>
  <c r="B113" l="1"/>
  <c r="B1" i="20" s="1"/>
  <c r="B114" i="32" l="1"/>
  <c r="B1" i="36" s="1"/>
  <c r="B115" i="32" l="1"/>
  <c r="B1" i="19" s="1"/>
  <c r="B116" i="32" l="1"/>
  <c r="B1" i="37" l="1"/>
  <c r="B1" i="21"/>
  <c r="B1" i="35" l="1"/>
  <c r="B1" i="67"/>
  <c r="B23" i="73"/>
  <c r="C23"/>
  <c r="D23"/>
  <c r="E23"/>
  <c r="F23"/>
  <c r="G23"/>
  <c r="H23"/>
  <c r="I23"/>
  <c r="J23"/>
  <c r="K23"/>
  <c r="L23"/>
  <c r="M23"/>
  <c r="N23"/>
  <c r="O23"/>
  <c r="P23"/>
  <c r="Q23"/>
  <c r="B24"/>
  <c r="C24"/>
  <c r="D24"/>
  <c r="E24"/>
  <c r="F24"/>
  <c r="G24"/>
  <c r="H24"/>
  <c r="I24"/>
  <c r="J24"/>
  <c r="K24"/>
  <c r="L24"/>
  <c r="M24"/>
  <c r="N24"/>
  <c r="O24"/>
  <c r="P24"/>
  <c r="Q24"/>
  <c r="B25"/>
  <c r="C25"/>
  <c r="D25"/>
  <c r="E25"/>
  <c r="F25"/>
  <c r="G25"/>
  <c r="H25"/>
  <c r="I25"/>
  <c r="J25"/>
  <c r="K25"/>
  <c r="L25"/>
  <c r="M25"/>
  <c r="N25"/>
  <c r="O25"/>
  <c r="P25"/>
  <c r="Q25"/>
</calcChain>
</file>

<file path=xl/sharedStrings.xml><?xml version="1.0" encoding="utf-8"?>
<sst xmlns="http://schemas.openxmlformats.org/spreadsheetml/2006/main" count="5587" uniqueCount="322">
  <si>
    <t>Utilities</t>
  </si>
  <si>
    <t>Mining and oil and gas extraction</t>
  </si>
  <si>
    <t>Agriculture, forestry, fishing and hunting</t>
  </si>
  <si>
    <t>Business sector industries</t>
  </si>
  <si>
    <t>Construction</t>
  </si>
  <si>
    <t>Manufacturing</t>
  </si>
  <si>
    <t>Wholesale trade</t>
  </si>
  <si>
    <t>Retail trade</t>
  </si>
  <si>
    <t>Transportation and warehousing</t>
  </si>
  <si>
    <t>Information and cultural industries</t>
  </si>
  <si>
    <t>Professional, scientific and technical services</t>
  </si>
  <si>
    <t>Arts, entertainment and recreation</t>
  </si>
  <si>
    <t>Accommodation and food services</t>
  </si>
  <si>
    <t>Other private services</t>
  </si>
  <si>
    <t>FIRE</t>
  </si>
  <si>
    <t>ASWMRS</t>
  </si>
  <si>
    <t>Source:</t>
  </si>
  <si>
    <t>Compound Annual Growth Rates, per cent</t>
  </si>
  <si>
    <t>1997-2010</t>
  </si>
  <si>
    <t>1997-2000</t>
  </si>
  <si>
    <t>2000-2010</t>
  </si>
  <si>
    <t>Statistics Canada, Labour Productiviy Measures - Provinces and Territories, CANSIM Table 383-0011.</t>
  </si>
  <si>
    <t>(as a share of the business sector)</t>
  </si>
  <si>
    <t>Notes:</t>
  </si>
  <si>
    <t>(millions)</t>
  </si>
  <si>
    <t>..</t>
  </si>
  <si>
    <t>1) FIRE - Finance, Insurance, Real Estate, Rental and Leasing;  2) ASWMRS - Administrative and Support, Waste Management and Remediation Services.</t>
  </si>
  <si>
    <t>(as a % of the business sector)</t>
  </si>
  <si>
    <t>(persons)</t>
  </si>
  <si>
    <t>CSLS calculations based on tables NGDP_Can and LComp_Can.</t>
  </si>
  <si>
    <t>CSLS calculations based on tables NGDP_NS and LComp_NS.</t>
  </si>
  <si>
    <t>Canada</t>
  </si>
  <si>
    <t>Newfoundland and Labrador</t>
  </si>
  <si>
    <t>Prince Edward Island</t>
  </si>
  <si>
    <t>New Brunswick</t>
  </si>
  <si>
    <t>Quebec</t>
  </si>
  <si>
    <t>Ontario</t>
  </si>
  <si>
    <t>Manitoba</t>
  </si>
  <si>
    <t>Saskatchewan</t>
  </si>
  <si>
    <t>Alberta</t>
  </si>
  <si>
    <t>British Columbia</t>
  </si>
  <si>
    <t>Statistics Canada, Fixed Capital Flows and Stocks, CANSIM Table 031-0003.</t>
  </si>
  <si>
    <t>(millions, chained 2002 dollars)</t>
  </si>
  <si>
    <t>(millions, current dollars)</t>
  </si>
  <si>
    <t>CSLS calculations based on tables Tot_K_Can and Hrs_Wkd_Can.</t>
  </si>
  <si>
    <t>Total Investment</t>
  </si>
  <si>
    <t>Building</t>
  </si>
  <si>
    <t>Engineering</t>
  </si>
  <si>
    <t>Machinery and Equipment</t>
  </si>
  <si>
    <t>ICT</t>
  </si>
  <si>
    <t>Computers</t>
  </si>
  <si>
    <t>Telecommunication Equipment</t>
  </si>
  <si>
    <t>Software</t>
  </si>
  <si>
    <t>Hours Worked, Canada, Business Sector Industries, 1997-2010</t>
  </si>
  <si>
    <t>Real GDP, Canada, Business Sector Industries, 1997-2010</t>
  </si>
  <si>
    <t>Labour Compensation, Canada, Business Sector Industries, 1997-2010</t>
  </si>
  <si>
    <t>(as a share of nominal GDP)</t>
  </si>
  <si>
    <t>Statistics Canada, Fixed Capital Flows and Stocks, CANSIM Table 031-0002.</t>
  </si>
  <si>
    <t>3) Regarding the FIRE sector, data on Real Estate and Rental and Leasing, as well as Management of Companies and Enterprises, were not available due to confidentiality reasons.</t>
  </si>
  <si>
    <t>CSLS calculations based on tables Tot_K_NS and Hrs_Wkd_NS.</t>
  </si>
  <si>
    <t>Hrs_Wkd_Can</t>
  </si>
  <si>
    <t>Jobs_Can</t>
  </si>
  <si>
    <t>NGDP_Can</t>
  </si>
  <si>
    <t>RGDP_Can</t>
  </si>
  <si>
    <t>IPD_Can</t>
  </si>
  <si>
    <t>Lcomp_Can</t>
  </si>
  <si>
    <t>KI_Can</t>
  </si>
  <si>
    <t>Inv_Asset_Can</t>
  </si>
  <si>
    <t>K_Asset_Can</t>
  </si>
  <si>
    <t>Hrs_Wkd_Prov_Comp</t>
  </si>
  <si>
    <t>NGDP_Prov_Comp</t>
  </si>
  <si>
    <t>Output</t>
  </si>
  <si>
    <t>Labour Input</t>
  </si>
  <si>
    <t>Productivity</t>
  </si>
  <si>
    <t>KP_Can</t>
  </si>
  <si>
    <t>Tot_K_can</t>
  </si>
  <si>
    <t>Capital Productivity, Canada, Business Sector Industries, 1997-2010</t>
  </si>
  <si>
    <t>CSLS calculations based on tables RGDP_Can and Tot_K_Can.</t>
  </si>
  <si>
    <t>CSLS calculations based on tables RGDP_NS and Tot_K_NS.</t>
  </si>
  <si>
    <t>Capital Input</t>
  </si>
  <si>
    <t>KP_Prov_Comp</t>
  </si>
  <si>
    <t>Hours Worked, Provincial Comparison, Business Sector Industries, 1997-2010</t>
  </si>
  <si>
    <t>Capital Productivity, Provincial Comparison, Business Sector Industries, 1997-2010</t>
  </si>
  <si>
    <t>Real GDP, Provincial Comparison, Business Sector Industries, 1997-2010</t>
  </si>
  <si>
    <t>Note:</t>
  </si>
  <si>
    <t>Geometric (infinite) end-year net stock.</t>
  </si>
  <si>
    <t>4) Geometric (infinite) end-year net stock.</t>
  </si>
  <si>
    <t>2) Geometric (infinite) end-year net stock.</t>
  </si>
  <si>
    <t>3) Geometric (infinite) end-year net stock.</t>
  </si>
  <si>
    <t>RGDP_Prov_Comp</t>
  </si>
  <si>
    <t>K_Prov_Comp</t>
  </si>
  <si>
    <t>Gross_Inv_Can</t>
  </si>
  <si>
    <t>Geometric (infinite) depreciation.</t>
  </si>
  <si>
    <t>CSLS calculations based on tables Gross_Inv_Can and Dep_Inv_Can.</t>
  </si>
  <si>
    <t>Average Weekly Hours Worked, Canada, Business Sector Industries, 1997-2010</t>
  </si>
  <si>
    <t>CSLS calculations based on tables Hrs_Wkd_Can and Jobs_Can.</t>
  </si>
  <si>
    <t>(weekly hours worked)</t>
  </si>
  <si>
    <t>Hourly Compensation, Canada, Business Sector Industries, 1997-2010</t>
  </si>
  <si>
    <t>(current dollars per hour worked)</t>
  </si>
  <si>
    <t>Unit Labour Cost, Canada, Business Sector Industries, 1997-2010</t>
  </si>
  <si>
    <t>(current dollars per unit of real GDP)</t>
  </si>
  <si>
    <t>Unit labour cost equals labour compensation divided by real GDP.</t>
  </si>
  <si>
    <t>3) Unit labour cost equals labour compensation divided by real GDP.</t>
  </si>
  <si>
    <t>Hourly compensation equals labour compensation divided by total hours worked.</t>
  </si>
  <si>
    <t>3) Hourly compensation equals labour compensation divided by total hours worked.</t>
  </si>
  <si>
    <t>CSLS calculations based on tables Hrs_Wkd_NS and Jobs_NS.</t>
  </si>
  <si>
    <t>1) FIRE - Finance, Insurance, Real Estate, Rental and Leasing;  2) ASWMRS - Administrative and Support, Waste Management and Remediation Services; 3) Geometric (infinite) depreciation.</t>
  </si>
  <si>
    <t>4) Regarding the FIRE sector, data on Real Estate and Rental and Leasing, as well as Management of Companies and Enterprises, were not available due to confidentiality reasons.</t>
  </si>
  <si>
    <t>CSLS calculations based on tables Gross_Inv_NS and Dep_Inv_NS.</t>
  </si>
  <si>
    <t>Wkly_Hrs_Can</t>
  </si>
  <si>
    <t>Hrly_Comp_Can</t>
  </si>
  <si>
    <t>Dep_Inv_Can</t>
  </si>
  <si>
    <t>Unit_Lcost_Can</t>
  </si>
  <si>
    <t>Net_Inv_Can</t>
  </si>
  <si>
    <t>Total Assets</t>
  </si>
  <si>
    <t>1) Data for business sector ICT investment (total and components) were unavailable. As a consequence, total economy ICT investment data were used.</t>
  </si>
  <si>
    <t>CSLS calculations based on tables Inv_Asset_Can and NGDP_Can.</t>
  </si>
  <si>
    <t>CSLS calculations based on tables Inv_Asset_NS and NGDP_NS.</t>
  </si>
  <si>
    <t>CSLS calculations based on tables Gross_Inv_Can and Hrs_Wkd_Can.</t>
  </si>
  <si>
    <t>CSLS calculations based on tables Inv_Asset_Can and Hrs_Wkd_Can.</t>
  </si>
  <si>
    <t>CSLS calculations based on tables Gross_Inv_NS and Hrs_Wkd_NS.</t>
  </si>
  <si>
    <t>Hours Worked, Total Economy</t>
  </si>
  <si>
    <t>InvI_Can</t>
  </si>
  <si>
    <t>InvI_Asset_Can</t>
  </si>
  <si>
    <t>M&amp;E_K_Can</t>
  </si>
  <si>
    <t>M&amp;EI_Can</t>
  </si>
  <si>
    <t>CSLS calculations based on tables M&amp;E_Inv_Can and Hrs_Wkd_Can.</t>
  </si>
  <si>
    <t>M&amp;E_InvI_Can</t>
  </si>
  <si>
    <t>M&amp;E_Inv_Can</t>
  </si>
  <si>
    <t>Statistics Canada, Fixed Capital Flows and Stocks, CANSIM Tables 031-0002 and 031-0004.</t>
  </si>
  <si>
    <t>Statistics Canada, Fixed Capital Flows and Stocks, CANSIM Tables 031-0002 and  031-0004.</t>
  </si>
  <si>
    <t>CSLS calculations based on tables M&amp;E_Inv_NS and Hrs_Wkd_NS.</t>
  </si>
  <si>
    <t>CSLS calculations based on tables Inv_Asset_NS and Hrs_Wkd_NS.</t>
  </si>
  <si>
    <t>CSLS calculations based on tables M&amp;E_K_NS and Hrs_Wkd_NS.</t>
  </si>
  <si>
    <t>CSLS calculations based on tables M&amp;E_K_Can and Hrs_Wkd_Can.</t>
  </si>
  <si>
    <t>1997-2008</t>
  </si>
  <si>
    <t>2000-2008</t>
  </si>
  <si>
    <t>Intellectual Property Products</t>
  </si>
  <si>
    <t>(millions, chained 2007 dollars)</t>
  </si>
  <si>
    <t>Finance and Insurance</t>
  </si>
  <si>
    <t>A Detailed Analysis of Newfoundland and Labrador's Productivity Performance, 1997-2010</t>
  </si>
  <si>
    <t>Real GDP, Newfoundland and Labrador, Business Sector Industries, 1997-2010</t>
  </si>
  <si>
    <t>Hours Worked, Newfoundland and Labrador, Business Sector Industries, 1997-2010</t>
  </si>
  <si>
    <t>Average Weekly Hours Worked, Newfoundland and Labrador, Business Sector Industries, 1997-2010</t>
  </si>
  <si>
    <t>Labour Compensation, Newfoundland and Labrador, Business Sector Industries, 1997-2010</t>
  </si>
  <si>
    <t>Hourly Compensation, Newfoundland and Labrador, Business Sector Industries, 1997-2010</t>
  </si>
  <si>
    <t>Unit Labour Cost, Newfoundland and Labrador, Business Sector Industries, 1997-2010</t>
  </si>
  <si>
    <t>Gross Investment as a Share of Nominal GDP, Newfoundland and Labrador, Business Sector Industries, 1997-2010</t>
  </si>
  <si>
    <t>Investment Intensity, Newfoundland and Labrador, Business Sector Industries, 1997-2010</t>
  </si>
  <si>
    <t>M&amp;E Investment Intensity, Newfoundland and Labrador, Business Sector Industries, 1997-2010</t>
  </si>
  <si>
    <t>Investment Intensity by Asset Type, Newfoundland and Labrador, Business Sector Industries, 1997-2010</t>
  </si>
  <si>
    <t>M&amp;E Capital Intensity, Newfoundland and Labrador, Business Sector Industries, 1997-2010</t>
  </si>
  <si>
    <t>Capital Productivity, Newfoundland and Labrador, Business Sector Industries, 1997-2010</t>
  </si>
  <si>
    <t>Interllectual Property Products</t>
  </si>
  <si>
    <t>NGDP_NFLD</t>
  </si>
  <si>
    <t>RGDP_NFLD</t>
  </si>
  <si>
    <t>IPD_NFLD</t>
  </si>
  <si>
    <t>Hrs_Wkd_NFLD</t>
  </si>
  <si>
    <t>Jobs_NFLD</t>
  </si>
  <si>
    <t>Wkly_Hrs_NFLD</t>
  </si>
  <si>
    <t>Lcomp_NFLD</t>
  </si>
  <si>
    <t>Hrly_Comp_NFLD</t>
  </si>
  <si>
    <t>Unit_Lcost_NFLD</t>
  </si>
  <si>
    <t>Gross_Inv_NFLD</t>
  </si>
  <si>
    <t>Dep_Inv_NFLD</t>
  </si>
  <si>
    <t>Net_Inv_NFLD</t>
  </si>
  <si>
    <t>M&amp;E_Inv_NFLD</t>
  </si>
  <si>
    <t>Inv_Asset_NFLD</t>
  </si>
  <si>
    <t>Tot_K_NFLD</t>
  </si>
  <si>
    <t>M&amp;E_K_NFLD</t>
  </si>
  <si>
    <t>K_Asset_NFLD</t>
  </si>
  <si>
    <t>InvI_NFLD</t>
  </si>
  <si>
    <t>M&amp;E_InvI_NFLD</t>
  </si>
  <si>
    <t>InvI_Asset_NFLD</t>
  </si>
  <si>
    <t>KI_NFLD</t>
  </si>
  <si>
    <t>M&amp;EI_NFLD</t>
  </si>
  <si>
    <t>Kcomp_NFLD</t>
  </si>
  <si>
    <t>KP_NFLD</t>
  </si>
  <si>
    <t>CSLS calculations based on tables Hrs_Wkd_NFLD and LCOMP_NFLD.</t>
  </si>
  <si>
    <t>CSLS calculations based on tables Hrs_Wkd_NFLD and Jobs_NFLD.</t>
  </si>
  <si>
    <t>Nova Scotia</t>
  </si>
  <si>
    <t>CSLS calculations based on tables RGDP_NFLD and Tot_K_NFLD</t>
  </si>
  <si>
    <t>Provincial Comparisons</t>
  </si>
  <si>
    <t>MFP_NFLD</t>
  </si>
  <si>
    <t>Multifactor Productivity (2007=100), Canada, Business Sector Industries, 1997-2010</t>
  </si>
  <si>
    <t>Table 80.1: Multifactor productivity (2002=100), Provincial comparison, Business Sector industries,  1997-2010</t>
  </si>
  <si>
    <t>MFP_Prov_Comp</t>
  </si>
  <si>
    <t>MFP_Can</t>
  </si>
  <si>
    <t>CSLS Provincial Productivity Database.</t>
  </si>
  <si>
    <t>Table 2.1: Real GDP (Quantity Index), Canada, Business Sector, 1997-2010</t>
  </si>
  <si>
    <t>(index, 2007=100)</t>
  </si>
  <si>
    <t>Table 2.1b: Real GDP (Quantity Index), Canada, Business Sector, 1997-2010</t>
  </si>
  <si>
    <t>Statistics Canada, Labour Productivity Measures - Provinces and Territories, CANSIM Table 383-0009.</t>
  </si>
  <si>
    <t>(thousands)</t>
  </si>
  <si>
    <t>CSLS calculations based on tables LComp_Can and Hrs_Wkd_Can.</t>
  </si>
  <si>
    <t>CSLS calculations based on tables Unit_LCost_Can and RGDP_Can.</t>
  </si>
  <si>
    <t>Nominal Gross Investment (Fixed, Non-Res), Canada, Business Sector Industries, 1997-2012</t>
  </si>
  <si>
    <t>Real Gross Investment (Fixed, Non-Res), Canada, Business Sector Industries, 1997-2012</t>
  </si>
  <si>
    <t>Nomimal Depreciation, Canada, Business Sector Industries, 1997-2012</t>
  </si>
  <si>
    <t>Real Depreciation, Canada, Business Sector Industries, 1997-2012</t>
  </si>
  <si>
    <t>Nominal Net Investment, Canada, Business Sector Industries, 1997-2012</t>
  </si>
  <si>
    <t>Real Net Investment, Canada, Business Sector Industries, 1997-2012</t>
  </si>
  <si>
    <t>Nominal Gross M&amp;E Investment, Canada, Business Sector Industries, 1997-2012</t>
  </si>
  <si>
    <t>Real Gross M&amp;E Investment, Canada, Business Sector Industries, 1997-2012</t>
  </si>
  <si>
    <t>Nominal Gross Investment (Fixed, Non-Res) by Asset Type, Canada, Business Sector Industries, 1997-2012</t>
  </si>
  <si>
    <t>Real Gross Investment (Fixed, Non-Res) by Asset Type, Canada, Business Sector Industries, 1997-2012</t>
  </si>
  <si>
    <t>Nominal Net Capital Stock (Fixed, Non-Res), Canada, Business Sector Industries, 1997-2012</t>
  </si>
  <si>
    <t>Real Net Capital Stock (Fixed, Non-Res), Canada, Business Sector Industries, 1997-2012</t>
  </si>
  <si>
    <t>Nominal M&amp;E Capital Stock, Canada, Business Sector Industries, 1997-2012</t>
  </si>
  <si>
    <t>Real M&amp;E Capital Stock, Canada, Business Sector Industries, 1997-2012</t>
  </si>
  <si>
    <t>Nominal Net Capital Stock (Fixed, Non-Res) by Asset Type, Canada, Business Sector Industries, 1997-2012</t>
  </si>
  <si>
    <t>Real Net Capital Stock (Fixed, Non-Res)  by Asset Type, Canada, Business Sector Industries, 1997-2012</t>
  </si>
  <si>
    <t xml:space="preserve"> Intellectual Property Products</t>
  </si>
  <si>
    <t>Multifactor Productivity, Canada, Business Sector Industries, 1997-2010</t>
  </si>
  <si>
    <t>(chained 2007 dollars per hour worked)</t>
  </si>
  <si>
    <t>(chained 2007 dollars of gross investment per hour worked)</t>
  </si>
  <si>
    <t>(chained 2007 dollars of net capital stock per hour worked)</t>
  </si>
  <si>
    <t>KC_Can</t>
  </si>
  <si>
    <t>Capital Composition, Canada, Business Sector Industries, 1997-2010</t>
  </si>
  <si>
    <t>Note</t>
  </si>
  <si>
    <t>Since only total economy ICT investment estimates were available for Newfoundland, the ICT estimates presented here also refer to total economy.</t>
  </si>
  <si>
    <t>(index, 2002=100)</t>
  </si>
  <si>
    <t>Table 42.1: Real GDP (Quantity Index), Newfoundland and Labrador, Business Sector, 1997-2010</t>
  </si>
  <si>
    <t>Table 42.1b: Real GDP (Quantity Index), Canada, Business Sector, 1997-2010</t>
  </si>
  <si>
    <t>CSLS calculations based on tables NGDP_NFLD and RGDP_NFLD.</t>
  </si>
  <si>
    <t>KComp_Can</t>
  </si>
  <si>
    <t>KC_NFLD</t>
  </si>
  <si>
    <t>Capital Composition, Newfoundland and Labrador, Business Sector Industries, 1997-2010</t>
  </si>
  <si>
    <t>(as a share of Canada)</t>
  </si>
  <si>
    <t>Table 82.1:  Real GDP (Quantity Index), Provincial Comparison, Business Sector, 1997-2010</t>
  </si>
  <si>
    <t>Table 82.1b:  Quantity Index of Gross Domestic Product (Index, 2007=100)</t>
  </si>
  <si>
    <t>Intelectual Property Products</t>
  </si>
  <si>
    <t>Intellectual Property product</t>
  </si>
  <si>
    <t>KI_Assets_Can</t>
  </si>
  <si>
    <t>KI_Assets_NFLD</t>
  </si>
  <si>
    <t>CSLS calculations based on the CSLS Provincial Productivity Database and Table Hrs_Wkd_Can.</t>
  </si>
  <si>
    <t>(chained 2007 dollars of capital serivces per hour worked)</t>
  </si>
  <si>
    <t>KServ_Can</t>
  </si>
  <si>
    <t>Kserv_NFLD</t>
  </si>
  <si>
    <t>Capital Services Intensity, Canada, Business Sector Industries, 1997-2010</t>
  </si>
  <si>
    <t>Hours worked (total economy)</t>
  </si>
  <si>
    <t>For total investment and major asset categories, investment intensity refers to business sector; for total ICT and ICT components, investment intensity refers to total economy. This was done for consistency reasons, since business sector ICT investment estimates for Newfoundland and Labrador were not available.</t>
  </si>
  <si>
    <t>Capital Stock Intensity, Newfoundland and Labrador, Business Sector Industries, 1997-2010</t>
  </si>
  <si>
    <t>KServ_Prov_Comp</t>
  </si>
  <si>
    <t>1) Geometric (infinite) end-year net stock.</t>
  </si>
  <si>
    <t>2) Since only total economy ICT investment estimates were available for Newfoundland, the ICT estimates presented here also refer to total economy.</t>
  </si>
  <si>
    <t>Net Capital Stock (Total Economy)</t>
  </si>
  <si>
    <t>Gross Investment (Total Economy)</t>
  </si>
  <si>
    <t>Hours Worked (Total Economy)</t>
  </si>
  <si>
    <t>For total capital stock and major asset categories, capital stock intensity refers to business sector; for total ICT and ICT components, capital stock intensity refers to total economy. This was done for consistency reasons, since business sector ICT capital stock estimates for Newfoundland and Labrador were not available.</t>
  </si>
  <si>
    <t>Gross Investment (Total Economy</t>
  </si>
  <si>
    <t>(as a share of the total economy</t>
  </si>
  <si>
    <t>2) For the 2009-2012 period, the CSLS constructed estimates for telecom investment assuming that it represented one-third of total ICT investment in the province (this corresponds to the average share of telecom investment in total ICT investment during the 2003-2008 period).</t>
  </si>
  <si>
    <t>(as a share of the total economy)</t>
  </si>
  <si>
    <t>For total investment and major asset categories, investment intensity refers to business sector; for total ICT and ICT components, investment intensity refers to total economy. This was because business sector ICT investment estimates for Newfoundland and Labrador were not available.</t>
  </si>
  <si>
    <t>For total capital stock and major asset categories, capital stock intensity refers to business sector; for total ICT and ICT components, capital stock intensity refers to total economy. This was done because business sector ICT capital stock estimates for Newfoundland and Labrador were not available.</t>
  </si>
  <si>
    <t>(chained 2007 dollars per unit of capital services)</t>
  </si>
  <si>
    <t>(chained 2007 dollars of capital services per hour worked)</t>
  </si>
  <si>
    <t>CSLS calculations based on table RGDP_Prov_Comp_1.</t>
  </si>
  <si>
    <t>CSLS calculations based on tables RGDP_Prov_Comp and Hrs_Wkd_Prov_Comp.</t>
  </si>
  <si>
    <t>CSLS calculations based on tables RGDP_Prov_Comp and Kserv_Prov_Comp.</t>
  </si>
  <si>
    <t>Nominal GDP, Canada, Business Sector Industries, 1997-2010</t>
  </si>
  <si>
    <t>Implicit Price Deflator, Canada, Business Sector Industries, 1997-2010</t>
  </si>
  <si>
    <t>Total Number of Jobs, Canada, Business Sector Industries, 1997-2011</t>
  </si>
  <si>
    <t>Labour Compensation as a Share of Nominal GDP, Canada, Business Sector Industries, 1997-2010</t>
  </si>
  <si>
    <t>Capital Compensation, Canada, Business Sector Industries, 1997-2010</t>
  </si>
  <si>
    <t>Gross Investment as a Share of Nominal GDP, Canada, Business Sector Industries, 1997-2010</t>
  </si>
  <si>
    <t>Investment Intensity, Canada, Business Sector Industries, 1997-2010</t>
  </si>
  <si>
    <t>M&amp;E Investment Intensity, Canada, Business Sector Industries, 1997-2010</t>
  </si>
  <si>
    <t>Investment Intensity by Asset Type, Canada, Business Sector Industries, 1997-2010</t>
  </si>
  <si>
    <t>Capital Stock Intensity, Canada, Business Sector Industries, 1997-2010</t>
  </si>
  <si>
    <t>Capital Stock Intensity by Asset Type, Canada, Business Sector Industries, 1997-2010</t>
  </si>
  <si>
    <t>M&amp;E Capital Intensity, Canada, Business Sector Industries, 1997-2010</t>
  </si>
  <si>
    <t>Capital Compensation as a Share of Nominal GDP, Canada, Business Sector Industries, 1997-2010</t>
  </si>
  <si>
    <t>Capital Services Canada, Business Sector Industries, 1997-2010</t>
  </si>
  <si>
    <t>Nominal GDP, Newfoundland and Labrador, Business Sector Industries, 1997-2010</t>
  </si>
  <si>
    <t>Implicit Price Deflator, Newfoundland and Labrador, Business Sector Industries, 1997-2010</t>
  </si>
  <si>
    <t>Total Number of Jobs, Newfoundland and Labrador, Business Sector Industries, 1997-2011</t>
  </si>
  <si>
    <t>Nominal Gross Investment (Fixed, Non-Res), Newfoundland and Labrador, Business Sector Industries, 1997-2012</t>
  </si>
  <si>
    <t>Real Gross Investment (Fixed, Non-Res), Newfoundland and Labrador, Business Sector Industries, 1997-2012</t>
  </si>
  <si>
    <t>Nominal Depreciation, Newfoundland and Labrador, Business Sector Industries, 1997-2012</t>
  </si>
  <si>
    <t>Real Depreciation, Newfoundland and Labrador, Business Sector Industries, 1997-2012</t>
  </si>
  <si>
    <t>Nominal Net Investment, Newfoundland and Labrador, Business Sector Industries, 1997-2012</t>
  </si>
  <si>
    <t>Real Net Investment, Newfoundland and Labrador, Business Sector Industries, 1997-2012</t>
  </si>
  <si>
    <t>Nominal Gross M&amp;E Investment, Newfoundland and Labrador, Business Sector Industries, 1997-2012</t>
  </si>
  <si>
    <t>Real Gross M&amp;E Investment, Newfoundland and Labrador, Business Sector Industries, 1997-2012</t>
  </si>
  <si>
    <t>Nominal Gross Investment (Fixed, Non-Res) by Asset Type, Newfoundland and Labrador, Business Sector, 1997-2012</t>
  </si>
  <si>
    <t>Real Gross Investment (Fixed, Non-Res) by Asset Type, Newfoundland and Labrador, Business Sector Industries, 1997-2012</t>
  </si>
  <si>
    <t>Nominal Net Capital Stock (Fixed, Non-Res), Newfoundland and Labrador, Business Sector Industries, 1997-2012</t>
  </si>
  <si>
    <t>Real Net Capital Stock (Fixed, Non-Res), Newfoundland and Labrador, Business Sector Industries, 1997-2012</t>
  </si>
  <si>
    <t>Nominal M&amp;E Capital Stock, Newfoundland and Labrador, Business Sector Industries, 1997-2012</t>
  </si>
  <si>
    <t>Real M&amp;E Capital Stock, Newfoundland and Labrador, Business Sector Industries, 1997-2012</t>
  </si>
  <si>
    <t>Nominal Net Capital Stock (Fixed, Non-Res) by Asset Type, Newfoundland and Labrador, Business Sector, 1997-2012</t>
  </si>
  <si>
    <t>Real Net Capital Stock (Fixed, Non-Res) by Asset Type, Newfoundland and Labrador, Business Sector Industries, 1997-2012</t>
  </si>
  <si>
    <t>Capital Stock Intensity by Assets type, Newfoundland and Labrador, Business Sector Industries, 1997-2010</t>
  </si>
  <si>
    <t>Capital Compensation, Newfoundland and Labrador, Business Sector Industries, 1997-2010</t>
  </si>
  <si>
    <t>Capital Compensation as a Share of Nominal GDP, Newfoundland and Labrador, Business Sector Industries, 1997-2010</t>
  </si>
  <si>
    <t>Capital Services Newfoundland and Labrador, Business Sector Industries, 1997-2010</t>
  </si>
  <si>
    <t>Capital Services Intensity, Newfoundland and Labrador, Business Sector Industries, 1997-2010</t>
  </si>
  <si>
    <t>Nominal GDP, Provincial Comparison, Business Sector Industries, 1997-2010</t>
  </si>
  <si>
    <t>Real Capital Stock (Fixed, Non-Res), Provincial Comparison, Business Sector Industries, 1997-2012</t>
  </si>
  <si>
    <t>Capital Services, Provincial Comparison, Business Sector Industries, 1997-2010</t>
  </si>
  <si>
    <t>Multifactor Productivity, Provincial Comparison, Business Sector Industries, 1997-2010</t>
  </si>
  <si>
    <t>Statistics Canada, Labour Productivity Measures - Provinces and Territories, CANSIM Table 383-0011.</t>
  </si>
  <si>
    <t>The impact of the oil boom on productivity</t>
  </si>
  <si>
    <t>(current dollar)</t>
  </si>
  <si>
    <t>KI_Can (Services)</t>
  </si>
  <si>
    <t>LP_Can (Nom)</t>
  </si>
  <si>
    <t>LP_Can (Real)</t>
  </si>
  <si>
    <t>(Current dollars per hour worked)</t>
  </si>
  <si>
    <t>Labour Productivity (Current Dollars), Canada, Business Sector Industries, 1997-2010</t>
  </si>
  <si>
    <t>Labour Productivity  (2007 Chained Dollars), Canada, Business Sector Industries, 1997-2011</t>
  </si>
  <si>
    <t>LP_NFLD (Nom)</t>
  </si>
  <si>
    <t>LP_NFLD (Real)</t>
  </si>
  <si>
    <t>Labour Productivity (Current Dollars), Newfoundland and Labrador, Business Sector Industries, 1997-2010</t>
  </si>
  <si>
    <t>Labour Productivity (2007 Chained Dollars), Newfoundland and Labrador, Business Sector Industries, 1997-2011</t>
  </si>
  <si>
    <t>KI_NFLD (Services)</t>
  </si>
  <si>
    <t>(Current Dollar)</t>
  </si>
  <si>
    <t>Labour Productivity (Current Dollars), Provincial Comparison, Business Sector Industries, 1997-2010</t>
  </si>
  <si>
    <t>LP_Prov_Comp (Nom)</t>
  </si>
  <si>
    <t>LP_Prov_Comp (Real)</t>
  </si>
  <si>
    <t>Labour Productivity (2009 Constant Dollars), Provincial Comparison, Business Sector Industries, 1997-2011</t>
  </si>
</sst>
</file>

<file path=xl/styles.xml><?xml version="1.0" encoding="utf-8"?>
<styleSheet xmlns="http://schemas.openxmlformats.org/spreadsheetml/2006/main">
  <numFmts count="8">
    <numFmt numFmtId="164" formatCode="_-* #,##0.00_-;\-* #,##0.00_-;_-* &quot;-&quot;??_-;_-@_-"/>
    <numFmt numFmtId="165" formatCode="#,##0.0"/>
    <numFmt numFmtId="166" formatCode="0.0%"/>
    <numFmt numFmtId="167" formatCode="#,##0.000"/>
    <numFmt numFmtId="168" formatCode="0.0"/>
    <numFmt numFmtId="169" formatCode="#,##0.00000"/>
    <numFmt numFmtId="170" formatCode="#,##0_ ;\-#,##0\ "/>
    <numFmt numFmtId="171" formatCode="0.000"/>
  </numFmts>
  <fonts count="3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b/>
      <sz val="8"/>
      <color theme="1"/>
      <name val="Calibri"/>
      <family val="2"/>
      <scheme val="minor"/>
    </font>
    <font>
      <b/>
      <sz val="10"/>
      <color theme="1"/>
      <name val="Calibri"/>
      <family val="2"/>
      <scheme val="minor"/>
    </font>
    <font>
      <sz val="7"/>
      <color theme="1"/>
      <name val="Calibri"/>
      <family val="2"/>
      <scheme val="minor"/>
    </font>
    <font>
      <b/>
      <sz val="14"/>
      <color theme="1"/>
      <name val="Calibri"/>
      <family val="2"/>
      <scheme val="minor"/>
    </font>
    <font>
      <i/>
      <sz val="11"/>
      <color theme="1"/>
      <name val="Calibri"/>
      <family val="2"/>
      <scheme val="minor"/>
    </font>
    <font>
      <u/>
      <sz val="11"/>
      <color theme="10"/>
      <name val="Calibri"/>
      <family val="2"/>
    </font>
    <font>
      <sz val="9"/>
      <color theme="1"/>
      <name val="Times New Roman"/>
      <family val="1"/>
    </font>
    <font>
      <sz val="10"/>
      <name val="Times New Roman"/>
      <family val="1"/>
    </font>
    <font>
      <sz val="8"/>
      <name val="Arial"/>
      <family val="2"/>
    </font>
    <font>
      <b/>
      <sz val="8"/>
      <color indexed="12"/>
      <name val="Arial"/>
      <family val="2"/>
    </font>
    <font>
      <sz val="10"/>
      <name val="Helvetica"/>
      <family val="2"/>
    </font>
    <font>
      <sz val="10"/>
      <name val="Arial"/>
      <family val="2"/>
    </font>
    <font>
      <sz val="11"/>
      <color indexed="8"/>
      <name val="Calibri"/>
      <family val="2"/>
    </font>
    <font>
      <sz val="10"/>
      <name val="MS Sans Serif"/>
      <family val="2"/>
    </font>
    <font>
      <sz val="9.5"/>
      <name val="System"/>
      <family val="2"/>
    </font>
    <font>
      <sz val="10"/>
      <name val="MS Sans Serif"/>
      <family val="2"/>
    </font>
    <font>
      <sz val="8"/>
      <name val="Calibri"/>
      <family val="2"/>
      <scheme val="minor"/>
    </font>
    <font>
      <sz val="10"/>
      <name val="MS Sans Serif"/>
      <family val="2"/>
    </font>
    <font>
      <sz val="8"/>
      <color theme="1"/>
      <name val="Calibri"/>
      <family val="2"/>
    </font>
    <font>
      <sz val="11"/>
      <color theme="1"/>
      <name val="Times New Roman"/>
      <family val="1"/>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22"/>
        <bgColor indexed="64"/>
      </patternFill>
    </fill>
    <fill>
      <patternFill patternType="solid">
        <fgColor theme="0"/>
        <bgColor indexed="64"/>
      </patternFill>
    </fill>
    <fill>
      <patternFill patternType="solid">
        <fgColor theme="0" tint="-4.9989318521683403E-2"/>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dashed">
        <color auto="1"/>
      </left>
      <right/>
      <top/>
      <bottom/>
      <diagonal/>
    </border>
    <border>
      <left style="dashed">
        <color auto="1"/>
      </left>
      <right/>
      <top/>
      <bottom style="thin">
        <color indexed="64"/>
      </bottom>
      <diagonal/>
    </border>
    <border>
      <left/>
      <right style="dashed">
        <color auto="1"/>
      </right>
      <top/>
      <bottom/>
      <diagonal/>
    </border>
    <border>
      <left/>
      <right style="dashed">
        <color auto="1"/>
      </right>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right style="dashed">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right style="thin">
        <color indexed="64"/>
      </right>
      <top style="thin">
        <color indexed="64"/>
      </top>
      <bottom/>
      <diagonal/>
    </border>
    <border>
      <left style="dashed">
        <color indexed="64"/>
      </left>
      <right/>
      <top style="thin">
        <color indexed="64"/>
      </top>
      <bottom/>
      <diagonal/>
    </border>
    <border>
      <left style="thin">
        <color indexed="64"/>
      </left>
      <right style="dotted">
        <color indexed="64"/>
      </right>
      <top/>
      <bottom/>
      <diagonal/>
    </border>
    <border>
      <left/>
      <right style="dotted">
        <color auto="1"/>
      </right>
      <top/>
      <bottom/>
      <diagonal/>
    </border>
  </borders>
  <cellStyleXfs count="22278">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4" fillId="0" borderId="0" applyNumberFormat="0" applyFill="0" applyBorder="0" applyAlignment="0" applyProtection="0">
      <alignment vertical="top"/>
      <protection locked="0"/>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7" fillId="0" borderId="24"/>
    <xf numFmtId="0" fontId="28" fillId="34" borderId="0">
      <alignment horizontal="center"/>
    </xf>
    <xf numFmtId="168" fontId="26" fillId="0" borderId="0">
      <alignment horizontal="center"/>
    </xf>
    <xf numFmtId="165" fontId="29" fillId="0" borderId="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26" fillId="0" borderId="0"/>
    <xf numFmtId="0" fontId="26" fillId="0" borderId="0"/>
    <xf numFmtId="0" fontId="32" fillId="0" borderId="0"/>
    <xf numFmtId="0" fontId="30" fillId="0" borderId="0"/>
    <xf numFmtId="0" fontId="30"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0" borderId="0"/>
    <xf numFmtId="164" fontId="1" fillId="0" borderId="0" applyFont="0" applyFill="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164" fontId="32" fillId="0" borderId="0" applyFont="0" applyFill="0" applyBorder="0" applyAlignment="0" applyProtection="0"/>
    <xf numFmtId="0" fontId="32" fillId="0" borderId="0"/>
    <xf numFmtId="0" fontId="36" fillId="0" borderId="0"/>
    <xf numFmtId="164" fontId="1" fillId="0" borderId="0" applyFont="0" applyFill="0" applyBorder="0" applyAlignment="0" applyProtection="0"/>
    <xf numFmtId="0" fontId="32" fillId="0" borderId="0"/>
    <xf numFmtId="0" fontId="32" fillId="0" borderId="0"/>
  </cellStyleXfs>
  <cellXfs count="147">
    <xf numFmtId="0" fontId="0" fillId="0" borderId="0" xfId="0"/>
    <xf numFmtId="0" fontId="18" fillId="0" borderId="0" xfId="0" applyFont="1"/>
    <xf numFmtId="0" fontId="18" fillId="0" borderId="10" xfId="0" applyFont="1" applyBorder="1"/>
    <xf numFmtId="0" fontId="19" fillId="0" borderId="10" xfId="0" applyFont="1" applyBorder="1" applyAlignment="1">
      <alignment horizontal="center" vertical="center" wrapText="1"/>
    </xf>
    <xf numFmtId="0" fontId="18" fillId="0" borderId="12" xfId="0" applyFont="1" applyBorder="1"/>
    <xf numFmtId="0" fontId="18" fillId="0" borderId="11" xfId="0" applyFont="1" applyBorder="1"/>
    <xf numFmtId="165" fontId="18" fillId="0" borderId="0" xfId="0" applyNumberFormat="1" applyFont="1"/>
    <xf numFmtId="0" fontId="20" fillId="0" borderId="0" xfId="0" applyFont="1"/>
    <xf numFmtId="0" fontId="18" fillId="0" borderId="10" xfId="0" applyFont="1" applyBorder="1" applyAlignment="1">
      <alignment horizontal="centerContinuous"/>
    </xf>
    <xf numFmtId="4" fontId="18" fillId="0" borderId="0" xfId="0" applyNumberFormat="1" applyFont="1" applyAlignment="1">
      <alignment horizontal="center"/>
    </xf>
    <xf numFmtId="0" fontId="19" fillId="0" borderId="10" xfId="0" applyFont="1" applyBorder="1" applyAlignment="1">
      <alignment horizontal="left"/>
    </xf>
    <xf numFmtId="165" fontId="18" fillId="0" borderId="0" xfId="0" applyNumberFormat="1" applyFont="1" applyAlignment="1">
      <alignment horizontal="center"/>
    </xf>
    <xf numFmtId="0" fontId="19" fillId="0" borderId="17" xfId="0" applyFont="1" applyBorder="1" applyAlignment="1">
      <alignment horizontal="center" vertical="center" wrapText="1"/>
    </xf>
    <xf numFmtId="0" fontId="19" fillId="0" borderId="19" xfId="0" applyFont="1" applyBorder="1" applyAlignment="1">
      <alignment horizontal="center" vertical="center" wrapText="1"/>
    </xf>
    <xf numFmtId="3" fontId="18" fillId="0" borderId="18" xfId="0" applyNumberFormat="1" applyFont="1" applyBorder="1" applyAlignment="1">
      <alignment horizontal="center"/>
    </xf>
    <xf numFmtId="4" fontId="18" fillId="0" borderId="20" xfId="0" applyNumberFormat="1" applyFont="1" applyBorder="1" applyAlignment="1">
      <alignment horizontal="center"/>
    </xf>
    <xf numFmtId="4" fontId="18" fillId="0" borderId="21" xfId="0" applyNumberFormat="1" applyFont="1" applyBorder="1" applyAlignment="1">
      <alignment horizontal="center"/>
    </xf>
    <xf numFmtId="4" fontId="18" fillId="0" borderId="22" xfId="0" applyNumberFormat="1" applyFont="1" applyBorder="1" applyAlignment="1">
      <alignment horizontal="center"/>
    </xf>
    <xf numFmtId="4" fontId="18" fillId="0" borderId="18" xfId="0" applyNumberFormat="1" applyFont="1" applyBorder="1" applyAlignment="1">
      <alignment horizontal="center"/>
    </xf>
    <xf numFmtId="165" fontId="18" fillId="0" borderId="16" xfId="0" applyNumberFormat="1" applyFont="1" applyBorder="1" applyAlignment="1">
      <alignment horizontal="center"/>
    </xf>
    <xf numFmtId="165" fontId="18" fillId="0" borderId="18" xfId="0" applyNumberFormat="1" applyFont="1" applyBorder="1" applyAlignment="1">
      <alignment horizontal="center"/>
    </xf>
    <xf numFmtId="165" fontId="18" fillId="0" borderId="0" xfId="0" applyNumberFormat="1" applyFont="1" applyBorder="1" applyAlignment="1">
      <alignment horizontal="center"/>
    </xf>
    <xf numFmtId="3" fontId="18" fillId="0" borderId="0" xfId="0" applyNumberFormat="1" applyFont="1" applyBorder="1" applyAlignment="1">
      <alignment horizontal="center"/>
    </xf>
    <xf numFmtId="0" fontId="19" fillId="0" borderId="13" xfId="0" applyFont="1" applyBorder="1" applyAlignment="1">
      <alignment horizontal="center" vertical="center" wrapText="1"/>
    </xf>
    <xf numFmtId="3" fontId="18" fillId="0" borderId="23" xfId="0" applyNumberFormat="1" applyFont="1" applyBorder="1" applyAlignment="1">
      <alignment horizontal="center"/>
    </xf>
    <xf numFmtId="165" fontId="18" fillId="0" borderId="23" xfId="0" applyNumberFormat="1" applyFont="1" applyBorder="1" applyAlignment="1">
      <alignment horizontal="center"/>
    </xf>
    <xf numFmtId="0" fontId="18" fillId="0" borderId="11" xfId="0" applyFont="1" applyBorder="1" applyAlignment="1">
      <alignment horizontal="right"/>
    </xf>
    <xf numFmtId="0" fontId="18" fillId="0" borderId="0" xfId="0" applyFont="1" applyBorder="1" applyAlignment="1">
      <alignment horizontal="center"/>
    </xf>
    <xf numFmtId="4" fontId="18" fillId="0" borderId="0" xfId="0" applyNumberFormat="1" applyFont="1" applyBorder="1" applyAlignment="1">
      <alignment horizontal="center"/>
    </xf>
    <xf numFmtId="166" fontId="18" fillId="0" borderId="0" xfId="1" applyNumberFormat="1" applyFont="1"/>
    <xf numFmtId="4" fontId="18" fillId="0" borderId="23" xfId="0" applyNumberFormat="1" applyFont="1" applyBorder="1" applyAlignment="1">
      <alignment horizontal="center"/>
    </xf>
    <xf numFmtId="0" fontId="19" fillId="0" borderId="13" xfId="0" applyFont="1" applyBorder="1" applyAlignment="1">
      <alignment horizontal="left"/>
    </xf>
    <xf numFmtId="4" fontId="18" fillId="0" borderId="0" xfId="0" applyNumberFormat="1" applyFont="1"/>
    <xf numFmtId="0" fontId="21" fillId="0" borderId="0" xfId="0" applyFont="1"/>
    <xf numFmtId="3" fontId="18" fillId="0" borderId="0" xfId="0" applyNumberFormat="1" applyFont="1" applyAlignment="1">
      <alignment horizontal="center"/>
    </xf>
    <xf numFmtId="0" fontId="0" fillId="33" borderId="0" xfId="0" applyFill="1"/>
    <xf numFmtId="0" fontId="23" fillId="33" borderId="0" xfId="0" applyFont="1" applyFill="1" applyAlignment="1">
      <alignment horizontal="left" indent="1"/>
    </xf>
    <xf numFmtId="0" fontId="24" fillId="33" borderId="0" xfId="43" applyFill="1" applyAlignment="1" applyProtection="1">
      <alignment horizontal="left" indent="2"/>
    </xf>
    <xf numFmtId="167" fontId="18" fillId="0" borderId="0" xfId="0" applyNumberFormat="1" applyFont="1" applyBorder="1" applyAlignment="1">
      <alignment horizontal="center"/>
    </xf>
    <xf numFmtId="0" fontId="0" fillId="0" borderId="0" xfId="0" applyFill="1"/>
    <xf numFmtId="0" fontId="23" fillId="0" borderId="0" xfId="0" applyFont="1" applyFill="1" applyAlignment="1">
      <alignment horizontal="left" indent="1"/>
    </xf>
    <xf numFmtId="0" fontId="24" fillId="0" borderId="0" xfId="43" applyFill="1" applyAlignment="1" applyProtection="1">
      <alignment horizontal="left" indent="2"/>
    </xf>
    <xf numFmtId="0" fontId="0" fillId="0" borderId="0" xfId="0" applyFill="1" applyAlignment="1">
      <alignment horizontal="left" indent="2"/>
    </xf>
    <xf numFmtId="3" fontId="18" fillId="0" borderId="0" xfId="0" applyNumberFormat="1" applyFont="1"/>
    <xf numFmtId="166" fontId="18" fillId="0" borderId="0" xfId="0" applyNumberFormat="1" applyFont="1"/>
    <xf numFmtId="10" fontId="18" fillId="0" borderId="0" xfId="1" applyNumberFormat="1" applyFont="1"/>
    <xf numFmtId="10" fontId="18" fillId="0" borderId="0" xfId="0" applyNumberFormat="1" applyFont="1"/>
    <xf numFmtId="3" fontId="18" fillId="0" borderId="12" xfId="0" applyNumberFormat="1" applyFont="1" applyBorder="1" applyAlignment="1">
      <alignment horizontal="center"/>
    </xf>
    <xf numFmtId="0" fontId="18" fillId="0" borderId="0" xfId="0" applyFont="1" applyAlignment="1">
      <alignment horizontal="center"/>
    </xf>
    <xf numFmtId="0" fontId="19" fillId="0" borderId="10" xfId="0" applyFont="1" applyBorder="1" applyAlignment="1">
      <alignment horizontal="center" wrapText="1"/>
    </xf>
    <xf numFmtId="4" fontId="0" fillId="0" borderId="0" xfId="0" applyNumberFormat="1"/>
    <xf numFmtId="0" fontId="18" fillId="0" borderId="0" xfId="0" applyFont="1" applyAlignment="1">
      <alignment horizontal="center"/>
    </xf>
    <xf numFmtId="10" fontId="18" fillId="0" borderId="0" xfId="1" applyNumberFormat="1" applyFont="1" applyAlignment="1">
      <alignment horizontal="center"/>
    </xf>
    <xf numFmtId="0" fontId="18" fillId="0" borderId="0" xfId="0" applyFont="1" applyAlignment="1">
      <alignment horizontal="center"/>
    </xf>
    <xf numFmtId="0" fontId="18" fillId="0" borderId="10" xfId="0" applyFont="1" applyBorder="1" applyAlignment="1">
      <alignment horizontal="center"/>
    </xf>
    <xf numFmtId="0" fontId="18" fillId="0" borderId="0" xfId="0" applyFont="1" applyBorder="1"/>
    <xf numFmtId="0" fontId="18" fillId="0" borderId="10" xfId="0" applyFont="1" applyBorder="1" applyAlignment="1">
      <alignment horizontal="center" vertical="center" wrapText="1"/>
    </xf>
    <xf numFmtId="0" fontId="18" fillId="0" borderId="0" xfId="0" applyFont="1" applyBorder="1" applyAlignment="1">
      <alignment horizontal="centerContinuous"/>
    </xf>
    <xf numFmtId="4" fontId="18" fillId="0" borderId="15" xfId="0" applyNumberFormat="1" applyFont="1" applyBorder="1" applyAlignment="1">
      <alignment horizontal="center"/>
    </xf>
    <xf numFmtId="0" fontId="0" fillId="0" borderId="0" xfId="0"/>
    <xf numFmtId="0" fontId="19" fillId="0" borderId="0" xfId="0" applyFont="1"/>
    <xf numFmtId="165" fontId="25" fillId="0" borderId="0" xfId="0" applyNumberFormat="1" applyFont="1" applyAlignment="1">
      <alignment horizontal="center"/>
    </xf>
    <xf numFmtId="165" fontId="25" fillId="0" borderId="0" xfId="0" applyNumberFormat="1" applyFont="1" applyAlignment="1">
      <alignment horizontal="center"/>
    </xf>
    <xf numFmtId="165" fontId="25" fillId="0" borderId="0" xfId="0" applyNumberFormat="1" applyFont="1" applyAlignment="1">
      <alignment horizontal="center"/>
    </xf>
    <xf numFmtId="165" fontId="25" fillId="0" borderId="0" xfId="0" applyNumberFormat="1" applyFont="1" applyAlignment="1">
      <alignment horizontal="center"/>
    </xf>
    <xf numFmtId="165" fontId="25" fillId="0" borderId="0" xfId="0" applyNumberFormat="1" applyFont="1" applyAlignment="1">
      <alignment horizontal="center"/>
    </xf>
    <xf numFmtId="165" fontId="25" fillId="0" borderId="0" xfId="0" applyNumberFormat="1" applyFont="1" applyAlignment="1">
      <alignment horizontal="center"/>
    </xf>
    <xf numFmtId="165" fontId="25" fillId="0" borderId="0" xfId="0" applyNumberFormat="1" applyFont="1" applyAlignment="1">
      <alignment horizontal="center"/>
    </xf>
    <xf numFmtId="165" fontId="25" fillId="0" borderId="0" xfId="0" applyNumberFormat="1" applyFont="1" applyAlignment="1">
      <alignment horizontal="center"/>
    </xf>
    <xf numFmtId="165" fontId="25" fillId="0" borderId="0" xfId="0" applyNumberFormat="1" applyFont="1" applyAlignment="1">
      <alignment horizontal="center"/>
    </xf>
    <xf numFmtId="165" fontId="25" fillId="0" borderId="0" xfId="0" applyNumberFormat="1" applyFont="1" applyAlignment="1">
      <alignment horizontal="center"/>
    </xf>
    <xf numFmtId="0" fontId="0" fillId="0" borderId="0" xfId="0"/>
    <xf numFmtId="165" fontId="25" fillId="0" borderId="0" xfId="0" applyNumberFormat="1" applyFont="1" applyAlignment="1">
      <alignment horizontal="center"/>
    </xf>
    <xf numFmtId="0" fontId="0" fillId="0" borderId="0" xfId="0"/>
    <xf numFmtId="0" fontId="18" fillId="0" borderId="0" xfId="0" applyFont="1" applyFill="1"/>
    <xf numFmtId="0" fontId="19" fillId="0" borderId="10" xfId="0" applyFont="1" applyFill="1" applyBorder="1" applyAlignment="1">
      <alignment horizontal="center" vertical="center" wrapText="1"/>
    </xf>
    <xf numFmtId="0" fontId="18" fillId="0" borderId="10" xfId="0" applyFont="1" applyFill="1" applyBorder="1" applyAlignment="1">
      <alignment horizontal="centerContinuous"/>
    </xf>
    <xf numFmtId="165" fontId="18" fillId="0" borderId="0" xfId="0" applyNumberFormat="1" applyFont="1" applyFill="1" applyBorder="1" applyAlignment="1">
      <alignment horizontal="center"/>
    </xf>
    <xf numFmtId="3" fontId="18" fillId="0" borderId="0" xfId="0" applyNumberFormat="1" applyFont="1" applyFill="1" applyBorder="1" applyAlignment="1">
      <alignment horizontal="center"/>
    </xf>
    <xf numFmtId="4" fontId="18" fillId="0" borderId="0" xfId="0" applyNumberFormat="1" applyFont="1" applyFill="1" applyBorder="1" applyAlignment="1">
      <alignment horizontal="center"/>
    </xf>
    <xf numFmtId="3" fontId="18" fillId="0" borderId="10" xfId="0" applyNumberFormat="1" applyFont="1" applyBorder="1" applyAlignment="1">
      <alignment horizontal="center"/>
    </xf>
    <xf numFmtId="2" fontId="18" fillId="0" borderId="0" xfId="0" applyNumberFormat="1" applyFont="1" applyAlignment="1">
      <alignment horizontal="center"/>
    </xf>
    <xf numFmtId="0" fontId="18" fillId="0" borderId="0" xfId="0" applyFont="1" applyBorder="1" applyAlignment="1">
      <alignment horizontal="right"/>
    </xf>
    <xf numFmtId="3" fontId="18" fillId="0" borderId="0" xfId="0" applyNumberFormat="1" applyFont="1" applyBorder="1"/>
    <xf numFmtId="2" fontId="18" fillId="0" borderId="0" xfId="0" applyNumberFormat="1" applyFont="1"/>
    <xf numFmtId="169" fontId="18" fillId="0" borderId="0" xfId="0" applyNumberFormat="1" applyFont="1"/>
    <xf numFmtId="0" fontId="20" fillId="0" borderId="0" xfId="0" applyFont="1" applyBorder="1"/>
    <xf numFmtId="165" fontId="18" fillId="0" borderId="21" xfId="0" applyNumberFormat="1" applyFont="1" applyBorder="1" applyAlignment="1">
      <alignment horizontal="center"/>
    </xf>
    <xf numFmtId="0" fontId="18" fillId="0" borderId="0" xfId="0" applyFont="1" applyAlignment="1">
      <alignment horizontal="center"/>
    </xf>
    <xf numFmtId="3" fontId="18" fillId="0" borderId="0" xfId="0" applyNumberFormat="1" applyFont="1" applyFill="1" applyAlignment="1">
      <alignment horizontal="center"/>
    </xf>
    <xf numFmtId="4" fontId="18" fillId="0" borderId="14" xfId="0" applyNumberFormat="1" applyFont="1" applyBorder="1" applyAlignment="1">
      <alignment horizontal="center"/>
    </xf>
    <xf numFmtId="166" fontId="18" fillId="0" borderId="0" xfId="1" applyNumberFormat="1" applyFont="1" applyAlignment="1">
      <alignment horizontal="center"/>
    </xf>
    <xf numFmtId="3" fontId="18" fillId="0" borderId="21" xfId="0" applyNumberFormat="1" applyFont="1" applyBorder="1" applyAlignment="1">
      <alignment horizontal="center"/>
    </xf>
    <xf numFmtId="0" fontId="18" fillId="0" borderId="0" xfId="0" applyFont="1" applyFill="1" applyBorder="1"/>
    <xf numFmtId="0" fontId="19" fillId="0" borderId="25" xfId="0" applyFont="1" applyBorder="1" applyAlignment="1">
      <alignment horizontal="center" vertical="center" wrapText="1"/>
    </xf>
    <xf numFmtId="4" fontId="18" fillId="0" borderId="18" xfId="0" applyNumberFormat="1" applyFont="1" applyFill="1" applyBorder="1" applyAlignment="1">
      <alignment horizontal="center"/>
    </xf>
    <xf numFmtId="167" fontId="18" fillId="0" borderId="21" xfId="0" applyNumberFormat="1" applyFont="1" applyBorder="1" applyAlignment="1">
      <alignment horizontal="center"/>
    </xf>
    <xf numFmtId="3" fontId="35" fillId="0" borderId="21" xfId="0" applyNumberFormat="1" applyFont="1" applyBorder="1" applyAlignment="1">
      <alignment horizontal="center"/>
    </xf>
    <xf numFmtId="0" fontId="18" fillId="0" borderId="21" xfId="0" applyFont="1" applyBorder="1" applyAlignment="1">
      <alignment horizontal="center"/>
    </xf>
    <xf numFmtId="0" fontId="16" fillId="33" borderId="0" xfId="0" applyFont="1" applyFill="1"/>
    <xf numFmtId="0" fontId="0" fillId="0" borderId="0" xfId="0" applyFill="1" applyAlignment="1">
      <alignment horizontal="center"/>
    </xf>
    <xf numFmtId="0" fontId="0" fillId="33" borderId="0" xfId="0" applyFill="1" applyAlignment="1">
      <alignment horizontal="left" indent="2"/>
    </xf>
    <xf numFmtId="0" fontId="22" fillId="0" borderId="0" xfId="0" applyFont="1" applyFill="1"/>
    <xf numFmtId="0" fontId="37" fillId="0" borderId="0" xfId="0" applyFont="1"/>
    <xf numFmtId="0" fontId="19" fillId="0" borderId="10" xfId="0" applyFont="1" applyFill="1" applyBorder="1" applyAlignment="1">
      <alignment horizontal="left"/>
    </xf>
    <xf numFmtId="0" fontId="20" fillId="0" borderId="0" xfId="0" applyFont="1" applyFill="1"/>
    <xf numFmtId="0" fontId="18" fillId="0" borderId="0" xfId="0" applyFont="1" applyAlignment="1">
      <alignment horizontal="center"/>
    </xf>
    <xf numFmtId="0" fontId="18" fillId="0" borderId="26" xfId="0" applyFont="1" applyBorder="1"/>
    <xf numFmtId="0" fontId="18" fillId="0" borderId="26" xfId="0" applyFont="1" applyBorder="1" applyAlignment="1">
      <alignment horizontal="right"/>
    </xf>
    <xf numFmtId="3" fontId="18" fillId="0" borderId="16" xfId="0" applyNumberFormat="1" applyFont="1" applyBorder="1" applyAlignment="1">
      <alignment horizontal="center"/>
    </xf>
    <xf numFmtId="4" fontId="18" fillId="0" borderId="27" xfId="0" applyNumberFormat="1" applyFont="1" applyBorder="1" applyAlignment="1">
      <alignment horizontal="center"/>
    </xf>
    <xf numFmtId="4" fontId="18" fillId="0" borderId="16" xfId="0" applyNumberFormat="1" applyFont="1" applyBorder="1" applyAlignment="1">
      <alignment horizontal="center"/>
    </xf>
    <xf numFmtId="168" fontId="38" fillId="0" borderId="0" xfId="0" applyNumberFormat="1" applyFont="1" applyAlignment="1">
      <alignment horizontal="center"/>
    </xf>
    <xf numFmtId="0" fontId="18" fillId="0" borderId="0" xfId="0" applyFont="1" applyAlignment="1">
      <alignment wrapText="1"/>
    </xf>
    <xf numFmtId="3" fontId="18" fillId="0" borderId="0" xfId="0" applyNumberFormat="1" applyFont="1" applyBorder="1" applyAlignment="1">
      <alignment horizontal="center"/>
    </xf>
    <xf numFmtId="3" fontId="18" fillId="0" borderId="0" xfId="0" applyNumberFormat="1" applyFont="1" applyBorder="1" applyAlignment="1">
      <alignment horizontal="center"/>
    </xf>
    <xf numFmtId="0" fontId="18" fillId="0" borderId="0" xfId="0" applyFont="1"/>
    <xf numFmtId="165" fontId="18" fillId="0" borderId="0" xfId="0" applyNumberFormat="1" applyFont="1" applyBorder="1" applyAlignment="1">
      <alignment horizontal="center"/>
    </xf>
    <xf numFmtId="0" fontId="18" fillId="0" borderId="11" xfId="0" applyFont="1" applyBorder="1" applyAlignment="1">
      <alignment horizontal="right"/>
    </xf>
    <xf numFmtId="166" fontId="18" fillId="0" borderId="0" xfId="1" applyNumberFormat="1" applyFont="1"/>
    <xf numFmtId="0" fontId="18" fillId="0" borderId="0" xfId="0" applyFont="1" applyFill="1"/>
    <xf numFmtId="3" fontId="18" fillId="0" borderId="0" xfId="0" applyNumberFormat="1" applyFont="1" applyFill="1" applyBorder="1" applyAlignment="1">
      <alignment horizontal="center"/>
    </xf>
    <xf numFmtId="0" fontId="18" fillId="0" borderId="0" xfId="0" applyFont="1" applyAlignment="1">
      <alignment horizontal="center"/>
    </xf>
    <xf numFmtId="0" fontId="24" fillId="35" borderId="0" xfId="43" applyFill="1" applyAlignment="1" applyProtection="1">
      <alignment horizontal="left" indent="2"/>
    </xf>
    <xf numFmtId="0" fontId="0" fillId="35" borderId="0" xfId="0" applyFill="1"/>
    <xf numFmtId="3" fontId="18" fillId="0" borderId="28" xfId="0" applyNumberFormat="1" applyFont="1" applyFill="1" applyBorder="1" applyAlignment="1">
      <alignment horizontal="center"/>
    </xf>
    <xf numFmtId="165" fontId="18" fillId="0" borderId="29" xfId="0" applyNumberFormat="1" applyFont="1" applyBorder="1" applyAlignment="1">
      <alignment horizontal="center"/>
    </xf>
    <xf numFmtId="3" fontId="18" fillId="0" borderId="29" xfId="0" applyNumberFormat="1" applyFont="1" applyFill="1" applyBorder="1" applyAlignment="1">
      <alignment horizontal="center"/>
    </xf>
    <xf numFmtId="0" fontId="18" fillId="0" borderId="0" xfId="0" applyFont="1" applyAlignment="1">
      <alignment vertical="top"/>
    </xf>
    <xf numFmtId="3" fontId="18" fillId="0" borderId="21" xfId="0" applyNumberFormat="1" applyFont="1" applyFill="1" applyBorder="1" applyAlignment="1">
      <alignment horizontal="center"/>
    </xf>
    <xf numFmtId="170" fontId="18" fillId="0" borderId="0" xfId="22275" applyNumberFormat="1" applyFont="1" applyFill="1" applyAlignment="1">
      <alignment horizontal="center"/>
    </xf>
    <xf numFmtId="170" fontId="18" fillId="0" borderId="0" xfId="22275" applyNumberFormat="1" applyFont="1" applyAlignment="1">
      <alignment horizontal="center"/>
    </xf>
    <xf numFmtId="3" fontId="18" fillId="36" borderId="0" xfId="0" applyNumberFormat="1" applyFont="1" applyFill="1" applyBorder="1" applyAlignment="1">
      <alignment horizontal="center"/>
    </xf>
    <xf numFmtId="171" fontId="18" fillId="0" borderId="0" xfId="0" applyNumberFormat="1" applyFont="1"/>
    <xf numFmtId="3" fontId="35" fillId="0" borderId="0" xfId="0" applyNumberFormat="1" applyFont="1" applyFill="1" applyBorder="1" applyAlignment="1">
      <alignment horizontal="center"/>
    </xf>
    <xf numFmtId="0" fontId="32" fillId="0" borderId="0" xfId="9802" applyNumberFormat="1" applyBorder="1"/>
    <xf numFmtId="171" fontId="18" fillId="0" borderId="0" xfId="0" applyNumberFormat="1" applyFont="1" applyBorder="1"/>
    <xf numFmtId="0" fontId="32" fillId="0" borderId="0" xfId="9802" applyNumberFormat="1"/>
    <xf numFmtId="166" fontId="18" fillId="0" borderId="0" xfId="1" applyNumberFormat="1" applyFont="1" applyBorder="1"/>
    <xf numFmtId="166" fontId="32" fillId="0" borderId="0" xfId="1" applyNumberFormat="1" applyFont="1"/>
    <xf numFmtId="0" fontId="16" fillId="0" borderId="0" xfId="0" applyFont="1" applyFill="1"/>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0" xfId="0" applyFont="1" applyAlignment="1">
      <alignment horizontal="left"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0" xfId="0" applyFont="1" applyAlignment="1">
      <alignment horizontal="center"/>
    </xf>
  </cellXfs>
  <cellStyles count="22278">
    <cellStyle name="20% - Accent1" xfId="20" builtinId="30" customBuiltin="1"/>
    <cellStyle name="20% - Accent1 10" xfId="44"/>
    <cellStyle name="20% - Accent1 11" xfId="45"/>
    <cellStyle name="20% - Accent1 12" xfId="46"/>
    <cellStyle name="20% - Accent1 13" xfId="47"/>
    <cellStyle name="20% - Accent1 14" xfId="48"/>
    <cellStyle name="20% - Accent1 15" xfId="49"/>
    <cellStyle name="20% - Accent1 16" xfId="50"/>
    <cellStyle name="20% - Accent1 17" xfId="51"/>
    <cellStyle name="20% - Accent1 18" xfId="52"/>
    <cellStyle name="20% - Accent1 19" xfId="53"/>
    <cellStyle name="20% - Accent1 2" xfId="54"/>
    <cellStyle name="20% - Accent1 2 10" xfId="55"/>
    <cellStyle name="20% - Accent1 2 11" xfId="56"/>
    <cellStyle name="20% - Accent1 2 12" xfId="57"/>
    <cellStyle name="20% - Accent1 2 13" xfId="58"/>
    <cellStyle name="20% - Accent1 2 14" xfId="59"/>
    <cellStyle name="20% - Accent1 2 15" xfId="60"/>
    <cellStyle name="20% - Accent1 2 16" xfId="61"/>
    <cellStyle name="20% - Accent1 2 17" xfId="62"/>
    <cellStyle name="20% - Accent1 2 18" xfId="63"/>
    <cellStyle name="20% - Accent1 2 19" xfId="64"/>
    <cellStyle name="20% - Accent1 2 2" xfId="65"/>
    <cellStyle name="20% - Accent1 2 20" xfId="66"/>
    <cellStyle name="20% - Accent1 2 21" xfId="67"/>
    <cellStyle name="20% - Accent1 2 22" xfId="68"/>
    <cellStyle name="20% - Accent1 2 23" xfId="69"/>
    <cellStyle name="20% - Accent1 2 24" xfId="70"/>
    <cellStyle name="20% - Accent1 2 25" xfId="71"/>
    <cellStyle name="20% - Accent1 2 26" xfId="72"/>
    <cellStyle name="20% - Accent1 2 27" xfId="73"/>
    <cellStyle name="20% - Accent1 2 28" xfId="74"/>
    <cellStyle name="20% - Accent1 2 29" xfId="75"/>
    <cellStyle name="20% - Accent1 2 3" xfId="76"/>
    <cellStyle name="20% - Accent1 2 30" xfId="77"/>
    <cellStyle name="20% - Accent1 2 31" xfId="78"/>
    <cellStyle name="20% - Accent1 2 32" xfId="79"/>
    <cellStyle name="20% - Accent1 2 33" xfId="80"/>
    <cellStyle name="20% - Accent1 2 34" xfId="81"/>
    <cellStyle name="20% - Accent1 2 35" xfId="82"/>
    <cellStyle name="20% - Accent1 2 36" xfId="83"/>
    <cellStyle name="20% - Accent1 2 37" xfId="84"/>
    <cellStyle name="20% - Accent1 2 38" xfId="85"/>
    <cellStyle name="20% - Accent1 2 39" xfId="86"/>
    <cellStyle name="20% - Accent1 2 4" xfId="87"/>
    <cellStyle name="20% - Accent1 2 40" xfId="88"/>
    <cellStyle name="20% - Accent1 2 41" xfId="89"/>
    <cellStyle name="20% - Accent1 2 42" xfId="90"/>
    <cellStyle name="20% - Accent1 2 43" xfId="91"/>
    <cellStyle name="20% - Accent1 2 44" xfId="92"/>
    <cellStyle name="20% - Accent1 2 45" xfId="93"/>
    <cellStyle name="20% - Accent1 2 46" xfId="94"/>
    <cellStyle name="20% - Accent1 2 47" xfId="95"/>
    <cellStyle name="20% - Accent1 2 48" xfId="96"/>
    <cellStyle name="20% - Accent1 2 49" xfId="97"/>
    <cellStyle name="20% - Accent1 2 5" xfId="98"/>
    <cellStyle name="20% - Accent1 2 50" xfId="99"/>
    <cellStyle name="20% - Accent1 2 51" xfId="100"/>
    <cellStyle name="20% - Accent1 2 52" xfId="101"/>
    <cellStyle name="20% - Accent1 2 53" xfId="102"/>
    <cellStyle name="20% - Accent1 2 54" xfId="103"/>
    <cellStyle name="20% - Accent1 2 55" xfId="104"/>
    <cellStyle name="20% - Accent1 2 56" xfId="105"/>
    <cellStyle name="20% - Accent1 2 57" xfId="106"/>
    <cellStyle name="20% - Accent1 2 58" xfId="107"/>
    <cellStyle name="20% - Accent1 2 59" xfId="108"/>
    <cellStyle name="20% - Accent1 2 6" xfId="109"/>
    <cellStyle name="20% - Accent1 2 60" xfId="110"/>
    <cellStyle name="20% - Accent1 2 61" xfId="111"/>
    <cellStyle name="20% - Accent1 2 62" xfId="112"/>
    <cellStyle name="20% - Accent1 2 63" xfId="113"/>
    <cellStyle name="20% - Accent1 2 64" xfId="114"/>
    <cellStyle name="20% - Accent1 2 65" xfId="115"/>
    <cellStyle name="20% - Accent1 2 66" xfId="116"/>
    <cellStyle name="20% - Accent1 2 67" xfId="117"/>
    <cellStyle name="20% - Accent1 2 68" xfId="118"/>
    <cellStyle name="20% - Accent1 2 69" xfId="119"/>
    <cellStyle name="20% - Accent1 2 7" xfId="120"/>
    <cellStyle name="20% - Accent1 2 70" xfId="121"/>
    <cellStyle name="20% - Accent1 2 71" xfId="122"/>
    <cellStyle name="20% - Accent1 2 72" xfId="123"/>
    <cellStyle name="20% - Accent1 2 73" xfId="124"/>
    <cellStyle name="20% - Accent1 2 74" xfId="125"/>
    <cellStyle name="20% - Accent1 2 75" xfId="126"/>
    <cellStyle name="20% - Accent1 2 76" xfId="127"/>
    <cellStyle name="20% - Accent1 2 77" xfId="128"/>
    <cellStyle name="20% - Accent1 2 78" xfId="129"/>
    <cellStyle name="20% - Accent1 2 79" xfId="130"/>
    <cellStyle name="20% - Accent1 2 8" xfId="131"/>
    <cellStyle name="20% - Accent1 2 80" xfId="132"/>
    <cellStyle name="20% - Accent1 2 81" xfId="133"/>
    <cellStyle name="20% - Accent1 2 82" xfId="134"/>
    <cellStyle name="20% - Accent1 2 83" xfId="135"/>
    <cellStyle name="20% - Accent1 2 84" xfId="136"/>
    <cellStyle name="20% - Accent1 2 85" xfId="137"/>
    <cellStyle name="20% - Accent1 2 86" xfId="138"/>
    <cellStyle name="20% - Accent1 2 87" xfId="139"/>
    <cellStyle name="20% - Accent1 2 88" xfId="140"/>
    <cellStyle name="20% - Accent1 2 9" xfId="141"/>
    <cellStyle name="20% - Accent1 20" xfId="142"/>
    <cellStyle name="20% - Accent1 21" xfId="143"/>
    <cellStyle name="20% - Accent1 22" xfId="144"/>
    <cellStyle name="20% - Accent1 23" xfId="145"/>
    <cellStyle name="20% - Accent1 24" xfId="146"/>
    <cellStyle name="20% - Accent1 25" xfId="147"/>
    <cellStyle name="20% - Accent1 26" xfId="148"/>
    <cellStyle name="20% - Accent1 27" xfId="149"/>
    <cellStyle name="20% - Accent1 28" xfId="150"/>
    <cellStyle name="20% - Accent1 29" xfId="151"/>
    <cellStyle name="20% - Accent1 3" xfId="152"/>
    <cellStyle name="20% - Accent1 3 10" xfId="153"/>
    <cellStyle name="20% - Accent1 3 11" xfId="154"/>
    <cellStyle name="20% - Accent1 3 12" xfId="155"/>
    <cellStyle name="20% - Accent1 3 13" xfId="156"/>
    <cellStyle name="20% - Accent1 3 14" xfId="157"/>
    <cellStyle name="20% - Accent1 3 15" xfId="158"/>
    <cellStyle name="20% - Accent1 3 16" xfId="159"/>
    <cellStyle name="20% - Accent1 3 17" xfId="160"/>
    <cellStyle name="20% - Accent1 3 18" xfId="161"/>
    <cellStyle name="20% - Accent1 3 19" xfId="162"/>
    <cellStyle name="20% - Accent1 3 2" xfId="163"/>
    <cellStyle name="20% - Accent1 3 20" xfId="164"/>
    <cellStyle name="20% - Accent1 3 21" xfId="165"/>
    <cellStyle name="20% - Accent1 3 22" xfId="166"/>
    <cellStyle name="20% - Accent1 3 23" xfId="167"/>
    <cellStyle name="20% - Accent1 3 24" xfId="168"/>
    <cellStyle name="20% - Accent1 3 25" xfId="169"/>
    <cellStyle name="20% - Accent1 3 26" xfId="170"/>
    <cellStyle name="20% - Accent1 3 27" xfId="171"/>
    <cellStyle name="20% - Accent1 3 28" xfId="172"/>
    <cellStyle name="20% - Accent1 3 29" xfId="173"/>
    <cellStyle name="20% - Accent1 3 3" xfId="174"/>
    <cellStyle name="20% - Accent1 3 30" xfId="175"/>
    <cellStyle name="20% - Accent1 3 31" xfId="176"/>
    <cellStyle name="20% - Accent1 3 32" xfId="177"/>
    <cellStyle name="20% - Accent1 3 33" xfId="178"/>
    <cellStyle name="20% - Accent1 3 34" xfId="179"/>
    <cellStyle name="20% - Accent1 3 35" xfId="180"/>
    <cellStyle name="20% - Accent1 3 36" xfId="181"/>
    <cellStyle name="20% - Accent1 3 37" xfId="182"/>
    <cellStyle name="20% - Accent1 3 38" xfId="183"/>
    <cellStyle name="20% - Accent1 3 39" xfId="184"/>
    <cellStyle name="20% - Accent1 3 4" xfId="185"/>
    <cellStyle name="20% - Accent1 3 40" xfId="186"/>
    <cellStyle name="20% - Accent1 3 41" xfId="187"/>
    <cellStyle name="20% - Accent1 3 42" xfId="188"/>
    <cellStyle name="20% - Accent1 3 43" xfId="189"/>
    <cellStyle name="20% - Accent1 3 44" xfId="190"/>
    <cellStyle name="20% - Accent1 3 45" xfId="191"/>
    <cellStyle name="20% - Accent1 3 46" xfId="192"/>
    <cellStyle name="20% - Accent1 3 47" xfId="193"/>
    <cellStyle name="20% - Accent1 3 48" xfId="194"/>
    <cellStyle name="20% - Accent1 3 49" xfId="195"/>
    <cellStyle name="20% - Accent1 3 5" xfId="196"/>
    <cellStyle name="20% - Accent1 3 50" xfId="197"/>
    <cellStyle name="20% - Accent1 3 51" xfId="198"/>
    <cellStyle name="20% - Accent1 3 52" xfId="199"/>
    <cellStyle name="20% - Accent1 3 53" xfId="200"/>
    <cellStyle name="20% - Accent1 3 54" xfId="201"/>
    <cellStyle name="20% - Accent1 3 55" xfId="202"/>
    <cellStyle name="20% - Accent1 3 56" xfId="203"/>
    <cellStyle name="20% - Accent1 3 57" xfId="204"/>
    <cellStyle name="20% - Accent1 3 58" xfId="205"/>
    <cellStyle name="20% - Accent1 3 59" xfId="206"/>
    <cellStyle name="20% - Accent1 3 6" xfId="207"/>
    <cellStyle name="20% - Accent1 3 60" xfId="208"/>
    <cellStyle name="20% - Accent1 3 61" xfId="209"/>
    <cellStyle name="20% - Accent1 3 62" xfId="210"/>
    <cellStyle name="20% - Accent1 3 63" xfId="211"/>
    <cellStyle name="20% - Accent1 3 64" xfId="212"/>
    <cellStyle name="20% - Accent1 3 65" xfId="213"/>
    <cellStyle name="20% - Accent1 3 66" xfId="214"/>
    <cellStyle name="20% - Accent1 3 67" xfId="215"/>
    <cellStyle name="20% - Accent1 3 68" xfId="216"/>
    <cellStyle name="20% - Accent1 3 69" xfId="217"/>
    <cellStyle name="20% - Accent1 3 7" xfId="218"/>
    <cellStyle name="20% - Accent1 3 70" xfId="219"/>
    <cellStyle name="20% - Accent1 3 71" xfId="220"/>
    <cellStyle name="20% - Accent1 3 72" xfId="221"/>
    <cellStyle name="20% - Accent1 3 73" xfId="222"/>
    <cellStyle name="20% - Accent1 3 74" xfId="223"/>
    <cellStyle name="20% - Accent1 3 75" xfId="224"/>
    <cellStyle name="20% - Accent1 3 76" xfId="225"/>
    <cellStyle name="20% - Accent1 3 77" xfId="226"/>
    <cellStyle name="20% - Accent1 3 78" xfId="227"/>
    <cellStyle name="20% - Accent1 3 79" xfId="228"/>
    <cellStyle name="20% - Accent1 3 8" xfId="229"/>
    <cellStyle name="20% - Accent1 3 80" xfId="230"/>
    <cellStyle name="20% - Accent1 3 81" xfId="231"/>
    <cellStyle name="20% - Accent1 3 82" xfId="232"/>
    <cellStyle name="20% - Accent1 3 83" xfId="233"/>
    <cellStyle name="20% - Accent1 3 84" xfId="234"/>
    <cellStyle name="20% - Accent1 3 85" xfId="235"/>
    <cellStyle name="20% - Accent1 3 86" xfId="236"/>
    <cellStyle name="20% - Accent1 3 87" xfId="237"/>
    <cellStyle name="20% - Accent1 3 88" xfId="238"/>
    <cellStyle name="20% - Accent1 3 9" xfId="239"/>
    <cellStyle name="20% - Accent1 30" xfId="240"/>
    <cellStyle name="20% - Accent1 31" xfId="241"/>
    <cellStyle name="20% - Accent1 32" xfId="242"/>
    <cellStyle name="20% - Accent1 33" xfId="243"/>
    <cellStyle name="20% - Accent1 34" xfId="244"/>
    <cellStyle name="20% - Accent1 35" xfId="245"/>
    <cellStyle name="20% - Accent1 36" xfId="246"/>
    <cellStyle name="20% - Accent1 37" xfId="247"/>
    <cellStyle name="20% - Accent1 38" xfId="248"/>
    <cellStyle name="20% - Accent1 39" xfId="249"/>
    <cellStyle name="20% - Accent1 4" xfId="250"/>
    <cellStyle name="20% - Accent1 40" xfId="251"/>
    <cellStyle name="20% - Accent1 41" xfId="252"/>
    <cellStyle name="20% - Accent1 42" xfId="253"/>
    <cellStyle name="20% - Accent1 43" xfId="254"/>
    <cellStyle name="20% - Accent1 44" xfId="255"/>
    <cellStyle name="20% - Accent1 45" xfId="256"/>
    <cellStyle name="20% - Accent1 46" xfId="257"/>
    <cellStyle name="20% - Accent1 47" xfId="258"/>
    <cellStyle name="20% - Accent1 48" xfId="259"/>
    <cellStyle name="20% - Accent1 49" xfId="260"/>
    <cellStyle name="20% - Accent1 5" xfId="261"/>
    <cellStyle name="20% - Accent1 50" xfId="262"/>
    <cellStyle name="20% - Accent1 51" xfId="263"/>
    <cellStyle name="20% - Accent1 52" xfId="264"/>
    <cellStyle name="20% - Accent1 53" xfId="265"/>
    <cellStyle name="20% - Accent1 54" xfId="266"/>
    <cellStyle name="20% - Accent1 55" xfId="267"/>
    <cellStyle name="20% - Accent1 56" xfId="268"/>
    <cellStyle name="20% - Accent1 57" xfId="269"/>
    <cellStyle name="20% - Accent1 58" xfId="270"/>
    <cellStyle name="20% - Accent1 59" xfId="271"/>
    <cellStyle name="20% - Accent1 6" xfId="272"/>
    <cellStyle name="20% - Accent1 60" xfId="273"/>
    <cellStyle name="20% - Accent1 61" xfId="274"/>
    <cellStyle name="20% - Accent1 62" xfId="275"/>
    <cellStyle name="20% - Accent1 63" xfId="276"/>
    <cellStyle name="20% - Accent1 64" xfId="277"/>
    <cellStyle name="20% - Accent1 65" xfId="278"/>
    <cellStyle name="20% - Accent1 66" xfId="279"/>
    <cellStyle name="20% - Accent1 67" xfId="280"/>
    <cellStyle name="20% - Accent1 68" xfId="281"/>
    <cellStyle name="20% - Accent1 69" xfId="282"/>
    <cellStyle name="20% - Accent1 7" xfId="283"/>
    <cellStyle name="20% - Accent1 70" xfId="284"/>
    <cellStyle name="20% - Accent1 71" xfId="285"/>
    <cellStyle name="20% - Accent1 72" xfId="286"/>
    <cellStyle name="20% - Accent1 73" xfId="287"/>
    <cellStyle name="20% - Accent1 74" xfId="288"/>
    <cellStyle name="20% - Accent1 75" xfId="289"/>
    <cellStyle name="20% - Accent1 76" xfId="290"/>
    <cellStyle name="20% - Accent1 77" xfId="291"/>
    <cellStyle name="20% - Accent1 78" xfId="292"/>
    <cellStyle name="20% - Accent1 79" xfId="293"/>
    <cellStyle name="20% - Accent1 8" xfId="294"/>
    <cellStyle name="20% - Accent1 80" xfId="295"/>
    <cellStyle name="20% - Accent1 81" xfId="296"/>
    <cellStyle name="20% - Accent1 82" xfId="297"/>
    <cellStyle name="20% - Accent1 83" xfId="298"/>
    <cellStyle name="20% - Accent1 84" xfId="299"/>
    <cellStyle name="20% - Accent1 85" xfId="300"/>
    <cellStyle name="20% - Accent1 86" xfId="301"/>
    <cellStyle name="20% - Accent1 87" xfId="302"/>
    <cellStyle name="20% - Accent1 88" xfId="303"/>
    <cellStyle name="20% - Accent1 89" xfId="304"/>
    <cellStyle name="20% - Accent1 9" xfId="305"/>
    <cellStyle name="20% - Accent1 90" xfId="306"/>
    <cellStyle name="20% - Accent1 91" xfId="307"/>
    <cellStyle name="20% - Accent1 92" xfId="308"/>
    <cellStyle name="20% - Accent2" xfId="24" builtinId="34" customBuiltin="1"/>
    <cellStyle name="20% - Accent2 10" xfId="309"/>
    <cellStyle name="20% - Accent2 11" xfId="310"/>
    <cellStyle name="20% - Accent2 12" xfId="311"/>
    <cellStyle name="20% - Accent2 13" xfId="312"/>
    <cellStyle name="20% - Accent2 14" xfId="313"/>
    <cellStyle name="20% - Accent2 15" xfId="314"/>
    <cellStyle name="20% - Accent2 16" xfId="315"/>
    <cellStyle name="20% - Accent2 17" xfId="316"/>
    <cellStyle name="20% - Accent2 18" xfId="317"/>
    <cellStyle name="20% - Accent2 19" xfId="318"/>
    <cellStyle name="20% - Accent2 2" xfId="319"/>
    <cellStyle name="20% - Accent2 2 10" xfId="320"/>
    <cellStyle name="20% - Accent2 2 11" xfId="321"/>
    <cellStyle name="20% - Accent2 2 12" xfId="322"/>
    <cellStyle name="20% - Accent2 2 13" xfId="323"/>
    <cellStyle name="20% - Accent2 2 14" xfId="324"/>
    <cellStyle name="20% - Accent2 2 15" xfId="325"/>
    <cellStyle name="20% - Accent2 2 16" xfId="326"/>
    <cellStyle name="20% - Accent2 2 17" xfId="327"/>
    <cellStyle name="20% - Accent2 2 18" xfId="328"/>
    <cellStyle name="20% - Accent2 2 19" xfId="329"/>
    <cellStyle name="20% - Accent2 2 2" xfId="330"/>
    <cellStyle name="20% - Accent2 2 20" xfId="331"/>
    <cellStyle name="20% - Accent2 2 21" xfId="332"/>
    <cellStyle name="20% - Accent2 2 22" xfId="333"/>
    <cellStyle name="20% - Accent2 2 23" xfId="334"/>
    <cellStyle name="20% - Accent2 2 24" xfId="335"/>
    <cellStyle name="20% - Accent2 2 25" xfId="336"/>
    <cellStyle name="20% - Accent2 2 26" xfId="337"/>
    <cellStyle name="20% - Accent2 2 27" xfId="338"/>
    <cellStyle name="20% - Accent2 2 28" xfId="339"/>
    <cellStyle name="20% - Accent2 2 29" xfId="340"/>
    <cellStyle name="20% - Accent2 2 3" xfId="341"/>
    <cellStyle name="20% - Accent2 2 30" xfId="342"/>
    <cellStyle name="20% - Accent2 2 31" xfId="343"/>
    <cellStyle name="20% - Accent2 2 32" xfId="344"/>
    <cellStyle name="20% - Accent2 2 33" xfId="345"/>
    <cellStyle name="20% - Accent2 2 34" xfId="346"/>
    <cellStyle name="20% - Accent2 2 35" xfId="347"/>
    <cellStyle name="20% - Accent2 2 36" xfId="348"/>
    <cellStyle name="20% - Accent2 2 37" xfId="349"/>
    <cellStyle name="20% - Accent2 2 38" xfId="350"/>
    <cellStyle name="20% - Accent2 2 39" xfId="351"/>
    <cellStyle name="20% - Accent2 2 4" xfId="352"/>
    <cellStyle name="20% - Accent2 2 40" xfId="353"/>
    <cellStyle name="20% - Accent2 2 41" xfId="354"/>
    <cellStyle name="20% - Accent2 2 42" xfId="355"/>
    <cellStyle name="20% - Accent2 2 43" xfId="356"/>
    <cellStyle name="20% - Accent2 2 44" xfId="357"/>
    <cellStyle name="20% - Accent2 2 45" xfId="358"/>
    <cellStyle name="20% - Accent2 2 46" xfId="359"/>
    <cellStyle name="20% - Accent2 2 47" xfId="360"/>
    <cellStyle name="20% - Accent2 2 48" xfId="361"/>
    <cellStyle name="20% - Accent2 2 49" xfId="362"/>
    <cellStyle name="20% - Accent2 2 5" xfId="363"/>
    <cellStyle name="20% - Accent2 2 50" xfId="364"/>
    <cellStyle name="20% - Accent2 2 51" xfId="365"/>
    <cellStyle name="20% - Accent2 2 52" xfId="366"/>
    <cellStyle name="20% - Accent2 2 53" xfId="367"/>
    <cellStyle name="20% - Accent2 2 54" xfId="368"/>
    <cellStyle name="20% - Accent2 2 55" xfId="369"/>
    <cellStyle name="20% - Accent2 2 56" xfId="370"/>
    <cellStyle name="20% - Accent2 2 57" xfId="371"/>
    <cellStyle name="20% - Accent2 2 58" xfId="372"/>
    <cellStyle name="20% - Accent2 2 59" xfId="373"/>
    <cellStyle name="20% - Accent2 2 6" xfId="374"/>
    <cellStyle name="20% - Accent2 2 60" xfId="375"/>
    <cellStyle name="20% - Accent2 2 61" xfId="376"/>
    <cellStyle name="20% - Accent2 2 62" xfId="377"/>
    <cellStyle name="20% - Accent2 2 63" xfId="378"/>
    <cellStyle name="20% - Accent2 2 64" xfId="379"/>
    <cellStyle name="20% - Accent2 2 65" xfId="380"/>
    <cellStyle name="20% - Accent2 2 66" xfId="381"/>
    <cellStyle name="20% - Accent2 2 67" xfId="382"/>
    <cellStyle name="20% - Accent2 2 68" xfId="383"/>
    <cellStyle name="20% - Accent2 2 69" xfId="384"/>
    <cellStyle name="20% - Accent2 2 7" xfId="385"/>
    <cellStyle name="20% - Accent2 2 70" xfId="386"/>
    <cellStyle name="20% - Accent2 2 71" xfId="387"/>
    <cellStyle name="20% - Accent2 2 72" xfId="388"/>
    <cellStyle name="20% - Accent2 2 73" xfId="389"/>
    <cellStyle name="20% - Accent2 2 74" xfId="390"/>
    <cellStyle name="20% - Accent2 2 75" xfId="391"/>
    <cellStyle name="20% - Accent2 2 76" xfId="392"/>
    <cellStyle name="20% - Accent2 2 77" xfId="393"/>
    <cellStyle name="20% - Accent2 2 78" xfId="394"/>
    <cellStyle name="20% - Accent2 2 79" xfId="395"/>
    <cellStyle name="20% - Accent2 2 8" xfId="396"/>
    <cellStyle name="20% - Accent2 2 80" xfId="397"/>
    <cellStyle name="20% - Accent2 2 81" xfId="398"/>
    <cellStyle name="20% - Accent2 2 82" xfId="399"/>
    <cellStyle name="20% - Accent2 2 83" xfId="400"/>
    <cellStyle name="20% - Accent2 2 84" xfId="401"/>
    <cellStyle name="20% - Accent2 2 85" xfId="402"/>
    <cellStyle name="20% - Accent2 2 86" xfId="403"/>
    <cellStyle name="20% - Accent2 2 87" xfId="404"/>
    <cellStyle name="20% - Accent2 2 88" xfId="405"/>
    <cellStyle name="20% - Accent2 2 9" xfId="406"/>
    <cellStyle name="20% - Accent2 20" xfId="407"/>
    <cellStyle name="20% - Accent2 21" xfId="408"/>
    <cellStyle name="20% - Accent2 22" xfId="409"/>
    <cellStyle name="20% - Accent2 23" xfId="410"/>
    <cellStyle name="20% - Accent2 24" xfId="411"/>
    <cellStyle name="20% - Accent2 25" xfId="412"/>
    <cellStyle name="20% - Accent2 26" xfId="413"/>
    <cellStyle name="20% - Accent2 27" xfId="414"/>
    <cellStyle name="20% - Accent2 28" xfId="415"/>
    <cellStyle name="20% - Accent2 29" xfId="416"/>
    <cellStyle name="20% - Accent2 3" xfId="417"/>
    <cellStyle name="20% - Accent2 3 10" xfId="418"/>
    <cellStyle name="20% - Accent2 3 11" xfId="419"/>
    <cellStyle name="20% - Accent2 3 12" xfId="420"/>
    <cellStyle name="20% - Accent2 3 13" xfId="421"/>
    <cellStyle name="20% - Accent2 3 14" xfId="422"/>
    <cellStyle name="20% - Accent2 3 15" xfId="423"/>
    <cellStyle name="20% - Accent2 3 16" xfId="424"/>
    <cellStyle name="20% - Accent2 3 17" xfId="425"/>
    <cellStyle name="20% - Accent2 3 18" xfId="426"/>
    <cellStyle name="20% - Accent2 3 19" xfId="427"/>
    <cellStyle name="20% - Accent2 3 2" xfId="428"/>
    <cellStyle name="20% - Accent2 3 20" xfId="429"/>
    <cellStyle name="20% - Accent2 3 21" xfId="430"/>
    <cellStyle name="20% - Accent2 3 22" xfId="431"/>
    <cellStyle name="20% - Accent2 3 23" xfId="432"/>
    <cellStyle name="20% - Accent2 3 24" xfId="433"/>
    <cellStyle name="20% - Accent2 3 25" xfId="434"/>
    <cellStyle name="20% - Accent2 3 26" xfId="435"/>
    <cellStyle name="20% - Accent2 3 27" xfId="436"/>
    <cellStyle name="20% - Accent2 3 28" xfId="437"/>
    <cellStyle name="20% - Accent2 3 29" xfId="438"/>
    <cellStyle name="20% - Accent2 3 3" xfId="439"/>
    <cellStyle name="20% - Accent2 3 30" xfId="440"/>
    <cellStyle name="20% - Accent2 3 31" xfId="441"/>
    <cellStyle name="20% - Accent2 3 32" xfId="442"/>
    <cellStyle name="20% - Accent2 3 33" xfId="443"/>
    <cellStyle name="20% - Accent2 3 34" xfId="444"/>
    <cellStyle name="20% - Accent2 3 35" xfId="445"/>
    <cellStyle name="20% - Accent2 3 36" xfId="446"/>
    <cellStyle name="20% - Accent2 3 37" xfId="447"/>
    <cellStyle name="20% - Accent2 3 38" xfId="448"/>
    <cellStyle name="20% - Accent2 3 39" xfId="449"/>
    <cellStyle name="20% - Accent2 3 4" xfId="450"/>
    <cellStyle name="20% - Accent2 3 40" xfId="451"/>
    <cellStyle name="20% - Accent2 3 41" xfId="452"/>
    <cellStyle name="20% - Accent2 3 42" xfId="453"/>
    <cellStyle name="20% - Accent2 3 43" xfId="454"/>
    <cellStyle name="20% - Accent2 3 44" xfId="455"/>
    <cellStyle name="20% - Accent2 3 45" xfId="456"/>
    <cellStyle name="20% - Accent2 3 46" xfId="457"/>
    <cellStyle name="20% - Accent2 3 47" xfId="458"/>
    <cellStyle name="20% - Accent2 3 48" xfId="459"/>
    <cellStyle name="20% - Accent2 3 49" xfId="460"/>
    <cellStyle name="20% - Accent2 3 5" xfId="461"/>
    <cellStyle name="20% - Accent2 3 50" xfId="462"/>
    <cellStyle name="20% - Accent2 3 51" xfId="463"/>
    <cellStyle name="20% - Accent2 3 52" xfId="464"/>
    <cellStyle name="20% - Accent2 3 53" xfId="465"/>
    <cellStyle name="20% - Accent2 3 54" xfId="466"/>
    <cellStyle name="20% - Accent2 3 55" xfId="467"/>
    <cellStyle name="20% - Accent2 3 56" xfId="468"/>
    <cellStyle name="20% - Accent2 3 57" xfId="469"/>
    <cellStyle name="20% - Accent2 3 58" xfId="470"/>
    <cellStyle name="20% - Accent2 3 59" xfId="471"/>
    <cellStyle name="20% - Accent2 3 6" xfId="472"/>
    <cellStyle name="20% - Accent2 3 60" xfId="473"/>
    <cellStyle name="20% - Accent2 3 61" xfId="474"/>
    <cellStyle name="20% - Accent2 3 62" xfId="475"/>
    <cellStyle name="20% - Accent2 3 63" xfId="476"/>
    <cellStyle name="20% - Accent2 3 64" xfId="477"/>
    <cellStyle name="20% - Accent2 3 65" xfId="478"/>
    <cellStyle name="20% - Accent2 3 66" xfId="479"/>
    <cellStyle name="20% - Accent2 3 67" xfId="480"/>
    <cellStyle name="20% - Accent2 3 68" xfId="481"/>
    <cellStyle name="20% - Accent2 3 69" xfId="482"/>
    <cellStyle name="20% - Accent2 3 7" xfId="483"/>
    <cellStyle name="20% - Accent2 3 70" xfId="484"/>
    <cellStyle name="20% - Accent2 3 71" xfId="485"/>
    <cellStyle name="20% - Accent2 3 72" xfId="486"/>
    <cellStyle name="20% - Accent2 3 73" xfId="487"/>
    <cellStyle name="20% - Accent2 3 74" xfId="488"/>
    <cellStyle name="20% - Accent2 3 75" xfId="489"/>
    <cellStyle name="20% - Accent2 3 76" xfId="490"/>
    <cellStyle name="20% - Accent2 3 77" xfId="491"/>
    <cellStyle name="20% - Accent2 3 78" xfId="492"/>
    <cellStyle name="20% - Accent2 3 79" xfId="493"/>
    <cellStyle name="20% - Accent2 3 8" xfId="494"/>
    <cellStyle name="20% - Accent2 3 80" xfId="495"/>
    <cellStyle name="20% - Accent2 3 81" xfId="496"/>
    <cellStyle name="20% - Accent2 3 82" xfId="497"/>
    <cellStyle name="20% - Accent2 3 83" xfId="498"/>
    <cellStyle name="20% - Accent2 3 84" xfId="499"/>
    <cellStyle name="20% - Accent2 3 85" xfId="500"/>
    <cellStyle name="20% - Accent2 3 86" xfId="501"/>
    <cellStyle name="20% - Accent2 3 87" xfId="502"/>
    <cellStyle name="20% - Accent2 3 88" xfId="503"/>
    <cellStyle name="20% - Accent2 3 9" xfId="504"/>
    <cellStyle name="20% - Accent2 30" xfId="505"/>
    <cellStyle name="20% - Accent2 31" xfId="506"/>
    <cellStyle name="20% - Accent2 32" xfId="507"/>
    <cellStyle name="20% - Accent2 33" xfId="508"/>
    <cellStyle name="20% - Accent2 34" xfId="509"/>
    <cellStyle name="20% - Accent2 35" xfId="510"/>
    <cellStyle name="20% - Accent2 36" xfId="511"/>
    <cellStyle name="20% - Accent2 37" xfId="512"/>
    <cellStyle name="20% - Accent2 38" xfId="513"/>
    <cellStyle name="20% - Accent2 39" xfId="514"/>
    <cellStyle name="20% - Accent2 4" xfId="515"/>
    <cellStyle name="20% - Accent2 40" xfId="516"/>
    <cellStyle name="20% - Accent2 41" xfId="517"/>
    <cellStyle name="20% - Accent2 42" xfId="518"/>
    <cellStyle name="20% - Accent2 43" xfId="519"/>
    <cellStyle name="20% - Accent2 44" xfId="520"/>
    <cellStyle name="20% - Accent2 45" xfId="521"/>
    <cellStyle name="20% - Accent2 46" xfId="522"/>
    <cellStyle name="20% - Accent2 47" xfId="523"/>
    <cellStyle name="20% - Accent2 48" xfId="524"/>
    <cellStyle name="20% - Accent2 49" xfId="525"/>
    <cellStyle name="20% - Accent2 5" xfId="526"/>
    <cellStyle name="20% - Accent2 50" xfId="527"/>
    <cellStyle name="20% - Accent2 51" xfId="528"/>
    <cellStyle name="20% - Accent2 52" xfId="529"/>
    <cellStyle name="20% - Accent2 53" xfId="530"/>
    <cellStyle name="20% - Accent2 54" xfId="531"/>
    <cellStyle name="20% - Accent2 55" xfId="532"/>
    <cellStyle name="20% - Accent2 56" xfId="533"/>
    <cellStyle name="20% - Accent2 57" xfId="534"/>
    <cellStyle name="20% - Accent2 58" xfId="535"/>
    <cellStyle name="20% - Accent2 59" xfId="536"/>
    <cellStyle name="20% - Accent2 6" xfId="537"/>
    <cellStyle name="20% - Accent2 60" xfId="538"/>
    <cellStyle name="20% - Accent2 61" xfId="539"/>
    <cellStyle name="20% - Accent2 62" xfId="540"/>
    <cellStyle name="20% - Accent2 63" xfId="541"/>
    <cellStyle name="20% - Accent2 64" xfId="542"/>
    <cellStyle name="20% - Accent2 65" xfId="543"/>
    <cellStyle name="20% - Accent2 66" xfId="544"/>
    <cellStyle name="20% - Accent2 67" xfId="545"/>
    <cellStyle name="20% - Accent2 68" xfId="546"/>
    <cellStyle name="20% - Accent2 69" xfId="547"/>
    <cellStyle name="20% - Accent2 7" xfId="548"/>
    <cellStyle name="20% - Accent2 70" xfId="549"/>
    <cellStyle name="20% - Accent2 71" xfId="550"/>
    <cellStyle name="20% - Accent2 72" xfId="551"/>
    <cellStyle name="20% - Accent2 73" xfId="552"/>
    <cellStyle name="20% - Accent2 74" xfId="553"/>
    <cellStyle name="20% - Accent2 75" xfId="554"/>
    <cellStyle name="20% - Accent2 76" xfId="555"/>
    <cellStyle name="20% - Accent2 77" xfId="556"/>
    <cellStyle name="20% - Accent2 78" xfId="557"/>
    <cellStyle name="20% - Accent2 79" xfId="558"/>
    <cellStyle name="20% - Accent2 8" xfId="559"/>
    <cellStyle name="20% - Accent2 80" xfId="560"/>
    <cellStyle name="20% - Accent2 81" xfId="561"/>
    <cellStyle name="20% - Accent2 82" xfId="562"/>
    <cellStyle name="20% - Accent2 83" xfId="563"/>
    <cellStyle name="20% - Accent2 84" xfId="564"/>
    <cellStyle name="20% - Accent2 85" xfId="565"/>
    <cellStyle name="20% - Accent2 86" xfId="566"/>
    <cellStyle name="20% - Accent2 87" xfId="567"/>
    <cellStyle name="20% - Accent2 88" xfId="568"/>
    <cellStyle name="20% - Accent2 89" xfId="569"/>
    <cellStyle name="20% - Accent2 9" xfId="570"/>
    <cellStyle name="20% - Accent2 90" xfId="571"/>
    <cellStyle name="20% - Accent2 91" xfId="572"/>
    <cellStyle name="20% - Accent2 92" xfId="573"/>
    <cellStyle name="20% - Accent3" xfId="28" builtinId="38" customBuiltin="1"/>
    <cellStyle name="20% - Accent3 10" xfId="574"/>
    <cellStyle name="20% - Accent3 11" xfId="575"/>
    <cellStyle name="20% - Accent3 12" xfId="576"/>
    <cellStyle name="20% - Accent3 13" xfId="577"/>
    <cellStyle name="20% - Accent3 14" xfId="578"/>
    <cellStyle name="20% - Accent3 15" xfId="579"/>
    <cellStyle name="20% - Accent3 16" xfId="580"/>
    <cellStyle name="20% - Accent3 17" xfId="581"/>
    <cellStyle name="20% - Accent3 18" xfId="582"/>
    <cellStyle name="20% - Accent3 19" xfId="583"/>
    <cellStyle name="20% - Accent3 2" xfId="584"/>
    <cellStyle name="20% - Accent3 2 10" xfId="585"/>
    <cellStyle name="20% - Accent3 2 11" xfId="586"/>
    <cellStyle name="20% - Accent3 2 12" xfId="587"/>
    <cellStyle name="20% - Accent3 2 13" xfId="588"/>
    <cellStyle name="20% - Accent3 2 14" xfId="589"/>
    <cellStyle name="20% - Accent3 2 15" xfId="590"/>
    <cellStyle name="20% - Accent3 2 16" xfId="591"/>
    <cellStyle name="20% - Accent3 2 17" xfId="592"/>
    <cellStyle name="20% - Accent3 2 18" xfId="593"/>
    <cellStyle name="20% - Accent3 2 19" xfId="594"/>
    <cellStyle name="20% - Accent3 2 2" xfId="595"/>
    <cellStyle name="20% - Accent3 2 20" xfId="596"/>
    <cellStyle name="20% - Accent3 2 21" xfId="597"/>
    <cellStyle name="20% - Accent3 2 22" xfId="598"/>
    <cellStyle name="20% - Accent3 2 23" xfId="599"/>
    <cellStyle name="20% - Accent3 2 24" xfId="600"/>
    <cellStyle name="20% - Accent3 2 25" xfId="601"/>
    <cellStyle name="20% - Accent3 2 26" xfId="602"/>
    <cellStyle name="20% - Accent3 2 27" xfId="603"/>
    <cellStyle name="20% - Accent3 2 28" xfId="604"/>
    <cellStyle name="20% - Accent3 2 29" xfId="605"/>
    <cellStyle name="20% - Accent3 2 3" xfId="606"/>
    <cellStyle name="20% - Accent3 2 30" xfId="607"/>
    <cellStyle name="20% - Accent3 2 31" xfId="608"/>
    <cellStyle name="20% - Accent3 2 32" xfId="609"/>
    <cellStyle name="20% - Accent3 2 33" xfId="610"/>
    <cellStyle name="20% - Accent3 2 34" xfId="611"/>
    <cellStyle name="20% - Accent3 2 35" xfId="612"/>
    <cellStyle name="20% - Accent3 2 36" xfId="613"/>
    <cellStyle name="20% - Accent3 2 37" xfId="614"/>
    <cellStyle name="20% - Accent3 2 38" xfId="615"/>
    <cellStyle name="20% - Accent3 2 39" xfId="616"/>
    <cellStyle name="20% - Accent3 2 4" xfId="617"/>
    <cellStyle name="20% - Accent3 2 40" xfId="618"/>
    <cellStyle name="20% - Accent3 2 41" xfId="619"/>
    <cellStyle name="20% - Accent3 2 42" xfId="620"/>
    <cellStyle name="20% - Accent3 2 43" xfId="621"/>
    <cellStyle name="20% - Accent3 2 44" xfId="622"/>
    <cellStyle name="20% - Accent3 2 45" xfId="623"/>
    <cellStyle name="20% - Accent3 2 46" xfId="624"/>
    <cellStyle name="20% - Accent3 2 47" xfId="625"/>
    <cellStyle name="20% - Accent3 2 48" xfId="626"/>
    <cellStyle name="20% - Accent3 2 49" xfId="627"/>
    <cellStyle name="20% - Accent3 2 5" xfId="628"/>
    <cellStyle name="20% - Accent3 2 50" xfId="629"/>
    <cellStyle name="20% - Accent3 2 51" xfId="630"/>
    <cellStyle name="20% - Accent3 2 52" xfId="631"/>
    <cellStyle name="20% - Accent3 2 53" xfId="632"/>
    <cellStyle name="20% - Accent3 2 54" xfId="633"/>
    <cellStyle name="20% - Accent3 2 55" xfId="634"/>
    <cellStyle name="20% - Accent3 2 56" xfId="635"/>
    <cellStyle name="20% - Accent3 2 57" xfId="636"/>
    <cellStyle name="20% - Accent3 2 58" xfId="637"/>
    <cellStyle name="20% - Accent3 2 59" xfId="638"/>
    <cellStyle name="20% - Accent3 2 6" xfId="639"/>
    <cellStyle name="20% - Accent3 2 60" xfId="640"/>
    <cellStyle name="20% - Accent3 2 61" xfId="641"/>
    <cellStyle name="20% - Accent3 2 62" xfId="642"/>
    <cellStyle name="20% - Accent3 2 63" xfId="643"/>
    <cellStyle name="20% - Accent3 2 64" xfId="644"/>
    <cellStyle name="20% - Accent3 2 65" xfId="645"/>
    <cellStyle name="20% - Accent3 2 66" xfId="646"/>
    <cellStyle name="20% - Accent3 2 67" xfId="647"/>
    <cellStyle name="20% - Accent3 2 68" xfId="648"/>
    <cellStyle name="20% - Accent3 2 69" xfId="649"/>
    <cellStyle name="20% - Accent3 2 7" xfId="650"/>
    <cellStyle name="20% - Accent3 2 70" xfId="651"/>
    <cellStyle name="20% - Accent3 2 71" xfId="652"/>
    <cellStyle name="20% - Accent3 2 72" xfId="653"/>
    <cellStyle name="20% - Accent3 2 73" xfId="654"/>
    <cellStyle name="20% - Accent3 2 74" xfId="655"/>
    <cellStyle name="20% - Accent3 2 75" xfId="656"/>
    <cellStyle name="20% - Accent3 2 76" xfId="657"/>
    <cellStyle name="20% - Accent3 2 77" xfId="658"/>
    <cellStyle name="20% - Accent3 2 78" xfId="659"/>
    <cellStyle name="20% - Accent3 2 79" xfId="660"/>
    <cellStyle name="20% - Accent3 2 8" xfId="661"/>
    <cellStyle name="20% - Accent3 2 80" xfId="662"/>
    <cellStyle name="20% - Accent3 2 81" xfId="663"/>
    <cellStyle name="20% - Accent3 2 82" xfId="664"/>
    <cellStyle name="20% - Accent3 2 83" xfId="665"/>
    <cellStyle name="20% - Accent3 2 84" xfId="666"/>
    <cellStyle name="20% - Accent3 2 85" xfId="667"/>
    <cellStyle name="20% - Accent3 2 86" xfId="668"/>
    <cellStyle name="20% - Accent3 2 87" xfId="669"/>
    <cellStyle name="20% - Accent3 2 88" xfId="670"/>
    <cellStyle name="20% - Accent3 2 9" xfId="671"/>
    <cellStyle name="20% - Accent3 20" xfId="672"/>
    <cellStyle name="20% - Accent3 21" xfId="673"/>
    <cellStyle name="20% - Accent3 22" xfId="674"/>
    <cellStyle name="20% - Accent3 23" xfId="675"/>
    <cellStyle name="20% - Accent3 24" xfId="676"/>
    <cellStyle name="20% - Accent3 25" xfId="677"/>
    <cellStyle name="20% - Accent3 26" xfId="678"/>
    <cellStyle name="20% - Accent3 27" xfId="679"/>
    <cellStyle name="20% - Accent3 28" xfId="680"/>
    <cellStyle name="20% - Accent3 29" xfId="681"/>
    <cellStyle name="20% - Accent3 3" xfId="682"/>
    <cellStyle name="20% - Accent3 3 10" xfId="683"/>
    <cellStyle name="20% - Accent3 3 11" xfId="684"/>
    <cellStyle name="20% - Accent3 3 12" xfId="685"/>
    <cellStyle name="20% - Accent3 3 13" xfId="686"/>
    <cellStyle name="20% - Accent3 3 14" xfId="687"/>
    <cellStyle name="20% - Accent3 3 15" xfId="688"/>
    <cellStyle name="20% - Accent3 3 16" xfId="689"/>
    <cellStyle name="20% - Accent3 3 17" xfId="690"/>
    <cellStyle name="20% - Accent3 3 18" xfId="691"/>
    <cellStyle name="20% - Accent3 3 19" xfId="692"/>
    <cellStyle name="20% - Accent3 3 2" xfId="693"/>
    <cellStyle name="20% - Accent3 3 20" xfId="694"/>
    <cellStyle name="20% - Accent3 3 21" xfId="695"/>
    <cellStyle name="20% - Accent3 3 22" xfId="696"/>
    <cellStyle name="20% - Accent3 3 23" xfId="697"/>
    <cellStyle name="20% - Accent3 3 24" xfId="698"/>
    <cellStyle name="20% - Accent3 3 25" xfId="699"/>
    <cellStyle name="20% - Accent3 3 26" xfId="700"/>
    <cellStyle name="20% - Accent3 3 27" xfId="701"/>
    <cellStyle name="20% - Accent3 3 28" xfId="702"/>
    <cellStyle name="20% - Accent3 3 29" xfId="703"/>
    <cellStyle name="20% - Accent3 3 3" xfId="704"/>
    <cellStyle name="20% - Accent3 3 30" xfId="705"/>
    <cellStyle name="20% - Accent3 3 31" xfId="706"/>
    <cellStyle name="20% - Accent3 3 32" xfId="707"/>
    <cellStyle name="20% - Accent3 3 33" xfId="708"/>
    <cellStyle name="20% - Accent3 3 34" xfId="709"/>
    <cellStyle name="20% - Accent3 3 35" xfId="710"/>
    <cellStyle name="20% - Accent3 3 36" xfId="711"/>
    <cellStyle name="20% - Accent3 3 37" xfId="712"/>
    <cellStyle name="20% - Accent3 3 38" xfId="713"/>
    <cellStyle name="20% - Accent3 3 39" xfId="714"/>
    <cellStyle name="20% - Accent3 3 4" xfId="715"/>
    <cellStyle name="20% - Accent3 3 40" xfId="716"/>
    <cellStyle name="20% - Accent3 3 41" xfId="717"/>
    <cellStyle name="20% - Accent3 3 42" xfId="718"/>
    <cellStyle name="20% - Accent3 3 43" xfId="719"/>
    <cellStyle name="20% - Accent3 3 44" xfId="720"/>
    <cellStyle name="20% - Accent3 3 45" xfId="721"/>
    <cellStyle name="20% - Accent3 3 46" xfId="722"/>
    <cellStyle name="20% - Accent3 3 47" xfId="723"/>
    <cellStyle name="20% - Accent3 3 48" xfId="724"/>
    <cellStyle name="20% - Accent3 3 49" xfId="725"/>
    <cellStyle name="20% - Accent3 3 5" xfId="726"/>
    <cellStyle name="20% - Accent3 3 50" xfId="727"/>
    <cellStyle name="20% - Accent3 3 51" xfId="728"/>
    <cellStyle name="20% - Accent3 3 52" xfId="729"/>
    <cellStyle name="20% - Accent3 3 53" xfId="730"/>
    <cellStyle name="20% - Accent3 3 54" xfId="731"/>
    <cellStyle name="20% - Accent3 3 55" xfId="732"/>
    <cellStyle name="20% - Accent3 3 56" xfId="733"/>
    <cellStyle name="20% - Accent3 3 57" xfId="734"/>
    <cellStyle name="20% - Accent3 3 58" xfId="735"/>
    <cellStyle name="20% - Accent3 3 59" xfId="736"/>
    <cellStyle name="20% - Accent3 3 6" xfId="737"/>
    <cellStyle name="20% - Accent3 3 60" xfId="738"/>
    <cellStyle name="20% - Accent3 3 61" xfId="739"/>
    <cellStyle name="20% - Accent3 3 62" xfId="740"/>
    <cellStyle name="20% - Accent3 3 63" xfId="741"/>
    <cellStyle name="20% - Accent3 3 64" xfId="742"/>
    <cellStyle name="20% - Accent3 3 65" xfId="743"/>
    <cellStyle name="20% - Accent3 3 66" xfId="744"/>
    <cellStyle name="20% - Accent3 3 67" xfId="745"/>
    <cellStyle name="20% - Accent3 3 68" xfId="746"/>
    <cellStyle name="20% - Accent3 3 69" xfId="747"/>
    <cellStyle name="20% - Accent3 3 7" xfId="748"/>
    <cellStyle name="20% - Accent3 3 70" xfId="749"/>
    <cellStyle name="20% - Accent3 3 71" xfId="750"/>
    <cellStyle name="20% - Accent3 3 72" xfId="751"/>
    <cellStyle name="20% - Accent3 3 73" xfId="752"/>
    <cellStyle name="20% - Accent3 3 74" xfId="753"/>
    <cellStyle name="20% - Accent3 3 75" xfId="754"/>
    <cellStyle name="20% - Accent3 3 76" xfId="755"/>
    <cellStyle name="20% - Accent3 3 77" xfId="756"/>
    <cellStyle name="20% - Accent3 3 78" xfId="757"/>
    <cellStyle name="20% - Accent3 3 79" xfId="758"/>
    <cellStyle name="20% - Accent3 3 8" xfId="759"/>
    <cellStyle name="20% - Accent3 3 80" xfId="760"/>
    <cellStyle name="20% - Accent3 3 81" xfId="761"/>
    <cellStyle name="20% - Accent3 3 82" xfId="762"/>
    <cellStyle name="20% - Accent3 3 83" xfId="763"/>
    <cellStyle name="20% - Accent3 3 84" xfId="764"/>
    <cellStyle name="20% - Accent3 3 85" xfId="765"/>
    <cellStyle name="20% - Accent3 3 86" xfId="766"/>
    <cellStyle name="20% - Accent3 3 87" xfId="767"/>
    <cellStyle name="20% - Accent3 3 88" xfId="768"/>
    <cellStyle name="20% - Accent3 3 9" xfId="769"/>
    <cellStyle name="20% - Accent3 30" xfId="770"/>
    <cellStyle name="20% - Accent3 31" xfId="771"/>
    <cellStyle name="20% - Accent3 32" xfId="772"/>
    <cellStyle name="20% - Accent3 33" xfId="773"/>
    <cellStyle name="20% - Accent3 34" xfId="774"/>
    <cellStyle name="20% - Accent3 35" xfId="775"/>
    <cellStyle name="20% - Accent3 36" xfId="776"/>
    <cellStyle name="20% - Accent3 37" xfId="777"/>
    <cellStyle name="20% - Accent3 38" xfId="778"/>
    <cellStyle name="20% - Accent3 39" xfId="779"/>
    <cellStyle name="20% - Accent3 4" xfId="780"/>
    <cellStyle name="20% - Accent3 40" xfId="781"/>
    <cellStyle name="20% - Accent3 41" xfId="782"/>
    <cellStyle name="20% - Accent3 42" xfId="783"/>
    <cellStyle name="20% - Accent3 43" xfId="784"/>
    <cellStyle name="20% - Accent3 44" xfId="785"/>
    <cellStyle name="20% - Accent3 45" xfId="786"/>
    <cellStyle name="20% - Accent3 46" xfId="787"/>
    <cellStyle name="20% - Accent3 47" xfId="788"/>
    <cellStyle name="20% - Accent3 48" xfId="789"/>
    <cellStyle name="20% - Accent3 49" xfId="790"/>
    <cellStyle name="20% - Accent3 5" xfId="791"/>
    <cellStyle name="20% - Accent3 50" xfId="792"/>
    <cellStyle name="20% - Accent3 51" xfId="793"/>
    <cellStyle name="20% - Accent3 52" xfId="794"/>
    <cellStyle name="20% - Accent3 53" xfId="795"/>
    <cellStyle name="20% - Accent3 54" xfId="796"/>
    <cellStyle name="20% - Accent3 55" xfId="797"/>
    <cellStyle name="20% - Accent3 56" xfId="798"/>
    <cellStyle name="20% - Accent3 57" xfId="799"/>
    <cellStyle name="20% - Accent3 58" xfId="800"/>
    <cellStyle name="20% - Accent3 59" xfId="801"/>
    <cellStyle name="20% - Accent3 6" xfId="802"/>
    <cellStyle name="20% - Accent3 60" xfId="803"/>
    <cellStyle name="20% - Accent3 61" xfId="804"/>
    <cellStyle name="20% - Accent3 62" xfId="805"/>
    <cellStyle name="20% - Accent3 63" xfId="806"/>
    <cellStyle name="20% - Accent3 64" xfId="807"/>
    <cellStyle name="20% - Accent3 65" xfId="808"/>
    <cellStyle name="20% - Accent3 66" xfId="809"/>
    <cellStyle name="20% - Accent3 67" xfId="810"/>
    <cellStyle name="20% - Accent3 68" xfId="811"/>
    <cellStyle name="20% - Accent3 69" xfId="812"/>
    <cellStyle name="20% - Accent3 7" xfId="813"/>
    <cellStyle name="20% - Accent3 70" xfId="814"/>
    <cellStyle name="20% - Accent3 71" xfId="815"/>
    <cellStyle name="20% - Accent3 72" xfId="816"/>
    <cellStyle name="20% - Accent3 73" xfId="817"/>
    <cellStyle name="20% - Accent3 74" xfId="818"/>
    <cellStyle name="20% - Accent3 75" xfId="819"/>
    <cellStyle name="20% - Accent3 76" xfId="820"/>
    <cellStyle name="20% - Accent3 77" xfId="821"/>
    <cellStyle name="20% - Accent3 78" xfId="822"/>
    <cellStyle name="20% - Accent3 79" xfId="823"/>
    <cellStyle name="20% - Accent3 8" xfId="824"/>
    <cellStyle name="20% - Accent3 80" xfId="825"/>
    <cellStyle name="20% - Accent3 81" xfId="826"/>
    <cellStyle name="20% - Accent3 82" xfId="827"/>
    <cellStyle name="20% - Accent3 83" xfId="828"/>
    <cellStyle name="20% - Accent3 84" xfId="829"/>
    <cellStyle name="20% - Accent3 85" xfId="830"/>
    <cellStyle name="20% - Accent3 86" xfId="831"/>
    <cellStyle name="20% - Accent3 87" xfId="832"/>
    <cellStyle name="20% - Accent3 88" xfId="833"/>
    <cellStyle name="20% - Accent3 89" xfId="834"/>
    <cellStyle name="20% - Accent3 9" xfId="835"/>
    <cellStyle name="20% - Accent3 90" xfId="836"/>
    <cellStyle name="20% - Accent3 91" xfId="837"/>
    <cellStyle name="20% - Accent3 92" xfId="838"/>
    <cellStyle name="20% - Accent4" xfId="32" builtinId="42" customBuiltin="1"/>
    <cellStyle name="20% - Accent4 10" xfId="839"/>
    <cellStyle name="20% - Accent4 11" xfId="840"/>
    <cellStyle name="20% - Accent4 12" xfId="841"/>
    <cellStyle name="20% - Accent4 13" xfId="842"/>
    <cellStyle name="20% - Accent4 14" xfId="843"/>
    <cellStyle name="20% - Accent4 15" xfId="844"/>
    <cellStyle name="20% - Accent4 16" xfId="845"/>
    <cellStyle name="20% - Accent4 17" xfId="846"/>
    <cellStyle name="20% - Accent4 18" xfId="847"/>
    <cellStyle name="20% - Accent4 19" xfId="848"/>
    <cellStyle name="20% - Accent4 2" xfId="849"/>
    <cellStyle name="20% - Accent4 2 10" xfId="850"/>
    <cellStyle name="20% - Accent4 2 11" xfId="851"/>
    <cellStyle name="20% - Accent4 2 12" xfId="852"/>
    <cellStyle name="20% - Accent4 2 13" xfId="853"/>
    <cellStyle name="20% - Accent4 2 14" xfId="854"/>
    <cellStyle name="20% - Accent4 2 15" xfId="855"/>
    <cellStyle name="20% - Accent4 2 16" xfId="856"/>
    <cellStyle name="20% - Accent4 2 17" xfId="857"/>
    <cellStyle name="20% - Accent4 2 18" xfId="858"/>
    <cellStyle name="20% - Accent4 2 19" xfId="859"/>
    <cellStyle name="20% - Accent4 2 2" xfId="860"/>
    <cellStyle name="20% - Accent4 2 20" xfId="861"/>
    <cellStyle name="20% - Accent4 2 21" xfId="862"/>
    <cellStyle name="20% - Accent4 2 22" xfId="863"/>
    <cellStyle name="20% - Accent4 2 23" xfId="864"/>
    <cellStyle name="20% - Accent4 2 24" xfId="865"/>
    <cellStyle name="20% - Accent4 2 25" xfId="866"/>
    <cellStyle name="20% - Accent4 2 26" xfId="867"/>
    <cellStyle name="20% - Accent4 2 27" xfId="868"/>
    <cellStyle name="20% - Accent4 2 28" xfId="869"/>
    <cellStyle name="20% - Accent4 2 29" xfId="870"/>
    <cellStyle name="20% - Accent4 2 3" xfId="871"/>
    <cellStyle name="20% - Accent4 2 30" xfId="872"/>
    <cellStyle name="20% - Accent4 2 31" xfId="873"/>
    <cellStyle name="20% - Accent4 2 32" xfId="874"/>
    <cellStyle name="20% - Accent4 2 33" xfId="875"/>
    <cellStyle name="20% - Accent4 2 34" xfId="876"/>
    <cellStyle name="20% - Accent4 2 35" xfId="877"/>
    <cellStyle name="20% - Accent4 2 36" xfId="878"/>
    <cellStyle name="20% - Accent4 2 37" xfId="879"/>
    <cellStyle name="20% - Accent4 2 38" xfId="880"/>
    <cellStyle name="20% - Accent4 2 39" xfId="881"/>
    <cellStyle name="20% - Accent4 2 4" xfId="882"/>
    <cellStyle name="20% - Accent4 2 40" xfId="883"/>
    <cellStyle name="20% - Accent4 2 41" xfId="884"/>
    <cellStyle name="20% - Accent4 2 42" xfId="885"/>
    <cellStyle name="20% - Accent4 2 43" xfId="886"/>
    <cellStyle name="20% - Accent4 2 44" xfId="887"/>
    <cellStyle name="20% - Accent4 2 45" xfId="888"/>
    <cellStyle name="20% - Accent4 2 46" xfId="889"/>
    <cellStyle name="20% - Accent4 2 47" xfId="890"/>
    <cellStyle name="20% - Accent4 2 48" xfId="891"/>
    <cellStyle name="20% - Accent4 2 49" xfId="892"/>
    <cellStyle name="20% - Accent4 2 5" xfId="893"/>
    <cellStyle name="20% - Accent4 2 50" xfId="894"/>
    <cellStyle name="20% - Accent4 2 51" xfId="895"/>
    <cellStyle name="20% - Accent4 2 52" xfId="896"/>
    <cellStyle name="20% - Accent4 2 53" xfId="897"/>
    <cellStyle name="20% - Accent4 2 54" xfId="898"/>
    <cellStyle name="20% - Accent4 2 55" xfId="899"/>
    <cellStyle name="20% - Accent4 2 56" xfId="900"/>
    <cellStyle name="20% - Accent4 2 57" xfId="901"/>
    <cellStyle name="20% - Accent4 2 58" xfId="902"/>
    <cellStyle name="20% - Accent4 2 59" xfId="903"/>
    <cellStyle name="20% - Accent4 2 6" xfId="904"/>
    <cellStyle name="20% - Accent4 2 60" xfId="905"/>
    <cellStyle name="20% - Accent4 2 61" xfId="906"/>
    <cellStyle name="20% - Accent4 2 62" xfId="907"/>
    <cellStyle name="20% - Accent4 2 63" xfId="908"/>
    <cellStyle name="20% - Accent4 2 64" xfId="909"/>
    <cellStyle name="20% - Accent4 2 65" xfId="910"/>
    <cellStyle name="20% - Accent4 2 66" xfId="911"/>
    <cellStyle name="20% - Accent4 2 67" xfId="912"/>
    <cellStyle name="20% - Accent4 2 68" xfId="913"/>
    <cellStyle name="20% - Accent4 2 69" xfId="914"/>
    <cellStyle name="20% - Accent4 2 7" xfId="915"/>
    <cellStyle name="20% - Accent4 2 70" xfId="916"/>
    <cellStyle name="20% - Accent4 2 71" xfId="917"/>
    <cellStyle name="20% - Accent4 2 72" xfId="918"/>
    <cellStyle name="20% - Accent4 2 73" xfId="919"/>
    <cellStyle name="20% - Accent4 2 74" xfId="920"/>
    <cellStyle name="20% - Accent4 2 75" xfId="921"/>
    <cellStyle name="20% - Accent4 2 76" xfId="922"/>
    <cellStyle name="20% - Accent4 2 77" xfId="923"/>
    <cellStyle name="20% - Accent4 2 78" xfId="924"/>
    <cellStyle name="20% - Accent4 2 79" xfId="925"/>
    <cellStyle name="20% - Accent4 2 8" xfId="926"/>
    <cellStyle name="20% - Accent4 2 80" xfId="927"/>
    <cellStyle name="20% - Accent4 2 81" xfId="928"/>
    <cellStyle name="20% - Accent4 2 82" xfId="929"/>
    <cellStyle name="20% - Accent4 2 83" xfId="930"/>
    <cellStyle name="20% - Accent4 2 84" xfId="931"/>
    <cellStyle name="20% - Accent4 2 85" xfId="932"/>
    <cellStyle name="20% - Accent4 2 86" xfId="933"/>
    <cellStyle name="20% - Accent4 2 87" xfId="934"/>
    <cellStyle name="20% - Accent4 2 88" xfId="935"/>
    <cellStyle name="20% - Accent4 2 9" xfId="936"/>
    <cellStyle name="20% - Accent4 20" xfId="937"/>
    <cellStyle name="20% - Accent4 21" xfId="938"/>
    <cellStyle name="20% - Accent4 22" xfId="939"/>
    <cellStyle name="20% - Accent4 23" xfId="940"/>
    <cellStyle name="20% - Accent4 24" xfId="941"/>
    <cellStyle name="20% - Accent4 25" xfId="942"/>
    <cellStyle name="20% - Accent4 26" xfId="943"/>
    <cellStyle name="20% - Accent4 27" xfId="944"/>
    <cellStyle name="20% - Accent4 28" xfId="945"/>
    <cellStyle name="20% - Accent4 29" xfId="946"/>
    <cellStyle name="20% - Accent4 3" xfId="947"/>
    <cellStyle name="20% - Accent4 3 10" xfId="948"/>
    <cellStyle name="20% - Accent4 3 11" xfId="949"/>
    <cellStyle name="20% - Accent4 3 12" xfId="950"/>
    <cellStyle name="20% - Accent4 3 13" xfId="951"/>
    <cellStyle name="20% - Accent4 3 14" xfId="952"/>
    <cellStyle name="20% - Accent4 3 15" xfId="953"/>
    <cellStyle name="20% - Accent4 3 16" xfId="954"/>
    <cellStyle name="20% - Accent4 3 17" xfId="955"/>
    <cellStyle name="20% - Accent4 3 18" xfId="956"/>
    <cellStyle name="20% - Accent4 3 19" xfId="957"/>
    <cellStyle name="20% - Accent4 3 2" xfId="958"/>
    <cellStyle name="20% - Accent4 3 20" xfId="959"/>
    <cellStyle name="20% - Accent4 3 21" xfId="960"/>
    <cellStyle name="20% - Accent4 3 22" xfId="961"/>
    <cellStyle name="20% - Accent4 3 23" xfId="962"/>
    <cellStyle name="20% - Accent4 3 24" xfId="963"/>
    <cellStyle name="20% - Accent4 3 25" xfId="964"/>
    <cellStyle name="20% - Accent4 3 26" xfId="965"/>
    <cellStyle name="20% - Accent4 3 27" xfId="966"/>
    <cellStyle name="20% - Accent4 3 28" xfId="967"/>
    <cellStyle name="20% - Accent4 3 29" xfId="968"/>
    <cellStyle name="20% - Accent4 3 3" xfId="969"/>
    <cellStyle name="20% - Accent4 3 30" xfId="970"/>
    <cellStyle name="20% - Accent4 3 31" xfId="971"/>
    <cellStyle name="20% - Accent4 3 32" xfId="972"/>
    <cellStyle name="20% - Accent4 3 33" xfId="973"/>
    <cellStyle name="20% - Accent4 3 34" xfId="974"/>
    <cellStyle name="20% - Accent4 3 35" xfId="975"/>
    <cellStyle name="20% - Accent4 3 36" xfId="976"/>
    <cellStyle name="20% - Accent4 3 37" xfId="977"/>
    <cellStyle name="20% - Accent4 3 38" xfId="978"/>
    <cellStyle name="20% - Accent4 3 39" xfId="979"/>
    <cellStyle name="20% - Accent4 3 4" xfId="980"/>
    <cellStyle name="20% - Accent4 3 40" xfId="981"/>
    <cellStyle name="20% - Accent4 3 41" xfId="982"/>
    <cellStyle name="20% - Accent4 3 42" xfId="983"/>
    <cellStyle name="20% - Accent4 3 43" xfId="984"/>
    <cellStyle name="20% - Accent4 3 44" xfId="985"/>
    <cellStyle name="20% - Accent4 3 45" xfId="986"/>
    <cellStyle name="20% - Accent4 3 46" xfId="987"/>
    <cellStyle name="20% - Accent4 3 47" xfId="988"/>
    <cellStyle name="20% - Accent4 3 48" xfId="989"/>
    <cellStyle name="20% - Accent4 3 49" xfId="990"/>
    <cellStyle name="20% - Accent4 3 5" xfId="991"/>
    <cellStyle name="20% - Accent4 3 50" xfId="992"/>
    <cellStyle name="20% - Accent4 3 51" xfId="993"/>
    <cellStyle name="20% - Accent4 3 52" xfId="994"/>
    <cellStyle name="20% - Accent4 3 53" xfId="995"/>
    <cellStyle name="20% - Accent4 3 54" xfId="996"/>
    <cellStyle name="20% - Accent4 3 55" xfId="997"/>
    <cellStyle name="20% - Accent4 3 56" xfId="998"/>
    <cellStyle name="20% - Accent4 3 57" xfId="999"/>
    <cellStyle name="20% - Accent4 3 58" xfId="1000"/>
    <cellStyle name="20% - Accent4 3 59" xfId="1001"/>
    <cellStyle name="20% - Accent4 3 6" xfId="1002"/>
    <cellStyle name="20% - Accent4 3 60" xfId="1003"/>
    <cellStyle name="20% - Accent4 3 61" xfId="1004"/>
    <cellStyle name="20% - Accent4 3 62" xfId="1005"/>
    <cellStyle name="20% - Accent4 3 63" xfId="1006"/>
    <cellStyle name="20% - Accent4 3 64" xfId="1007"/>
    <cellStyle name="20% - Accent4 3 65" xfId="1008"/>
    <cellStyle name="20% - Accent4 3 66" xfId="1009"/>
    <cellStyle name="20% - Accent4 3 67" xfId="1010"/>
    <cellStyle name="20% - Accent4 3 68" xfId="1011"/>
    <cellStyle name="20% - Accent4 3 69" xfId="1012"/>
    <cellStyle name="20% - Accent4 3 7" xfId="1013"/>
    <cellStyle name="20% - Accent4 3 70" xfId="1014"/>
    <cellStyle name="20% - Accent4 3 71" xfId="1015"/>
    <cellStyle name="20% - Accent4 3 72" xfId="1016"/>
    <cellStyle name="20% - Accent4 3 73" xfId="1017"/>
    <cellStyle name="20% - Accent4 3 74" xfId="1018"/>
    <cellStyle name="20% - Accent4 3 75" xfId="1019"/>
    <cellStyle name="20% - Accent4 3 76" xfId="1020"/>
    <cellStyle name="20% - Accent4 3 77" xfId="1021"/>
    <cellStyle name="20% - Accent4 3 78" xfId="1022"/>
    <cellStyle name="20% - Accent4 3 79" xfId="1023"/>
    <cellStyle name="20% - Accent4 3 8" xfId="1024"/>
    <cellStyle name="20% - Accent4 3 80" xfId="1025"/>
    <cellStyle name="20% - Accent4 3 81" xfId="1026"/>
    <cellStyle name="20% - Accent4 3 82" xfId="1027"/>
    <cellStyle name="20% - Accent4 3 83" xfId="1028"/>
    <cellStyle name="20% - Accent4 3 84" xfId="1029"/>
    <cellStyle name="20% - Accent4 3 85" xfId="1030"/>
    <cellStyle name="20% - Accent4 3 86" xfId="1031"/>
    <cellStyle name="20% - Accent4 3 87" xfId="1032"/>
    <cellStyle name="20% - Accent4 3 88" xfId="1033"/>
    <cellStyle name="20% - Accent4 3 9" xfId="1034"/>
    <cellStyle name="20% - Accent4 30" xfId="1035"/>
    <cellStyle name="20% - Accent4 31" xfId="1036"/>
    <cellStyle name="20% - Accent4 32" xfId="1037"/>
    <cellStyle name="20% - Accent4 33" xfId="1038"/>
    <cellStyle name="20% - Accent4 34" xfId="1039"/>
    <cellStyle name="20% - Accent4 35" xfId="1040"/>
    <cellStyle name="20% - Accent4 36" xfId="1041"/>
    <cellStyle name="20% - Accent4 37" xfId="1042"/>
    <cellStyle name="20% - Accent4 38" xfId="1043"/>
    <cellStyle name="20% - Accent4 39" xfId="1044"/>
    <cellStyle name="20% - Accent4 4" xfId="1045"/>
    <cellStyle name="20% - Accent4 40" xfId="1046"/>
    <cellStyle name="20% - Accent4 41" xfId="1047"/>
    <cellStyle name="20% - Accent4 42" xfId="1048"/>
    <cellStyle name="20% - Accent4 43" xfId="1049"/>
    <cellStyle name="20% - Accent4 44" xfId="1050"/>
    <cellStyle name="20% - Accent4 45" xfId="1051"/>
    <cellStyle name="20% - Accent4 46" xfId="1052"/>
    <cellStyle name="20% - Accent4 47" xfId="1053"/>
    <cellStyle name="20% - Accent4 48" xfId="1054"/>
    <cellStyle name="20% - Accent4 49" xfId="1055"/>
    <cellStyle name="20% - Accent4 5" xfId="1056"/>
    <cellStyle name="20% - Accent4 50" xfId="1057"/>
    <cellStyle name="20% - Accent4 51" xfId="1058"/>
    <cellStyle name="20% - Accent4 52" xfId="1059"/>
    <cellStyle name="20% - Accent4 53" xfId="1060"/>
    <cellStyle name="20% - Accent4 54" xfId="1061"/>
    <cellStyle name="20% - Accent4 55" xfId="1062"/>
    <cellStyle name="20% - Accent4 56" xfId="1063"/>
    <cellStyle name="20% - Accent4 57" xfId="1064"/>
    <cellStyle name="20% - Accent4 58" xfId="1065"/>
    <cellStyle name="20% - Accent4 59" xfId="1066"/>
    <cellStyle name="20% - Accent4 6" xfId="1067"/>
    <cellStyle name="20% - Accent4 60" xfId="1068"/>
    <cellStyle name="20% - Accent4 61" xfId="1069"/>
    <cellStyle name="20% - Accent4 62" xfId="1070"/>
    <cellStyle name="20% - Accent4 63" xfId="1071"/>
    <cellStyle name="20% - Accent4 64" xfId="1072"/>
    <cellStyle name="20% - Accent4 65" xfId="1073"/>
    <cellStyle name="20% - Accent4 66" xfId="1074"/>
    <cellStyle name="20% - Accent4 67" xfId="1075"/>
    <cellStyle name="20% - Accent4 68" xfId="1076"/>
    <cellStyle name="20% - Accent4 69" xfId="1077"/>
    <cellStyle name="20% - Accent4 7" xfId="1078"/>
    <cellStyle name="20% - Accent4 70" xfId="1079"/>
    <cellStyle name="20% - Accent4 71" xfId="1080"/>
    <cellStyle name="20% - Accent4 72" xfId="1081"/>
    <cellStyle name="20% - Accent4 73" xfId="1082"/>
    <cellStyle name="20% - Accent4 74" xfId="1083"/>
    <cellStyle name="20% - Accent4 75" xfId="1084"/>
    <cellStyle name="20% - Accent4 76" xfId="1085"/>
    <cellStyle name="20% - Accent4 77" xfId="1086"/>
    <cellStyle name="20% - Accent4 78" xfId="1087"/>
    <cellStyle name="20% - Accent4 79" xfId="1088"/>
    <cellStyle name="20% - Accent4 8" xfId="1089"/>
    <cellStyle name="20% - Accent4 80" xfId="1090"/>
    <cellStyle name="20% - Accent4 81" xfId="1091"/>
    <cellStyle name="20% - Accent4 82" xfId="1092"/>
    <cellStyle name="20% - Accent4 83" xfId="1093"/>
    <cellStyle name="20% - Accent4 84" xfId="1094"/>
    <cellStyle name="20% - Accent4 85" xfId="1095"/>
    <cellStyle name="20% - Accent4 86" xfId="1096"/>
    <cellStyle name="20% - Accent4 87" xfId="1097"/>
    <cellStyle name="20% - Accent4 88" xfId="1098"/>
    <cellStyle name="20% - Accent4 89" xfId="1099"/>
    <cellStyle name="20% - Accent4 9" xfId="1100"/>
    <cellStyle name="20% - Accent4 90" xfId="1101"/>
    <cellStyle name="20% - Accent4 91" xfId="1102"/>
    <cellStyle name="20% - Accent4 92" xfId="1103"/>
    <cellStyle name="20% - Accent5" xfId="36" builtinId="46" customBuiltin="1"/>
    <cellStyle name="20% - Accent5 10" xfId="1104"/>
    <cellStyle name="20% - Accent5 11" xfId="1105"/>
    <cellStyle name="20% - Accent5 12" xfId="1106"/>
    <cellStyle name="20% - Accent5 13" xfId="1107"/>
    <cellStyle name="20% - Accent5 14" xfId="1108"/>
    <cellStyle name="20% - Accent5 15" xfId="1109"/>
    <cellStyle name="20% - Accent5 16" xfId="1110"/>
    <cellStyle name="20% - Accent5 17" xfId="1111"/>
    <cellStyle name="20% - Accent5 18" xfId="1112"/>
    <cellStyle name="20% - Accent5 19" xfId="1113"/>
    <cellStyle name="20% - Accent5 2" xfId="1114"/>
    <cellStyle name="20% - Accent5 2 10" xfId="1115"/>
    <cellStyle name="20% - Accent5 2 11" xfId="1116"/>
    <cellStyle name="20% - Accent5 2 12" xfId="1117"/>
    <cellStyle name="20% - Accent5 2 13" xfId="1118"/>
    <cellStyle name="20% - Accent5 2 14" xfId="1119"/>
    <cellStyle name="20% - Accent5 2 15" xfId="1120"/>
    <cellStyle name="20% - Accent5 2 16" xfId="1121"/>
    <cellStyle name="20% - Accent5 2 17" xfId="1122"/>
    <cellStyle name="20% - Accent5 2 18" xfId="1123"/>
    <cellStyle name="20% - Accent5 2 19" xfId="1124"/>
    <cellStyle name="20% - Accent5 2 2" xfId="1125"/>
    <cellStyle name="20% - Accent5 2 20" xfId="1126"/>
    <cellStyle name="20% - Accent5 2 21" xfId="1127"/>
    <cellStyle name="20% - Accent5 2 22" xfId="1128"/>
    <cellStyle name="20% - Accent5 2 23" xfId="1129"/>
    <cellStyle name="20% - Accent5 2 24" xfId="1130"/>
    <cellStyle name="20% - Accent5 2 25" xfId="1131"/>
    <cellStyle name="20% - Accent5 2 26" xfId="1132"/>
    <cellStyle name="20% - Accent5 2 27" xfId="1133"/>
    <cellStyle name="20% - Accent5 2 28" xfId="1134"/>
    <cellStyle name="20% - Accent5 2 29" xfId="1135"/>
    <cellStyle name="20% - Accent5 2 3" xfId="1136"/>
    <cellStyle name="20% - Accent5 2 30" xfId="1137"/>
    <cellStyle name="20% - Accent5 2 31" xfId="1138"/>
    <cellStyle name="20% - Accent5 2 32" xfId="1139"/>
    <cellStyle name="20% - Accent5 2 33" xfId="1140"/>
    <cellStyle name="20% - Accent5 2 34" xfId="1141"/>
    <cellStyle name="20% - Accent5 2 35" xfId="1142"/>
    <cellStyle name="20% - Accent5 2 36" xfId="1143"/>
    <cellStyle name="20% - Accent5 2 37" xfId="1144"/>
    <cellStyle name="20% - Accent5 2 38" xfId="1145"/>
    <cellStyle name="20% - Accent5 2 39" xfId="1146"/>
    <cellStyle name="20% - Accent5 2 4" xfId="1147"/>
    <cellStyle name="20% - Accent5 2 40" xfId="1148"/>
    <cellStyle name="20% - Accent5 2 41" xfId="1149"/>
    <cellStyle name="20% - Accent5 2 42" xfId="1150"/>
    <cellStyle name="20% - Accent5 2 43" xfId="1151"/>
    <cellStyle name="20% - Accent5 2 44" xfId="1152"/>
    <cellStyle name="20% - Accent5 2 45" xfId="1153"/>
    <cellStyle name="20% - Accent5 2 46" xfId="1154"/>
    <cellStyle name="20% - Accent5 2 47" xfId="1155"/>
    <cellStyle name="20% - Accent5 2 48" xfId="1156"/>
    <cellStyle name="20% - Accent5 2 49" xfId="1157"/>
    <cellStyle name="20% - Accent5 2 5" xfId="1158"/>
    <cellStyle name="20% - Accent5 2 50" xfId="1159"/>
    <cellStyle name="20% - Accent5 2 51" xfId="1160"/>
    <cellStyle name="20% - Accent5 2 52" xfId="1161"/>
    <cellStyle name="20% - Accent5 2 53" xfId="1162"/>
    <cellStyle name="20% - Accent5 2 54" xfId="1163"/>
    <cellStyle name="20% - Accent5 2 55" xfId="1164"/>
    <cellStyle name="20% - Accent5 2 56" xfId="1165"/>
    <cellStyle name="20% - Accent5 2 57" xfId="1166"/>
    <cellStyle name="20% - Accent5 2 58" xfId="1167"/>
    <cellStyle name="20% - Accent5 2 59" xfId="1168"/>
    <cellStyle name="20% - Accent5 2 6" xfId="1169"/>
    <cellStyle name="20% - Accent5 2 60" xfId="1170"/>
    <cellStyle name="20% - Accent5 2 61" xfId="1171"/>
    <cellStyle name="20% - Accent5 2 62" xfId="1172"/>
    <cellStyle name="20% - Accent5 2 63" xfId="1173"/>
    <cellStyle name="20% - Accent5 2 64" xfId="1174"/>
    <cellStyle name="20% - Accent5 2 65" xfId="1175"/>
    <cellStyle name="20% - Accent5 2 66" xfId="1176"/>
    <cellStyle name="20% - Accent5 2 67" xfId="1177"/>
    <cellStyle name="20% - Accent5 2 68" xfId="1178"/>
    <cellStyle name="20% - Accent5 2 69" xfId="1179"/>
    <cellStyle name="20% - Accent5 2 7" xfId="1180"/>
    <cellStyle name="20% - Accent5 2 70" xfId="1181"/>
    <cellStyle name="20% - Accent5 2 71" xfId="1182"/>
    <cellStyle name="20% - Accent5 2 72" xfId="1183"/>
    <cellStyle name="20% - Accent5 2 73" xfId="1184"/>
    <cellStyle name="20% - Accent5 2 74" xfId="1185"/>
    <cellStyle name="20% - Accent5 2 75" xfId="1186"/>
    <cellStyle name="20% - Accent5 2 76" xfId="1187"/>
    <cellStyle name="20% - Accent5 2 77" xfId="1188"/>
    <cellStyle name="20% - Accent5 2 78" xfId="1189"/>
    <cellStyle name="20% - Accent5 2 79" xfId="1190"/>
    <cellStyle name="20% - Accent5 2 8" xfId="1191"/>
    <cellStyle name="20% - Accent5 2 80" xfId="1192"/>
    <cellStyle name="20% - Accent5 2 81" xfId="1193"/>
    <cellStyle name="20% - Accent5 2 82" xfId="1194"/>
    <cellStyle name="20% - Accent5 2 83" xfId="1195"/>
    <cellStyle name="20% - Accent5 2 84" xfId="1196"/>
    <cellStyle name="20% - Accent5 2 85" xfId="1197"/>
    <cellStyle name="20% - Accent5 2 86" xfId="1198"/>
    <cellStyle name="20% - Accent5 2 87" xfId="1199"/>
    <cellStyle name="20% - Accent5 2 88" xfId="1200"/>
    <cellStyle name="20% - Accent5 2 9" xfId="1201"/>
    <cellStyle name="20% - Accent5 20" xfId="1202"/>
    <cellStyle name="20% - Accent5 21" xfId="1203"/>
    <cellStyle name="20% - Accent5 22" xfId="1204"/>
    <cellStyle name="20% - Accent5 23" xfId="1205"/>
    <cellStyle name="20% - Accent5 24" xfId="1206"/>
    <cellStyle name="20% - Accent5 25" xfId="1207"/>
    <cellStyle name="20% - Accent5 26" xfId="1208"/>
    <cellStyle name="20% - Accent5 27" xfId="1209"/>
    <cellStyle name="20% - Accent5 28" xfId="1210"/>
    <cellStyle name="20% - Accent5 29" xfId="1211"/>
    <cellStyle name="20% - Accent5 3" xfId="1212"/>
    <cellStyle name="20% - Accent5 3 10" xfId="1213"/>
    <cellStyle name="20% - Accent5 3 11" xfId="1214"/>
    <cellStyle name="20% - Accent5 3 12" xfId="1215"/>
    <cellStyle name="20% - Accent5 3 13" xfId="1216"/>
    <cellStyle name="20% - Accent5 3 14" xfId="1217"/>
    <cellStyle name="20% - Accent5 3 15" xfId="1218"/>
    <cellStyle name="20% - Accent5 3 16" xfId="1219"/>
    <cellStyle name="20% - Accent5 3 17" xfId="1220"/>
    <cellStyle name="20% - Accent5 3 18" xfId="1221"/>
    <cellStyle name="20% - Accent5 3 19" xfId="1222"/>
    <cellStyle name="20% - Accent5 3 2" xfId="1223"/>
    <cellStyle name="20% - Accent5 3 20" xfId="1224"/>
    <cellStyle name="20% - Accent5 3 21" xfId="1225"/>
    <cellStyle name="20% - Accent5 3 22" xfId="1226"/>
    <cellStyle name="20% - Accent5 3 23" xfId="1227"/>
    <cellStyle name="20% - Accent5 3 24" xfId="1228"/>
    <cellStyle name="20% - Accent5 3 25" xfId="1229"/>
    <cellStyle name="20% - Accent5 3 26" xfId="1230"/>
    <cellStyle name="20% - Accent5 3 27" xfId="1231"/>
    <cellStyle name="20% - Accent5 3 28" xfId="1232"/>
    <cellStyle name="20% - Accent5 3 29" xfId="1233"/>
    <cellStyle name="20% - Accent5 3 3" xfId="1234"/>
    <cellStyle name="20% - Accent5 3 30" xfId="1235"/>
    <cellStyle name="20% - Accent5 3 31" xfId="1236"/>
    <cellStyle name="20% - Accent5 3 32" xfId="1237"/>
    <cellStyle name="20% - Accent5 3 33" xfId="1238"/>
    <cellStyle name="20% - Accent5 3 34" xfId="1239"/>
    <cellStyle name="20% - Accent5 3 35" xfId="1240"/>
    <cellStyle name="20% - Accent5 3 36" xfId="1241"/>
    <cellStyle name="20% - Accent5 3 37" xfId="1242"/>
    <cellStyle name="20% - Accent5 3 38" xfId="1243"/>
    <cellStyle name="20% - Accent5 3 39" xfId="1244"/>
    <cellStyle name="20% - Accent5 3 4" xfId="1245"/>
    <cellStyle name="20% - Accent5 3 40" xfId="1246"/>
    <cellStyle name="20% - Accent5 3 41" xfId="1247"/>
    <cellStyle name="20% - Accent5 3 42" xfId="1248"/>
    <cellStyle name="20% - Accent5 3 43" xfId="1249"/>
    <cellStyle name="20% - Accent5 3 44" xfId="1250"/>
    <cellStyle name="20% - Accent5 3 45" xfId="1251"/>
    <cellStyle name="20% - Accent5 3 46" xfId="1252"/>
    <cellStyle name="20% - Accent5 3 47" xfId="1253"/>
    <cellStyle name="20% - Accent5 3 48" xfId="1254"/>
    <cellStyle name="20% - Accent5 3 49" xfId="1255"/>
    <cellStyle name="20% - Accent5 3 5" xfId="1256"/>
    <cellStyle name="20% - Accent5 3 50" xfId="1257"/>
    <cellStyle name="20% - Accent5 3 51" xfId="1258"/>
    <cellStyle name="20% - Accent5 3 52" xfId="1259"/>
    <cellStyle name="20% - Accent5 3 53" xfId="1260"/>
    <cellStyle name="20% - Accent5 3 54" xfId="1261"/>
    <cellStyle name="20% - Accent5 3 55" xfId="1262"/>
    <cellStyle name="20% - Accent5 3 56" xfId="1263"/>
    <cellStyle name="20% - Accent5 3 57" xfId="1264"/>
    <cellStyle name="20% - Accent5 3 58" xfId="1265"/>
    <cellStyle name="20% - Accent5 3 59" xfId="1266"/>
    <cellStyle name="20% - Accent5 3 6" xfId="1267"/>
    <cellStyle name="20% - Accent5 3 60" xfId="1268"/>
    <cellStyle name="20% - Accent5 3 61" xfId="1269"/>
    <cellStyle name="20% - Accent5 3 62" xfId="1270"/>
    <cellStyle name="20% - Accent5 3 63" xfId="1271"/>
    <cellStyle name="20% - Accent5 3 64" xfId="1272"/>
    <cellStyle name="20% - Accent5 3 65" xfId="1273"/>
    <cellStyle name="20% - Accent5 3 66" xfId="1274"/>
    <cellStyle name="20% - Accent5 3 67" xfId="1275"/>
    <cellStyle name="20% - Accent5 3 68" xfId="1276"/>
    <cellStyle name="20% - Accent5 3 69" xfId="1277"/>
    <cellStyle name="20% - Accent5 3 7" xfId="1278"/>
    <cellStyle name="20% - Accent5 3 70" xfId="1279"/>
    <cellStyle name="20% - Accent5 3 71" xfId="1280"/>
    <cellStyle name="20% - Accent5 3 72" xfId="1281"/>
    <cellStyle name="20% - Accent5 3 73" xfId="1282"/>
    <cellStyle name="20% - Accent5 3 74" xfId="1283"/>
    <cellStyle name="20% - Accent5 3 75" xfId="1284"/>
    <cellStyle name="20% - Accent5 3 76" xfId="1285"/>
    <cellStyle name="20% - Accent5 3 77" xfId="1286"/>
    <cellStyle name="20% - Accent5 3 78" xfId="1287"/>
    <cellStyle name="20% - Accent5 3 79" xfId="1288"/>
    <cellStyle name="20% - Accent5 3 8" xfId="1289"/>
    <cellStyle name="20% - Accent5 3 80" xfId="1290"/>
    <cellStyle name="20% - Accent5 3 81" xfId="1291"/>
    <cellStyle name="20% - Accent5 3 82" xfId="1292"/>
    <cellStyle name="20% - Accent5 3 83" xfId="1293"/>
    <cellStyle name="20% - Accent5 3 84" xfId="1294"/>
    <cellStyle name="20% - Accent5 3 85" xfId="1295"/>
    <cellStyle name="20% - Accent5 3 86" xfId="1296"/>
    <cellStyle name="20% - Accent5 3 87" xfId="1297"/>
    <cellStyle name="20% - Accent5 3 88" xfId="1298"/>
    <cellStyle name="20% - Accent5 3 9" xfId="1299"/>
    <cellStyle name="20% - Accent5 30" xfId="1300"/>
    <cellStyle name="20% - Accent5 31" xfId="1301"/>
    <cellStyle name="20% - Accent5 32" xfId="1302"/>
    <cellStyle name="20% - Accent5 33" xfId="1303"/>
    <cellStyle name="20% - Accent5 34" xfId="1304"/>
    <cellStyle name="20% - Accent5 35" xfId="1305"/>
    <cellStyle name="20% - Accent5 36" xfId="1306"/>
    <cellStyle name="20% - Accent5 37" xfId="1307"/>
    <cellStyle name="20% - Accent5 38" xfId="1308"/>
    <cellStyle name="20% - Accent5 39" xfId="1309"/>
    <cellStyle name="20% - Accent5 4" xfId="1310"/>
    <cellStyle name="20% - Accent5 40" xfId="1311"/>
    <cellStyle name="20% - Accent5 41" xfId="1312"/>
    <cellStyle name="20% - Accent5 42" xfId="1313"/>
    <cellStyle name="20% - Accent5 43" xfId="1314"/>
    <cellStyle name="20% - Accent5 44" xfId="1315"/>
    <cellStyle name="20% - Accent5 45" xfId="1316"/>
    <cellStyle name="20% - Accent5 46" xfId="1317"/>
    <cellStyle name="20% - Accent5 47" xfId="1318"/>
    <cellStyle name="20% - Accent5 48" xfId="1319"/>
    <cellStyle name="20% - Accent5 49" xfId="1320"/>
    <cellStyle name="20% - Accent5 5" xfId="1321"/>
    <cellStyle name="20% - Accent5 50" xfId="1322"/>
    <cellStyle name="20% - Accent5 51" xfId="1323"/>
    <cellStyle name="20% - Accent5 52" xfId="1324"/>
    <cellStyle name="20% - Accent5 53" xfId="1325"/>
    <cellStyle name="20% - Accent5 54" xfId="1326"/>
    <cellStyle name="20% - Accent5 55" xfId="1327"/>
    <cellStyle name="20% - Accent5 56" xfId="1328"/>
    <cellStyle name="20% - Accent5 57" xfId="1329"/>
    <cellStyle name="20% - Accent5 58" xfId="1330"/>
    <cellStyle name="20% - Accent5 59" xfId="1331"/>
    <cellStyle name="20% - Accent5 6" xfId="1332"/>
    <cellStyle name="20% - Accent5 60" xfId="1333"/>
    <cellStyle name="20% - Accent5 61" xfId="1334"/>
    <cellStyle name="20% - Accent5 62" xfId="1335"/>
    <cellStyle name="20% - Accent5 63" xfId="1336"/>
    <cellStyle name="20% - Accent5 64" xfId="1337"/>
    <cellStyle name="20% - Accent5 65" xfId="1338"/>
    <cellStyle name="20% - Accent5 66" xfId="1339"/>
    <cellStyle name="20% - Accent5 67" xfId="1340"/>
    <cellStyle name="20% - Accent5 68" xfId="1341"/>
    <cellStyle name="20% - Accent5 69" xfId="1342"/>
    <cellStyle name="20% - Accent5 7" xfId="1343"/>
    <cellStyle name="20% - Accent5 70" xfId="1344"/>
    <cellStyle name="20% - Accent5 71" xfId="1345"/>
    <cellStyle name="20% - Accent5 72" xfId="1346"/>
    <cellStyle name="20% - Accent5 73" xfId="1347"/>
    <cellStyle name="20% - Accent5 74" xfId="1348"/>
    <cellStyle name="20% - Accent5 75" xfId="1349"/>
    <cellStyle name="20% - Accent5 76" xfId="1350"/>
    <cellStyle name="20% - Accent5 77" xfId="1351"/>
    <cellStyle name="20% - Accent5 78" xfId="1352"/>
    <cellStyle name="20% - Accent5 79" xfId="1353"/>
    <cellStyle name="20% - Accent5 8" xfId="1354"/>
    <cellStyle name="20% - Accent5 80" xfId="1355"/>
    <cellStyle name="20% - Accent5 81" xfId="1356"/>
    <cellStyle name="20% - Accent5 82" xfId="1357"/>
    <cellStyle name="20% - Accent5 83" xfId="1358"/>
    <cellStyle name="20% - Accent5 84" xfId="1359"/>
    <cellStyle name="20% - Accent5 85" xfId="1360"/>
    <cellStyle name="20% - Accent5 86" xfId="1361"/>
    <cellStyle name="20% - Accent5 87" xfId="1362"/>
    <cellStyle name="20% - Accent5 88" xfId="1363"/>
    <cellStyle name="20% - Accent5 89" xfId="1364"/>
    <cellStyle name="20% - Accent5 9" xfId="1365"/>
    <cellStyle name="20% - Accent5 90" xfId="1366"/>
    <cellStyle name="20% - Accent5 91" xfId="1367"/>
    <cellStyle name="20% - Accent5 92" xfId="1368"/>
    <cellStyle name="20% - Accent6" xfId="40" builtinId="50" customBuiltin="1"/>
    <cellStyle name="20% - Accent6 10" xfId="1369"/>
    <cellStyle name="20% - Accent6 11" xfId="1370"/>
    <cellStyle name="20% - Accent6 12" xfId="1371"/>
    <cellStyle name="20% - Accent6 13" xfId="1372"/>
    <cellStyle name="20% - Accent6 14" xfId="1373"/>
    <cellStyle name="20% - Accent6 15" xfId="1374"/>
    <cellStyle name="20% - Accent6 16" xfId="1375"/>
    <cellStyle name="20% - Accent6 17" xfId="1376"/>
    <cellStyle name="20% - Accent6 18" xfId="1377"/>
    <cellStyle name="20% - Accent6 19" xfId="1378"/>
    <cellStyle name="20% - Accent6 2" xfId="1379"/>
    <cellStyle name="20% - Accent6 2 10" xfId="1380"/>
    <cellStyle name="20% - Accent6 2 11" xfId="1381"/>
    <cellStyle name="20% - Accent6 2 12" xfId="1382"/>
    <cellStyle name="20% - Accent6 2 13" xfId="1383"/>
    <cellStyle name="20% - Accent6 2 14" xfId="1384"/>
    <cellStyle name="20% - Accent6 2 15" xfId="1385"/>
    <cellStyle name="20% - Accent6 2 16" xfId="1386"/>
    <cellStyle name="20% - Accent6 2 17" xfId="1387"/>
    <cellStyle name="20% - Accent6 2 18" xfId="1388"/>
    <cellStyle name="20% - Accent6 2 19" xfId="1389"/>
    <cellStyle name="20% - Accent6 2 2" xfId="1390"/>
    <cellStyle name="20% - Accent6 2 20" xfId="1391"/>
    <cellStyle name="20% - Accent6 2 21" xfId="1392"/>
    <cellStyle name="20% - Accent6 2 22" xfId="1393"/>
    <cellStyle name="20% - Accent6 2 23" xfId="1394"/>
    <cellStyle name="20% - Accent6 2 24" xfId="1395"/>
    <cellStyle name="20% - Accent6 2 25" xfId="1396"/>
    <cellStyle name="20% - Accent6 2 26" xfId="1397"/>
    <cellStyle name="20% - Accent6 2 27" xfId="1398"/>
    <cellStyle name="20% - Accent6 2 28" xfId="1399"/>
    <cellStyle name="20% - Accent6 2 29" xfId="1400"/>
    <cellStyle name="20% - Accent6 2 3" xfId="1401"/>
    <cellStyle name="20% - Accent6 2 30" xfId="1402"/>
    <cellStyle name="20% - Accent6 2 31" xfId="1403"/>
    <cellStyle name="20% - Accent6 2 32" xfId="1404"/>
    <cellStyle name="20% - Accent6 2 33" xfId="1405"/>
    <cellStyle name="20% - Accent6 2 34" xfId="1406"/>
    <cellStyle name="20% - Accent6 2 35" xfId="1407"/>
    <cellStyle name="20% - Accent6 2 36" xfId="1408"/>
    <cellStyle name="20% - Accent6 2 37" xfId="1409"/>
    <cellStyle name="20% - Accent6 2 38" xfId="1410"/>
    <cellStyle name="20% - Accent6 2 39" xfId="1411"/>
    <cellStyle name="20% - Accent6 2 4" xfId="1412"/>
    <cellStyle name="20% - Accent6 2 40" xfId="1413"/>
    <cellStyle name="20% - Accent6 2 41" xfId="1414"/>
    <cellStyle name="20% - Accent6 2 42" xfId="1415"/>
    <cellStyle name="20% - Accent6 2 43" xfId="1416"/>
    <cellStyle name="20% - Accent6 2 44" xfId="1417"/>
    <cellStyle name="20% - Accent6 2 45" xfId="1418"/>
    <cellStyle name="20% - Accent6 2 46" xfId="1419"/>
    <cellStyle name="20% - Accent6 2 47" xfId="1420"/>
    <cellStyle name="20% - Accent6 2 48" xfId="1421"/>
    <cellStyle name="20% - Accent6 2 49" xfId="1422"/>
    <cellStyle name="20% - Accent6 2 5" xfId="1423"/>
    <cellStyle name="20% - Accent6 2 50" xfId="1424"/>
    <cellStyle name="20% - Accent6 2 51" xfId="1425"/>
    <cellStyle name="20% - Accent6 2 52" xfId="1426"/>
    <cellStyle name="20% - Accent6 2 53" xfId="1427"/>
    <cellStyle name="20% - Accent6 2 54" xfId="1428"/>
    <cellStyle name="20% - Accent6 2 55" xfId="1429"/>
    <cellStyle name="20% - Accent6 2 56" xfId="1430"/>
    <cellStyle name="20% - Accent6 2 57" xfId="1431"/>
    <cellStyle name="20% - Accent6 2 58" xfId="1432"/>
    <cellStyle name="20% - Accent6 2 59" xfId="1433"/>
    <cellStyle name="20% - Accent6 2 6" xfId="1434"/>
    <cellStyle name="20% - Accent6 2 60" xfId="1435"/>
    <cellStyle name="20% - Accent6 2 61" xfId="1436"/>
    <cellStyle name="20% - Accent6 2 62" xfId="1437"/>
    <cellStyle name="20% - Accent6 2 63" xfId="1438"/>
    <cellStyle name="20% - Accent6 2 64" xfId="1439"/>
    <cellStyle name="20% - Accent6 2 65" xfId="1440"/>
    <cellStyle name="20% - Accent6 2 66" xfId="1441"/>
    <cellStyle name="20% - Accent6 2 67" xfId="1442"/>
    <cellStyle name="20% - Accent6 2 68" xfId="1443"/>
    <cellStyle name="20% - Accent6 2 69" xfId="1444"/>
    <cellStyle name="20% - Accent6 2 7" xfId="1445"/>
    <cellStyle name="20% - Accent6 2 70" xfId="1446"/>
    <cellStyle name="20% - Accent6 2 71" xfId="1447"/>
    <cellStyle name="20% - Accent6 2 72" xfId="1448"/>
    <cellStyle name="20% - Accent6 2 73" xfId="1449"/>
    <cellStyle name="20% - Accent6 2 74" xfId="1450"/>
    <cellStyle name="20% - Accent6 2 75" xfId="1451"/>
    <cellStyle name="20% - Accent6 2 76" xfId="1452"/>
    <cellStyle name="20% - Accent6 2 77" xfId="1453"/>
    <cellStyle name="20% - Accent6 2 78" xfId="1454"/>
    <cellStyle name="20% - Accent6 2 79" xfId="1455"/>
    <cellStyle name="20% - Accent6 2 8" xfId="1456"/>
    <cellStyle name="20% - Accent6 2 80" xfId="1457"/>
    <cellStyle name="20% - Accent6 2 81" xfId="1458"/>
    <cellStyle name="20% - Accent6 2 82" xfId="1459"/>
    <cellStyle name="20% - Accent6 2 83" xfId="1460"/>
    <cellStyle name="20% - Accent6 2 84" xfId="1461"/>
    <cellStyle name="20% - Accent6 2 85" xfId="1462"/>
    <cellStyle name="20% - Accent6 2 86" xfId="1463"/>
    <cellStyle name="20% - Accent6 2 87" xfId="1464"/>
    <cellStyle name="20% - Accent6 2 88" xfId="1465"/>
    <cellStyle name="20% - Accent6 2 9" xfId="1466"/>
    <cellStyle name="20% - Accent6 20" xfId="1467"/>
    <cellStyle name="20% - Accent6 21" xfId="1468"/>
    <cellStyle name="20% - Accent6 22" xfId="1469"/>
    <cellStyle name="20% - Accent6 23" xfId="1470"/>
    <cellStyle name="20% - Accent6 24" xfId="1471"/>
    <cellStyle name="20% - Accent6 25" xfId="1472"/>
    <cellStyle name="20% - Accent6 26" xfId="1473"/>
    <cellStyle name="20% - Accent6 27" xfId="1474"/>
    <cellStyle name="20% - Accent6 28" xfId="1475"/>
    <cellStyle name="20% - Accent6 29" xfId="1476"/>
    <cellStyle name="20% - Accent6 3" xfId="1477"/>
    <cellStyle name="20% - Accent6 3 10" xfId="1478"/>
    <cellStyle name="20% - Accent6 3 11" xfId="1479"/>
    <cellStyle name="20% - Accent6 3 12" xfId="1480"/>
    <cellStyle name="20% - Accent6 3 13" xfId="1481"/>
    <cellStyle name="20% - Accent6 3 14" xfId="1482"/>
    <cellStyle name="20% - Accent6 3 15" xfId="1483"/>
    <cellStyle name="20% - Accent6 3 16" xfId="1484"/>
    <cellStyle name="20% - Accent6 3 17" xfId="1485"/>
    <cellStyle name="20% - Accent6 3 18" xfId="1486"/>
    <cellStyle name="20% - Accent6 3 19" xfId="1487"/>
    <cellStyle name="20% - Accent6 3 2" xfId="1488"/>
    <cellStyle name="20% - Accent6 3 20" xfId="1489"/>
    <cellStyle name="20% - Accent6 3 21" xfId="1490"/>
    <cellStyle name="20% - Accent6 3 22" xfId="1491"/>
    <cellStyle name="20% - Accent6 3 23" xfId="1492"/>
    <cellStyle name="20% - Accent6 3 24" xfId="1493"/>
    <cellStyle name="20% - Accent6 3 25" xfId="1494"/>
    <cellStyle name="20% - Accent6 3 26" xfId="1495"/>
    <cellStyle name="20% - Accent6 3 27" xfId="1496"/>
    <cellStyle name="20% - Accent6 3 28" xfId="1497"/>
    <cellStyle name="20% - Accent6 3 29" xfId="1498"/>
    <cellStyle name="20% - Accent6 3 3" xfId="1499"/>
    <cellStyle name="20% - Accent6 3 30" xfId="1500"/>
    <cellStyle name="20% - Accent6 3 31" xfId="1501"/>
    <cellStyle name="20% - Accent6 3 32" xfId="1502"/>
    <cellStyle name="20% - Accent6 3 33" xfId="1503"/>
    <cellStyle name="20% - Accent6 3 34" xfId="1504"/>
    <cellStyle name="20% - Accent6 3 35" xfId="1505"/>
    <cellStyle name="20% - Accent6 3 36" xfId="1506"/>
    <cellStyle name="20% - Accent6 3 37" xfId="1507"/>
    <cellStyle name="20% - Accent6 3 38" xfId="1508"/>
    <cellStyle name="20% - Accent6 3 39" xfId="1509"/>
    <cellStyle name="20% - Accent6 3 4" xfId="1510"/>
    <cellStyle name="20% - Accent6 3 40" xfId="1511"/>
    <cellStyle name="20% - Accent6 3 41" xfId="1512"/>
    <cellStyle name="20% - Accent6 3 42" xfId="1513"/>
    <cellStyle name="20% - Accent6 3 43" xfId="1514"/>
    <cellStyle name="20% - Accent6 3 44" xfId="1515"/>
    <cellStyle name="20% - Accent6 3 45" xfId="1516"/>
    <cellStyle name="20% - Accent6 3 46" xfId="1517"/>
    <cellStyle name="20% - Accent6 3 47" xfId="1518"/>
    <cellStyle name="20% - Accent6 3 48" xfId="1519"/>
    <cellStyle name="20% - Accent6 3 49" xfId="1520"/>
    <cellStyle name="20% - Accent6 3 5" xfId="1521"/>
    <cellStyle name="20% - Accent6 3 50" xfId="1522"/>
    <cellStyle name="20% - Accent6 3 51" xfId="1523"/>
    <cellStyle name="20% - Accent6 3 52" xfId="1524"/>
    <cellStyle name="20% - Accent6 3 53" xfId="1525"/>
    <cellStyle name="20% - Accent6 3 54" xfId="1526"/>
    <cellStyle name="20% - Accent6 3 55" xfId="1527"/>
    <cellStyle name="20% - Accent6 3 56" xfId="1528"/>
    <cellStyle name="20% - Accent6 3 57" xfId="1529"/>
    <cellStyle name="20% - Accent6 3 58" xfId="1530"/>
    <cellStyle name="20% - Accent6 3 59" xfId="1531"/>
    <cellStyle name="20% - Accent6 3 6" xfId="1532"/>
    <cellStyle name="20% - Accent6 3 60" xfId="1533"/>
    <cellStyle name="20% - Accent6 3 61" xfId="1534"/>
    <cellStyle name="20% - Accent6 3 62" xfId="1535"/>
    <cellStyle name="20% - Accent6 3 63" xfId="1536"/>
    <cellStyle name="20% - Accent6 3 64" xfId="1537"/>
    <cellStyle name="20% - Accent6 3 65" xfId="1538"/>
    <cellStyle name="20% - Accent6 3 66" xfId="1539"/>
    <cellStyle name="20% - Accent6 3 67" xfId="1540"/>
    <cellStyle name="20% - Accent6 3 68" xfId="1541"/>
    <cellStyle name="20% - Accent6 3 69" xfId="1542"/>
    <cellStyle name="20% - Accent6 3 7" xfId="1543"/>
    <cellStyle name="20% - Accent6 3 70" xfId="1544"/>
    <cellStyle name="20% - Accent6 3 71" xfId="1545"/>
    <cellStyle name="20% - Accent6 3 72" xfId="1546"/>
    <cellStyle name="20% - Accent6 3 73" xfId="1547"/>
    <cellStyle name="20% - Accent6 3 74" xfId="1548"/>
    <cellStyle name="20% - Accent6 3 75" xfId="1549"/>
    <cellStyle name="20% - Accent6 3 76" xfId="1550"/>
    <cellStyle name="20% - Accent6 3 77" xfId="1551"/>
    <cellStyle name="20% - Accent6 3 78" xfId="1552"/>
    <cellStyle name="20% - Accent6 3 79" xfId="1553"/>
    <cellStyle name="20% - Accent6 3 8" xfId="1554"/>
    <cellStyle name="20% - Accent6 3 80" xfId="1555"/>
    <cellStyle name="20% - Accent6 3 81" xfId="1556"/>
    <cellStyle name="20% - Accent6 3 82" xfId="1557"/>
    <cellStyle name="20% - Accent6 3 83" xfId="1558"/>
    <cellStyle name="20% - Accent6 3 84" xfId="1559"/>
    <cellStyle name="20% - Accent6 3 85" xfId="1560"/>
    <cellStyle name="20% - Accent6 3 86" xfId="1561"/>
    <cellStyle name="20% - Accent6 3 87" xfId="1562"/>
    <cellStyle name="20% - Accent6 3 88" xfId="1563"/>
    <cellStyle name="20% - Accent6 3 9" xfId="1564"/>
    <cellStyle name="20% - Accent6 30" xfId="1565"/>
    <cellStyle name="20% - Accent6 31" xfId="1566"/>
    <cellStyle name="20% - Accent6 32" xfId="1567"/>
    <cellStyle name="20% - Accent6 33" xfId="1568"/>
    <cellStyle name="20% - Accent6 34" xfId="1569"/>
    <cellStyle name="20% - Accent6 35" xfId="1570"/>
    <cellStyle name="20% - Accent6 36" xfId="1571"/>
    <cellStyle name="20% - Accent6 37" xfId="1572"/>
    <cellStyle name="20% - Accent6 38" xfId="1573"/>
    <cellStyle name="20% - Accent6 39" xfId="1574"/>
    <cellStyle name="20% - Accent6 4" xfId="1575"/>
    <cellStyle name="20% - Accent6 40" xfId="1576"/>
    <cellStyle name="20% - Accent6 41" xfId="1577"/>
    <cellStyle name="20% - Accent6 42" xfId="1578"/>
    <cellStyle name="20% - Accent6 43" xfId="1579"/>
    <cellStyle name="20% - Accent6 44" xfId="1580"/>
    <cellStyle name="20% - Accent6 45" xfId="1581"/>
    <cellStyle name="20% - Accent6 46" xfId="1582"/>
    <cellStyle name="20% - Accent6 47" xfId="1583"/>
    <cellStyle name="20% - Accent6 48" xfId="1584"/>
    <cellStyle name="20% - Accent6 49" xfId="1585"/>
    <cellStyle name="20% - Accent6 5" xfId="1586"/>
    <cellStyle name="20% - Accent6 50" xfId="1587"/>
    <cellStyle name="20% - Accent6 51" xfId="1588"/>
    <cellStyle name="20% - Accent6 52" xfId="1589"/>
    <cellStyle name="20% - Accent6 53" xfId="1590"/>
    <cellStyle name="20% - Accent6 54" xfId="1591"/>
    <cellStyle name="20% - Accent6 55" xfId="1592"/>
    <cellStyle name="20% - Accent6 56" xfId="1593"/>
    <cellStyle name="20% - Accent6 57" xfId="1594"/>
    <cellStyle name="20% - Accent6 58" xfId="1595"/>
    <cellStyle name="20% - Accent6 59" xfId="1596"/>
    <cellStyle name="20% - Accent6 6" xfId="1597"/>
    <cellStyle name="20% - Accent6 60" xfId="1598"/>
    <cellStyle name="20% - Accent6 61" xfId="1599"/>
    <cellStyle name="20% - Accent6 62" xfId="1600"/>
    <cellStyle name="20% - Accent6 63" xfId="1601"/>
    <cellStyle name="20% - Accent6 64" xfId="1602"/>
    <cellStyle name="20% - Accent6 65" xfId="1603"/>
    <cellStyle name="20% - Accent6 66" xfId="1604"/>
    <cellStyle name="20% - Accent6 67" xfId="1605"/>
    <cellStyle name="20% - Accent6 68" xfId="1606"/>
    <cellStyle name="20% - Accent6 69" xfId="1607"/>
    <cellStyle name="20% - Accent6 7" xfId="1608"/>
    <cellStyle name="20% - Accent6 70" xfId="1609"/>
    <cellStyle name="20% - Accent6 71" xfId="1610"/>
    <cellStyle name="20% - Accent6 72" xfId="1611"/>
    <cellStyle name="20% - Accent6 73" xfId="1612"/>
    <cellStyle name="20% - Accent6 74" xfId="1613"/>
    <cellStyle name="20% - Accent6 75" xfId="1614"/>
    <cellStyle name="20% - Accent6 76" xfId="1615"/>
    <cellStyle name="20% - Accent6 77" xfId="1616"/>
    <cellStyle name="20% - Accent6 78" xfId="1617"/>
    <cellStyle name="20% - Accent6 79" xfId="1618"/>
    <cellStyle name="20% - Accent6 8" xfId="1619"/>
    <cellStyle name="20% - Accent6 80" xfId="1620"/>
    <cellStyle name="20% - Accent6 81" xfId="1621"/>
    <cellStyle name="20% - Accent6 82" xfId="1622"/>
    <cellStyle name="20% - Accent6 83" xfId="1623"/>
    <cellStyle name="20% - Accent6 84" xfId="1624"/>
    <cellStyle name="20% - Accent6 85" xfId="1625"/>
    <cellStyle name="20% - Accent6 86" xfId="1626"/>
    <cellStyle name="20% - Accent6 87" xfId="1627"/>
    <cellStyle name="20% - Accent6 88" xfId="1628"/>
    <cellStyle name="20% - Accent6 89" xfId="1629"/>
    <cellStyle name="20% - Accent6 9" xfId="1630"/>
    <cellStyle name="20% - Accent6 90" xfId="1631"/>
    <cellStyle name="20% - Accent6 91" xfId="1632"/>
    <cellStyle name="20% - Accent6 92" xfId="1633"/>
    <cellStyle name="40% - Accent1" xfId="21" builtinId="31" customBuiltin="1"/>
    <cellStyle name="40% - Accent1 10" xfId="1634"/>
    <cellStyle name="40% - Accent1 11" xfId="1635"/>
    <cellStyle name="40% - Accent1 12" xfId="1636"/>
    <cellStyle name="40% - Accent1 13" xfId="1637"/>
    <cellStyle name="40% - Accent1 14" xfId="1638"/>
    <cellStyle name="40% - Accent1 15" xfId="1639"/>
    <cellStyle name="40% - Accent1 16" xfId="1640"/>
    <cellStyle name="40% - Accent1 17" xfId="1641"/>
    <cellStyle name="40% - Accent1 18" xfId="1642"/>
    <cellStyle name="40% - Accent1 19" xfId="1643"/>
    <cellStyle name="40% - Accent1 2" xfId="1644"/>
    <cellStyle name="40% - Accent1 2 10" xfId="1645"/>
    <cellStyle name="40% - Accent1 2 11" xfId="1646"/>
    <cellStyle name="40% - Accent1 2 12" xfId="1647"/>
    <cellStyle name="40% - Accent1 2 13" xfId="1648"/>
    <cellStyle name="40% - Accent1 2 14" xfId="1649"/>
    <cellStyle name="40% - Accent1 2 15" xfId="1650"/>
    <cellStyle name="40% - Accent1 2 16" xfId="1651"/>
    <cellStyle name="40% - Accent1 2 17" xfId="1652"/>
    <cellStyle name="40% - Accent1 2 18" xfId="1653"/>
    <cellStyle name="40% - Accent1 2 19" xfId="1654"/>
    <cellStyle name="40% - Accent1 2 2" xfId="1655"/>
    <cellStyle name="40% - Accent1 2 20" xfId="1656"/>
    <cellStyle name="40% - Accent1 2 21" xfId="1657"/>
    <cellStyle name="40% - Accent1 2 22" xfId="1658"/>
    <cellStyle name="40% - Accent1 2 23" xfId="1659"/>
    <cellStyle name="40% - Accent1 2 24" xfId="1660"/>
    <cellStyle name="40% - Accent1 2 25" xfId="1661"/>
    <cellStyle name="40% - Accent1 2 26" xfId="1662"/>
    <cellStyle name="40% - Accent1 2 27" xfId="1663"/>
    <cellStyle name="40% - Accent1 2 28" xfId="1664"/>
    <cellStyle name="40% - Accent1 2 29" xfId="1665"/>
    <cellStyle name="40% - Accent1 2 3" xfId="1666"/>
    <cellStyle name="40% - Accent1 2 30" xfId="1667"/>
    <cellStyle name="40% - Accent1 2 31" xfId="1668"/>
    <cellStyle name="40% - Accent1 2 32" xfId="1669"/>
    <cellStyle name="40% - Accent1 2 33" xfId="1670"/>
    <cellStyle name="40% - Accent1 2 34" xfId="1671"/>
    <cellStyle name="40% - Accent1 2 35" xfId="1672"/>
    <cellStyle name="40% - Accent1 2 36" xfId="1673"/>
    <cellStyle name="40% - Accent1 2 37" xfId="1674"/>
    <cellStyle name="40% - Accent1 2 38" xfId="1675"/>
    <cellStyle name="40% - Accent1 2 39" xfId="1676"/>
    <cellStyle name="40% - Accent1 2 4" xfId="1677"/>
    <cellStyle name="40% - Accent1 2 40" xfId="1678"/>
    <cellStyle name="40% - Accent1 2 41" xfId="1679"/>
    <cellStyle name="40% - Accent1 2 42" xfId="1680"/>
    <cellStyle name="40% - Accent1 2 43" xfId="1681"/>
    <cellStyle name="40% - Accent1 2 44" xfId="1682"/>
    <cellStyle name="40% - Accent1 2 45" xfId="1683"/>
    <cellStyle name="40% - Accent1 2 46" xfId="1684"/>
    <cellStyle name="40% - Accent1 2 47" xfId="1685"/>
    <cellStyle name="40% - Accent1 2 48" xfId="1686"/>
    <cellStyle name="40% - Accent1 2 49" xfId="1687"/>
    <cellStyle name="40% - Accent1 2 5" xfId="1688"/>
    <cellStyle name="40% - Accent1 2 50" xfId="1689"/>
    <cellStyle name="40% - Accent1 2 51" xfId="1690"/>
    <cellStyle name="40% - Accent1 2 52" xfId="1691"/>
    <cellStyle name="40% - Accent1 2 53" xfId="1692"/>
    <cellStyle name="40% - Accent1 2 54" xfId="1693"/>
    <cellStyle name="40% - Accent1 2 55" xfId="1694"/>
    <cellStyle name="40% - Accent1 2 56" xfId="1695"/>
    <cellStyle name="40% - Accent1 2 57" xfId="1696"/>
    <cellStyle name="40% - Accent1 2 58" xfId="1697"/>
    <cellStyle name="40% - Accent1 2 59" xfId="1698"/>
    <cellStyle name="40% - Accent1 2 6" xfId="1699"/>
    <cellStyle name="40% - Accent1 2 60" xfId="1700"/>
    <cellStyle name="40% - Accent1 2 61" xfId="1701"/>
    <cellStyle name="40% - Accent1 2 62" xfId="1702"/>
    <cellStyle name="40% - Accent1 2 63" xfId="1703"/>
    <cellStyle name="40% - Accent1 2 64" xfId="1704"/>
    <cellStyle name="40% - Accent1 2 65" xfId="1705"/>
    <cellStyle name="40% - Accent1 2 66" xfId="1706"/>
    <cellStyle name="40% - Accent1 2 67" xfId="1707"/>
    <cellStyle name="40% - Accent1 2 68" xfId="1708"/>
    <cellStyle name="40% - Accent1 2 69" xfId="1709"/>
    <cellStyle name="40% - Accent1 2 7" xfId="1710"/>
    <cellStyle name="40% - Accent1 2 70" xfId="1711"/>
    <cellStyle name="40% - Accent1 2 71" xfId="1712"/>
    <cellStyle name="40% - Accent1 2 72" xfId="1713"/>
    <cellStyle name="40% - Accent1 2 73" xfId="1714"/>
    <cellStyle name="40% - Accent1 2 74" xfId="1715"/>
    <cellStyle name="40% - Accent1 2 75" xfId="1716"/>
    <cellStyle name="40% - Accent1 2 76" xfId="1717"/>
    <cellStyle name="40% - Accent1 2 77" xfId="1718"/>
    <cellStyle name="40% - Accent1 2 78" xfId="1719"/>
    <cellStyle name="40% - Accent1 2 79" xfId="1720"/>
    <cellStyle name="40% - Accent1 2 8" xfId="1721"/>
    <cellStyle name="40% - Accent1 2 80" xfId="1722"/>
    <cellStyle name="40% - Accent1 2 81" xfId="1723"/>
    <cellStyle name="40% - Accent1 2 82" xfId="1724"/>
    <cellStyle name="40% - Accent1 2 83" xfId="1725"/>
    <cellStyle name="40% - Accent1 2 84" xfId="1726"/>
    <cellStyle name="40% - Accent1 2 85" xfId="1727"/>
    <cellStyle name="40% - Accent1 2 86" xfId="1728"/>
    <cellStyle name="40% - Accent1 2 87" xfId="1729"/>
    <cellStyle name="40% - Accent1 2 88" xfId="1730"/>
    <cellStyle name="40% - Accent1 2 9" xfId="1731"/>
    <cellStyle name="40% - Accent1 20" xfId="1732"/>
    <cellStyle name="40% - Accent1 21" xfId="1733"/>
    <cellStyle name="40% - Accent1 22" xfId="1734"/>
    <cellStyle name="40% - Accent1 23" xfId="1735"/>
    <cellStyle name="40% - Accent1 24" xfId="1736"/>
    <cellStyle name="40% - Accent1 25" xfId="1737"/>
    <cellStyle name="40% - Accent1 26" xfId="1738"/>
    <cellStyle name="40% - Accent1 27" xfId="1739"/>
    <cellStyle name="40% - Accent1 28" xfId="1740"/>
    <cellStyle name="40% - Accent1 29" xfId="1741"/>
    <cellStyle name="40% - Accent1 3" xfId="1742"/>
    <cellStyle name="40% - Accent1 3 10" xfId="1743"/>
    <cellStyle name="40% - Accent1 3 11" xfId="1744"/>
    <cellStyle name="40% - Accent1 3 12" xfId="1745"/>
    <cellStyle name="40% - Accent1 3 13" xfId="1746"/>
    <cellStyle name="40% - Accent1 3 14" xfId="1747"/>
    <cellStyle name="40% - Accent1 3 15" xfId="1748"/>
    <cellStyle name="40% - Accent1 3 16" xfId="1749"/>
    <cellStyle name="40% - Accent1 3 17" xfId="1750"/>
    <cellStyle name="40% - Accent1 3 18" xfId="1751"/>
    <cellStyle name="40% - Accent1 3 19" xfId="1752"/>
    <cellStyle name="40% - Accent1 3 2" xfId="1753"/>
    <cellStyle name="40% - Accent1 3 20" xfId="1754"/>
    <cellStyle name="40% - Accent1 3 21" xfId="1755"/>
    <cellStyle name="40% - Accent1 3 22" xfId="1756"/>
    <cellStyle name="40% - Accent1 3 23" xfId="1757"/>
    <cellStyle name="40% - Accent1 3 24" xfId="1758"/>
    <cellStyle name="40% - Accent1 3 25" xfId="1759"/>
    <cellStyle name="40% - Accent1 3 26" xfId="1760"/>
    <cellStyle name="40% - Accent1 3 27" xfId="1761"/>
    <cellStyle name="40% - Accent1 3 28" xfId="1762"/>
    <cellStyle name="40% - Accent1 3 29" xfId="1763"/>
    <cellStyle name="40% - Accent1 3 3" xfId="1764"/>
    <cellStyle name="40% - Accent1 3 30" xfId="1765"/>
    <cellStyle name="40% - Accent1 3 31" xfId="1766"/>
    <cellStyle name="40% - Accent1 3 32" xfId="1767"/>
    <cellStyle name="40% - Accent1 3 33" xfId="1768"/>
    <cellStyle name="40% - Accent1 3 34" xfId="1769"/>
    <cellStyle name="40% - Accent1 3 35" xfId="1770"/>
    <cellStyle name="40% - Accent1 3 36" xfId="1771"/>
    <cellStyle name="40% - Accent1 3 37" xfId="1772"/>
    <cellStyle name="40% - Accent1 3 38" xfId="1773"/>
    <cellStyle name="40% - Accent1 3 39" xfId="1774"/>
    <cellStyle name="40% - Accent1 3 4" xfId="1775"/>
    <cellStyle name="40% - Accent1 3 40" xfId="1776"/>
    <cellStyle name="40% - Accent1 3 41" xfId="1777"/>
    <cellStyle name="40% - Accent1 3 42" xfId="1778"/>
    <cellStyle name="40% - Accent1 3 43" xfId="1779"/>
    <cellStyle name="40% - Accent1 3 44" xfId="1780"/>
    <cellStyle name="40% - Accent1 3 45" xfId="1781"/>
    <cellStyle name="40% - Accent1 3 46" xfId="1782"/>
    <cellStyle name="40% - Accent1 3 47" xfId="1783"/>
    <cellStyle name="40% - Accent1 3 48" xfId="1784"/>
    <cellStyle name="40% - Accent1 3 49" xfId="1785"/>
    <cellStyle name="40% - Accent1 3 5" xfId="1786"/>
    <cellStyle name="40% - Accent1 3 50" xfId="1787"/>
    <cellStyle name="40% - Accent1 3 51" xfId="1788"/>
    <cellStyle name="40% - Accent1 3 52" xfId="1789"/>
    <cellStyle name="40% - Accent1 3 53" xfId="1790"/>
    <cellStyle name="40% - Accent1 3 54" xfId="1791"/>
    <cellStyle name="40% - Accent1 3 55" xfId="1792"/>
    <cellStyle name="40% - Accent1 3 56" xfId="1793"/>
    <cellStyle name="40% - Accent1 3 57" xfId="1794"/>
    <cellStyle name="40% - Accent1 3 58" xfId="1795"/>
    <cellStyle name="40% - Accent1 3 59" xfId="1796"/>
    <cellStyle name="40% - Accent1 3 6" xfId="1797"/>
    <cellStyle name="40% - Accent1 3 60" xfId="1798"/>
    <cellStyle name="40% - Accent1 3 61" xfId="1799"/>
    <cellStyle name="40% - Accent1 3 62" xfId="1800"/>
    <cellStyle name="40% - Accent1 3 63" xfId="1801"/>
    <cellStyle name="40% - Accent1 3 64" xfId="1802"/>
    <cellStyle name="40% - Accent1 3 65" xfId="1803"/>
    <cellStyle name="40% - Accent1 3 66" xfId="1804"/>
    <cellStyle name="40% - Accent1 3 67" xfId="1805"/>
    <cellStyle name="40% - Accent1 3 68" xfId="1806"/>
    <cellStyle name="40% - Accent1 3 69" xfId="1807"/>
    <cellStyle name="40% - Accent1 3 7" xfId="1808"/>
    <cellStyle name="40% - Accent1 3 70" xfId="1809"/>
    <cellStyle name="40% - Accent1 3 71" xfId="1810"/>
    <cellStyle name="40% - Accent1 3 72" xfId="1811"/>
    <cellStyle name="40% - Accent1 3 73" xfId="1812"/>
    <cellStyle name="40% - Accent1 3 74" xfId="1813"/>
    <cellStyle name="40% - Accent1 3 75" xfId="1814"/>
    <cellStyle name="40% - Accent1 3 76" xfId="1815"/>
    <cellStyle name="40% - Accent1 3 77" xfId="1816"/>
    <cellStyle name="40% - Accent1 3 78" xfId="1817"/>
    <cellStyle name="40% - Accent1 3 79" xfId="1818"/>
    <cellStyle name="40% - Accent1 3 8" xfId="1819"/>
    <cellStyle name="40% - Accent1 3 80" xfId="1820"/>
    <cellStyle name="40% - Accent1 3 81" xfId="1821"/>
    <cellStyle name="40% - Accent1 3 82" xfId="1822"/>
    <cellStyle name="40% - Accent1 3 83" xfId="1823"/>
    <cellStyle name="40% - Accent1 3 84" xfId="1824"/>
    <cellStyle name="40% - Accent1 3 85" xfId="1825"/>
    <cellStyle name="40% - Accent1 3 86" xfId="1826"/>
    <cellStyle name="40% - Accent1 3 87" xfId="1827"/>
    <cellStyle name="40% - Accent1 3 88" xfId="1828"/>
    <cellStyle name="40% - Accent1 3 9" xfId="1829"/>
    <cellStyle name="40% - Accent1 30" xfId="1830"/>
    <cellStyle name="40% - Accent1 31" xfId="1831"/>
    <cellStyle name="40% - Accent1 32" xfId="1832"/>
    <cellStyle name="40% - Accent1 33" xfId="1833"/>
    <cellStyle name="40% - Accent1 34" xfId="1834"/>
    <cellStyle name="40% - Accent1 35" xfId="1835"/>
    <cellStyle name="40% - Accent1 36" xfId="1836"/>
    <cellStyle name="40% - Accent1 37" xfId="1837"/>
    <cellStyle name="40% - Accent1 38" xfId="1838"/>
    <cellStyle name="40% - Accent1 39" xfId="1839"/>
    <cellStyle name="40% - Accent1 4" xfId="1840"/>
    <cellStyle name="40% - Accent1 40" xfId="1841"/>
    <cellStyle name="40% - Accent1 41" xfId="1842"/>
    <cellStyle name="40% - Accent1 42" xfId="1843"/>
    <cellStyle name="40% - Accent1 43" xfId="1844"/>
    <cellStyle name="40% - Accent1 44" xfId="1845"/>
    <cellStyle name="40% - Accent1 45" xfId="1846"/>
    <cellStyle name="40% - Accent1 46" xfId="1847"/>
    <cellStyle name="40% - Accent1 47" xfId="1848"/>
    <cellStyle name="40% - Accent1 48" xfId="1849"/>
    <cellStyle name="40% - Accent1 49" xfId="1850"/>
    <cellStyle name="40% - Accent1 5" xfId="1851"/>
    <cellStyle name="40% - Accent1 50" xfId="1852"/>
    <cellStyle name="40% - Accent1 51" xfId="1853"/>
    <cellStyle name="40% - Accent1 52" xfId="1854"/>
    <cellStyle name="40% - Accent1 53" xfId="1855"/>
    <cellStyle name="40% - Accent1 54" xfId="1856"/>
    <cellStyle name="40% - Accent1 55" xfId="1857"/>
    <cellStyle name="40% - Accent1 56" xfId="1858"/>
    <cellStyle name="40% - Accent1 57" xfId="1859"/>
    <cellStyle name="40% - Accent1 58" xfId="1860"/>
    <cellStyle name="40% - Accent1 59" xfId="1861"/>
    <cellStyle name="40% - Accent1 6" xfId="1862"/>
    <cellStyle name="40% - Accent1 60" xfId="1863"/>
    <cellStyle name="40% - Accent1 61" xfId="1864"/>
    <cellStyle name="40% - Accent1 62" xfId="1865"/>
    <cellStyle name="40% - Accent1 63" xfId="1866"/>
    <cellStyle name="40% - Accent1 64" xfId="1867"/>
    <cellStyle name="40% - Accent1 65" xfId="1868"/>
    <cellStyle name="40% - Accent1 66" xfId="1869"/>
    <cellStyle name="40% - Accent1 67" xfId="1870"/>
    <cellStyle name="40% - Accent1 68" xfId="1871"/>
    <cellStyle name="40% - Accent1 69" xfId="1872"/>
    <cellStyle name="40% - Accent1 7" xfId="1873"/>
    <cellStyle name="40% - Accent1 70" xfId="1874"/>
    <cellStyle name="40% - Accent1 71" xfId="1875"/>
    <cellStyle name="40% - Accent1 72" xfId="1876"/>
    <cellStyle name="40% - Accent1 73" xfId="1877"/>
    <cellStyle name="40% - Accent1 74" xfId="1878"/>
    <cellStyle name="40% - Accent1 75" xfId="1879"/>
    <cellStyle name="40% - Accent1 76" xfId="1880"/>
    <cellStyle name="40% - Accent1 77" xfId="1881"/>
    <cellStyle name="40% - Accent1 78" xfId="1882"/>
    <cellStyle name="40% - Accent1 79" xfId="1883"/>
    <cellStyle name="40% - Accent1 8" xfId="1884"/>
    <cellStyle name="40% - Accent1 80" xfId="1885"/>
    <cellStyle name="40% - Accent1 81" xfId="1886"/>
    <cellStyle name="40% - Accent1 82" xfId="1887"/>
    <cellStyle name="40% - Accent1 83" xfId="1888"/>
    <cellStyle name="40% - Accent1 84" xfId="1889"/>
    <cellStyle name="40% - Accent1 85" xfId="1890"/>
    <cellStyle name="40% - Accent1 86" xfId="1891"/>
    <cellStyle name="40% - Accent1 87" xfId="1892"/>
    <cellStyle name="40% - Accent1 88" xfId="1893"/>
    <cellStyle name="40% - Accent1 89" xfId="1894"/>
    <cellStyle name="40% - Accent1 9" xfId="1895"/>
    <cellStyle name="40% - Accent1 90" xfId="1896"/>
    <cellStyle name="40% - Accent1 91" xfId="1897"/>
    <cellStyle name="40% - Accent1 92" xfId="1898"/>
    <cellStyle name="40% - Accent2" xfId="25" builtinId="35" customBuiltin="1"/>
    <cellStyle name="40% - Accent2 10" xfId="1899"/>
    <cellStyle name="40% - Accent2 11" xfId="1900"/>
    <cellStyle name="40% - Accent2 12" xfId="1901"/>
    <cellStyle name="40% - Accent2 13" xfId="1902"/>
    <cellStyle name="40% - Accent2 14" xfId="1903"/>
    <cellStyle name="40% - Accent2 15" xfId="1904"/>
    <cellStyle name="40% - Accent2 16" xfId="1905"/>
    <cellStyle name="40% - Accent2 17" xfId="1906"/>
    <cellStyle name="40% - Accent2 18" xfId="1907"/>
    <cellStyle name="40% - Accent2 19" xfId="1908"/>
    <cellStyle name="40% - Accent2 2" xfId="1909"/>
    <cellStyle name="40% - Accent2 2 10" xfId="1910"/>
    <cellStyle name="40% - Accent2 2 11" xfId="1911"/>
    <cellStyle name="40% - Accent2 2 12" xfId="1912"/>
    <cellStyle name="40% - Accent2 2 13" xfId="1913"/>
    <cellStyle name="40% - Accent2 2 14" xfId="1914"/>
    <cellStyle name="40% - Accent2 2 15" xfId="1915"/>
    <cellStyle name="40% - Accent2 2 16" xfId="1916"/>
    <cellStyle name="40% - Accent2 2 17" xfId="1917"/>
    <cellStyle name="40% - Accent2 2 18" xfId="1918"/>
    <cellStyle name="40% - Accent2 2 19" xfId="1919"/>
    <cellStyle name="40% - Accent2 2 2" xfId="1920"/>
    <cellStyle name="40% - Accent2 2 20" xfId="1921"/>
    <cellStyle name="40% - Accent2 2 21" xfId="1922"/>
    <cellStyle name="40% - Accent2 2 22" xfId="1923"/>
    <cellStyle name="40% - Accent2 2 23" xfId="1924"/>
    <cellStyle name="40% - Accent2 2 24" xfId="1925"/>
    <cellStyle name="40% - Accent2 2 25" xfId="1926"/>
    <cellStyle name="40% - Accent2 2 26" xfId="1927"/>
    <cellStyle name="40% - Accent2 2 27" xfId="1928"/>
    <cellStyle name="40% - Accent2 2 28" xfId="1929"/>
    <cellStyle name="40% - Accent2 2 29" xfId="1930"/>
    <cellStyle name="40% - Accent2 2 3" xfId="1931"/>
    <cellStyle name="40% - Accent2 2 30" xfId="1932"/>
    <cellStyle name="40% - Accent2 2 31" xfId="1933"/>
    <cellStyle name="40% - Accent2 2 32" xfId="1934"/>
    <cellStyle name="40% - Accent2 2 33" xfId="1935"/>
    <cellStyle name="40% - Accent2 2 34" xfId="1936"/>
    <cellStyle name="40% - Accent2 2 35" xfId="1937"/>
    <cellStyle name="40% - Accent2 2 36" xfId="1938"/>
    <cellStyle name="40% - Accent2 2 37" xfId="1939"/>
    <cellStyle name="40% - Accent2 2 38" xfId="1940"/>
    <cellStyle name="40% - Accent2 2 39" xfId="1941"/>
    <cellStyle name="40% - Accent2 2 4" xfId="1942"/>
    <cellStyle name="40% - Accent2 2 40" xfId="1943"/>
    <cellStyle name="40% - Accent2 2 41" xfId="1944"/>
    <cellStyle name="40% - Accent2 2 42" xfId="1945"/>
    <cellStyle name="40% - Accent2 2 43" xfId="1946"/>
    <cellStyle name="40% - Accent2 2 44" xfId="1947"/>
    <cellStyle name="40% - Accent2 2 45" xfId="1948"/>
    <cellStyle name="40% - Accent2 2 46" xfId="1949"/>
    <cellStyle name="40% - Accent2 2 47" xfId="1950"/>
    <cellStyle name="40% - Accent2 2 48" xfId="1951"/>
    <cellStyle name="40% - Accent2 2 49" xfId="1952"/>
    <cellStyle name="40% - Accent2 2 5" xfId="1953"/>
    <cellStyle name="40% - Accent2 2 50" xfId="1954"/>
    <cellStyle name="40% - Accent2 2 51" xfId="1955"/>
    <cellStyle name="40% - Accent2 2 52" xfId="1956"/>
    <cellStyle name="40% - Accent2 2 53" xfId="1957"/>
    <cellStyle name="40% - Accent2 2 54" xfId="1958"/>
    <cellStyle name="40% - Accent2 2 55" xfId="1959"/>
    <cellStyle name="40% - Accent2 2 56" xfId="1960"/>
    <cellStyle name="40% - Accent2 2 57" xfId="1961"/>
    <cellStyle name="40% - Accent2 2 58" xfId="1962"/>
    <cellStyle name="40% - Accent2 2 59" xfId="1963"/>
    <cellStyle name="40% - Accent2 2 6" xfId="1964"/>
    <cellStyle name="40% - Accent2 2 60" xfId="1965"/>
    <cellStyle name="40% - Accent2 2 61" xfId="1966"/>
    <cellStyle name="40% - Accent2 2 62" xfId="1967"/>
    <cellStyle name="40% - Accent2 2 63" xfId="1968"/>
    <cellStyle name="40% - Accent2 2 64" xfId="1969"/>
    <cellStyle name="40% - Accent2 2 65" xfId="1970"/>
    <cellStyle name="40% - Accent2 2 66" xfId="1971"/>
    <cellStyle name="40% - Accent2 2 67" xfId="1972"/>
    <cellStyle name="40% - Accent2 2 68" xfId="1973"/>
    <cellStyle name="40% - Accent2 2 69" xfId="1974"/>
    <cellStyle name="40% - Accent2 2 7" xfId="1975"/>
    <cellStyle name="40% - Accent2 2 70" xfId="1976"/>
    <cellStyle name="40% - Accent2 2 71" xfId="1977"/>
    <cellStyle name="40% - Accent2 2 72" xfId="1978"/>
    <cellStyle name="40% - Accent2 2 73" xfId="1979"/>
    <cellStyle name="40% - Accent2 2 74" xfId="1980"/>
    <cellStyle name="40% - Accent2 2 75" xfId="1981"/>
    <cellStyle name="40% - Accent2 2 76" xfId="1982"/>
    <cellStyle name="40% - Accent2 2 77" xfId="1983"/>
    <cellStyle name="40% - Accent2 2 78" xfId="1984"/>
    <cellStyle name="40% - Accent2 2 79" xfId="1985"/>
    <cellStyle name="40% - Accent2 2 8" xfId="1986"/>
    <cellStyle name="40% - Accent2 2 80" xfId="1987"/>
    <cellStyle name="40% - Accent2 2 81" xfId="1988"/>
    <cellStyle name="40% - Accent2 2 82" xfId="1989"/>
    <cellStyle name="40% - Accent2 2 83" xfId="1990"/>
    <cellStyle name="40% - Accent2 2 84" xfId="1991"/>
    <cellStyle name="40% - Accent2 2 85" xfId="1992"/>
    <cellStyle name="40% - Accent2 2 86" xfId="1993"/>
    <cellStyle name="40% - Accent2 2 87" xfId="1994"/>
    <cellStyle name="40% - Accent2 2 88" xfId="1995"/>
    <cellStyle name="40% - Accent2 2 9" xfId="1996"/>
    <cellStyle name="40% - Accent2 20" xfId="1997"/>
    <cellStyle name="40% - Accent2 21" xfId="1998"/>
    <cellStyle name="40% - Accent2 22" xfId="1999"/>
    <cellStyle name="40% - Accent2 23" xfId="2000"/>
    <cellStyle name="40% - Accent2 24" xfId="2001"/>
    <cellStyle name="40% - Accent2 25" xfId="2002"/>
    <cellStyle name="40% - Accent2 26" xfId="2003"/>
    <cellStyle name="40% - Accent2 27" xfId="2004"/>
    <cellStyle name="40% - Accent2 28" xfId="2005"/>
    <cellStyle name="40% - Accent2 29" xfId="2006"/>
    <cellStyle name="40% - Accent2 3" xfId="2007"/>
    <cellStyle name="40% - Accent2 3 10" xfId="2008"/>
    <cellStyle name="40% - Accent2 3 11" xfId="2009"/>
    <cellStyle name="40% - Accent2 3 12" xfId="2010"/>
    <cellStyle name="40% - Accent2 3 13" xfId="2011"/>
    <cellStyle name="40% - Accent2 3 14" xfId="2012"/>
    <cellStyle name="40% - Accent2 3 15" xfId="2013"/>
    <cellStyle name="40% - Accent2 3 16" xfId="2014"/>
    <cellStyle name="40% - Accent2 3 17" xfId="2015"/>
    <cellStyle name="40% - Accent2 3 18" xfId="2016"/>
    <cellStyle name="40% - Accent2 3 19" xfId="2017"/>
    <cellStyle name="40% - Accent2 3 2" xfId="2018"/>
    <cellStyle name="40% - Accent2 3 20" xfId="2019"/>
    <cellStyle name="40% - Accent2 3 21" xfId="2020"/>
    <cellStyle name="40% - Accent2 3 22" xfId="2021"/>
    <cellStyle name="40% - Accent2 3 23" xfId="2022"/>
    <cellStyle name="40% - Accent2 3 24" xfId="2023"/>
    <cellStyle name="40% - Accent2 3 25" xfId="2024"/>
    <cellStyle name="40% - Accent2 3 26" xfId="2025"/>
    <cellStyle name="40% - Accent2 3 27" xfId="2026"/>
    <cellStyle name="40% - Accent2 3 28" xfId="2027"/>
    <cellStyle name="40% - Accent2 3 29" xfId="2028"/>
    <cellStyle name="40% - Accent2 3 3" xfId="2029"/>
    <cellStyle name="40% - Accent2 3 30" xfId="2030"/>
    <cellStyle name="40% - Accent2 3 31" xfId="2031"/>
    <cellStyle name="40% - Accent2 3 32" xfId="2032"/>
    <cellStyle name="40% - Accent2 3 33" xfId="2033"/>
    <cellStyle name="40% - Accent2 3 34" xfId="2034"/>
    <cellStyle name="40% - Accent2 3 35" xfId="2035"/>
    <cellStyle name="40% - Accent2 3 36" xfId="2036"/>
    <cellStyle name="40% - Accent2 3 37" xfId="2037"/>
    <cellStyle name="40% - Accent2 3 38" xfId="2038"/>
    <cellStyle name="40% - Accent2 3 39" xfId="2039"/>
    <cellStyle name="40% - Accent2 3 4" xfId="2040"/>
    <cellStyle name="40% - Accent2 3 40" xfId="2041"/>
    <cellStyle name="40% - Accent2 3 41" xfId="2042"/>
    <cellStyle name="40% - Accent2 3 42" xfId="2043"/>
    <cellStyle name="40% - Accent2 3 43" xfId="2044"/>
    <cellStyle name="40% - Accent2 3 44" xfId="2045"/>
    <cellStyle name="40% - Accent2 3 45" xfId="2046"/>
    <cellStyle name="40% - Accent2 3 46" xfId="2047"/>
    <cellStyle name="40% - Accent2 3 47" xfId="2048"/>
    <cellStyle name="40% - Accent2 3 48" xfId="2049"/>
    <cellStyle name="40% - Accent2 3 49" xfId="2050"/>
    <cellStyle name="40% - Accent2 3 5" xfId="2051"/>
    <cellStyle name="40% - Accent2 3 50" xfId="2052"/>
    <cellStyle name="40% - Accent2 3 51" xfId="2053"/>
    <cellStyle name="40% - Accent2 3 52" xfId="2054"/>
    <cellStyle name="40% - Accent2 3 53" xfId="2055"/>
    <cellStyle name="40% - Accent2 3 54" xfId="2056"/>
    <cellStyle name="40% - Accent2 3 55" xfId="2057"/>
    <cellStyle name="40% - Accent2 3 56" xfId="2058"/>
    <cellStyle name="40% - Accent2 3 57" xfId="2059"/>
    <cellStyle name="40% - Accent2 3 58" xfId="2060"/>
    <cellStyle name="40% - Accent2 3 59" xfId="2061"/>
    <cellStyle name="40% - Accent2 3 6" xfId="2062"/>
    <cellStyle name="40% - Accent2 3 60" xfId="2063"/>
    <cellStyle name="40% - Accent2 3 61" xfId="2064"/>
    <cellStyle name="40% - Accent2 3 62" xfId="2065"/>
    <cellStyle name="40% - Accent2 3 63" xfId="2066"/>
    <cellStyle name="40% - Accent2 3 64" xfId="2067"/>
    <cellStyle name="40% - Accent2 3 65" xfId="2068"/>
    <cellStyle name="40% - Accent2 3 66" xfId="2069"/>
    <cellStyle name="40% - Accent2 3 67" xfId="2070"/>
    <cellStyle name="40% - Accent2 3 68" xfId="2071"/>
    <cellStyle name="40% - Accent2 3 69" xfId="2072"/>
    <cellStyle name="40% - Accent2 3 7" xfId="2073"/>
    <cellStyle name="40% - Accent2 3 70" xfId="2074"/>
    <cellStyle name="40% - Accent2 3 71" xfId="2075"/>
    <cellStyle name="40% - Accent2 3 72" xfId="2076"/>
    <cellStyle name="40% - Accent2 3 73" xfId="2077"/>
    <cellStyle name="40% - Accent2 3 74" xfId="2078"/>
    <cellStyle name="40% - Accent2 3 75" xfId="2079"/>
    <cellStyle name="40% - Accent2 3 76" xfId="2080"/>
    <cellStyle name="40% - Accent2 3 77" xfId="2081"/>
    <cellStyle name="40% - Accent2 3 78" xfId="2082"/>
    <cellStyle name="40% - Accent2 3 79" xfId="2083"/>
    <cellStyle name="40% - Accent2 3 8" xfId="2084"/>
    <cellStyle name="40% - Accent2 3 80" xfId="2085"/>
    <cellStyle name="40% - Accent2 3 81" xfId="2086"/>
    <cellStyle name="40% - Accent2 3 82" xfId="2087"/>
    <cellStyle name="40% - Accent2 3 83" xfId="2088"/>
    <cellStyle name="40% - Accent2 3 84" xfId="2089"/>
    <cellStyle name="40% - Accent2 3 85" xfId="2090"/>
    <cellStyle name="40% - Accent2 3 86" xfId="2091"/>
    <cellStyle name="40% - Accent2 3 87" xfId="2092"/>
    <cellStyle name="40% - Accent2 3 88" xfId="2093"/>
    <cellStyle name="40% - Accent2 3 9" xfId="2094"/>
    <cellStyle name="40% - Accent2 30" xfId="2095"/>
    <cellStyle name="40% - Accent2 31" xfId="2096"/>
    <cellStyle name="40% - Accent2 32" xfId="2097"/>
    <cellStyle name="40% - Accent2 33" xfId="2098"/>
    <cellStyle name="40% - Accent2 34" xfId="2099"/>
    <cellStyle name="40% - Accent2 35" xfId="2100"/>
    <cellStyle name="40% - Accent2 36" xfId="2101"/>
    <cellStyle name="40% - Accent2 37" xfId="2102"/>
    <cellStyle name="40% - Accent2 38" xfId="2103"/>
    <cellStyle name="40% - Accent2 39" xfId="2104"/>
    <cellStyle name="40% - Accent2 4" xfId="2105"/>
    <cellStyle name="40% - Accent2 40" xfId="2106"/>
    <cellStyle name="40% - Accent2 41" xfId="2107"/>
    <cellStyle name="40% - Accent2 42" xfId="2108"/>
    <cellStyle name="40% - Accent2 43" xfId="2109"/>
    <cellStyle name="40% - Accent2 44" xfId="2110"/>
    <cellStyle name="40% - Accent2 45" xfId="2111"/>
    <cellStyle name="40% - Accent2 46" xfId="2112"/>
    <cellStyle name="40% - Accent2 47" xfId="2113"/>
    <cellStyle name="40% - Accent2 48" xfId="2114"/>
    <cellStyle name="40% - Accent2 49" xfId="2115"/>
    <cellStyle name="40% - Accent2 5" xfId="2116"/>
    <cellStyle name="40% - Accent2 50" xfId="2117"/>
    <cellStyle name="40% - Accent2 51" xfId="2118"/>
    <cellStyle name="40% - Accent2 52" xfId="2119"/>
    <cellStyle name="40% - Accent2 53" xfId="2120"/>
    <cellStyle name="40% - Accent2 54" xfId="2121"/>
    <cellStyle name="40% - Accent2 55" xfId="2122"/>
    <cellStyle name="40% - Accent2 56" xfId="2123"/>
    <cellStyle name="40% - Accent2 57" xfId="2124"/>
    <cellStyle name="40% - Accent2 58" xfId="2125"/>
    <cellStyle name="40% - Accent2 59" xfId="2126"/>
    <cellStyle name="40% - Accent2 6" xfId="2127"/>
    <cellStyle name="40% - Accent2 60" xfId="2128"/>
    <cellStyle name="40% - Accent2 61" xfId="2129"/>
    <cellStyle name="40% - Accent2 62" xfId="2130"/>
    <cellStyle name="40% - Accent2 63" xfId="2131"/>
    <cellStyle name="40% - Accent2 64" xfId="2132"/>
    <cellStyle name="40% - Accent2 65" xfId="2133"/>
    <cellStyle name="40% - Accent2 66" xfId="2134"/>
    <cellStyle name="40% - Accent2 67" xfId="2135"/>
    <cellStyle name="40% - Accent2 68" xfId="2136"/>
    <cellStyle name="40% - Accent2 69" xfId="2137"/>
    <cellStyle name="40% - Accent2 7" xfId="2138"/>
    <cellStyle name="40% - Accent2 70" xfId="2139"/>
    <cellStyle name="40% - Accent2 71" xfId="2140"/>
    <cellStyle name="40% - Accent2 72" xfId="2141"/>
    <cellStyle name="40% - Accent2 73" xfId="2142"/>
    <cellStyle name="40% - Accent2 74" xfId="2143"/>
    <cellStyle name="40% - Accent2 75" xfId="2144"/>
    <cellStyle name="40% - Accent2 76" xfId="2145"/>
    <cellStyle name="40% - Accent2 77" xfId="2146"/>
    <cellStyle name="40% - Accent2 78" xfId="2147"/>
    <cellStyle name="40% - Accent2 79" xfId="2148"/>
    <cellStyle name="40% - Accent2 8" xfId="2149"/>
    <cellStyle name="40% - Accent2 80" xfId="2150"/>
    <cellStyle name="40% - Accent2 81" xfId="2151"/>
    <cellStyle name="40% - Accent2 82" xfId="2152"/>
    <cellStyle name="40% - Accent2 83" xfId="2153"/>
    <cellStyle name="40% - Accent2 84" xfId="2154"/>
    <cellStyle name="40% - Accent2 85" xfId="2155"/>
    <cellStyle name="40% - Accent2 86" xfId="2156"/>
    <cellStyle name="40% - Accent2 87" xfId="2157"/>
    <cellStyle name="40% - Accent2 88" xfId="2158"/>
    <cellStyle name="40% - Accent2 89" xfId="2159"/>
    <cellStyle name="40% - Accent2 9" xfId="2160"/>
    <cellStyle name="40% - Accent2 90" xfId="2161"/>
    <cellStyle name="40% - Accent2 91" xfId="2162"/>
    <cellStyle name="40% - Accent2 92" xfId="2163"/>
    <cellStyle name="40% - Accent3" xfId="29" builtinId="39" customBuiltin="1"/>
    <cellStyle name="40% - Accent3 10" xfId="2164"/>
    <cellStyle name="40% - Accent3 11" xfId="2165"/>
    <cellStyle name="40% - Accent3 12" xfId="2166"/>
    <cellStyle name="40% - Accent3 13" xfId="2167"/>
    <cellStyle name="40% - Accent3 14" xfId="2168"/>
    <cellStyle name="40% - Accent3 15" xfId="2169"/>
    <cellStyle name="40% - Accent3 16" xfId="2170"/>
    <cellStyle name="40% - Accent3 17" xfId="2171"/>
    <cellStyle name="40% - Accent3 18" xfId="2172"/>
    <cellStyle name="40% - Accent3 19" xfId="2173"/>
    <cellStyle name="40% - Accent3 2" xfId="2174"/>
    <cellStyle name="40% - Accent3 2 10" xfId="2175"/>
    <cellStyle name="40% - Accent3 2 11" xfId="2176"/>
    <cellStyle name="40% - Accent3 2 12" xfId="2177"/>
    <cellStyle name="40% - Accent3 2 13" xfId="2178"/>
    <cellStyle name="40% - Accent3 2 14" xfId="2179"/>
    <cellStyle name="40% - Accent3 2 15" xfId="2180"/>
    <cellStyle name="40% - Accent3 2 16" xfId="2181"/>
    <cellStyle name="40% - Accent3 2 17" xfId="2182"/>
    <cellStyle name="40% - Accent3 2 18" xfId="2183"/>
    <cellStyle name="40% - Accent3 2 19" xfId="2184"/>
    <cellStyle name="40% - Accent3 2 2" xfId="2185"/>
    <cellStyle name="40% - Accent3 2 20" xfId="2186"/>
    <cellStyle name="40% - Accent3 2 21" xfId="2187"/>
    <cellStyle name="40% - Accent3 2 22" xfId="2188"/>
    <cellStyle name="40% - Accent3 2 23" xfId="2189"/>
    <cellStyle name="40% - Accent3 2 24" xfId="2190"/>
    <cellStyle name="40% - Accent3 2 25" xfId="2191"/>
    <cellStyle name="40% - Accent3 2 26" xfId="2192"/>
    <cellStyle name="40% - Accent3 2 27" xfId="2193"/>
    <cellStyle name="40% - Accent3 2 28" xfId="2194"/>
    <cellStyle name="40% - Accent3 2 29" xfId="2195"/>
    <cellStyle name="40% - Accent3 2 3" xfId="2196"/>
    <cellStyle name="40% - Accent3 2 30" xfId="2197"/>
    <cellStyle name="40% - Accent3 2 31" xfId="2198"/>
    <cellStyle name="40% - Accent3 2 32" xfId="2199"/>
    <cellStyle name="40% - Accent3 2 33" xfId="2200"/>
    <cellStyle name="40% - Accent3 2 34" xfId="2201"/>
    <cellStyle name="40% - Accent3 2 35" xfId="2202"/>
    <cellStyle name="40% - Accent3 2 36" xfId="2203"/>
    <cellStyle name="40% - Accent3 2 37" xfId="2204"/>
    <cellStyle name="40% - Accent3 2 38" xfId="2205"/>
    <cellStyle name="40% - Accent3 2 39" xfId="2206"/>
    <cellStyle name="40% - Accent3 2 4" xfId="2207"/>
    <cellStyle name="40% - Accent3 2 40" xfId="2208"/>
    <cellStyle name="40% - Accent3 2 41" xfId="2209"/>
    <cellStyle name="40% - Accent3 2 42" xfId="2210"/>
    <cellStyle name="40% - Accent3 2 43" xfId="2211"/>
    <cellStyle name="40% - Accent3 2 44" xfId="2212"/>
    <cellStyle name="40% - Accent3 2 45" xfId="2213"/>
    <cellStyle name="40% - Accent3 2 46" xfId="2214"/>
    <cellStyle name="40% - Accent3 2 47" xfId="2215"/>
    <cellStyle name="40% - Accent3 2 48" xfId="2216"/>
    <cellStyle name="40% - Accent3 2 49" xfId="2217"/>
    <cellStyle name="40% - Accent3 2 5" xfId="2218"/>
    <cellStyle name="40% - Accent3 2 50" xfId="2219"/>
    <cellStyle name="40% - Accent3 2 51" xfId="2220"/>
    <cellStyle name="40% - Accent3 2 52" xfId="2221"/>
    <cellStyle name="40% - Accent3 2 53" xfId="2222"/>
    <cellStyle name="40% - Accent3 2 54" xfId="2223"/>
    <cellStyle name="40% - Accent3 2 55" xfId="2224"/>
    <cellStyle name="40% - Accent3 2 56" xfId="2225"/>
    <cellStyle name="40% - Accent3 2 57" xfId="2226"/>
    <cellStyle name="40% - Accent3 2 58" xfId="2227"/>
    <cellStyle name="40% - Accent3 2 59" xfId="2228"/>
    <cellStyle name="40% - Accent3 2 6" xfId="2229"/>
    <cellStyle name="40% - Accent3 2 60" xfId="2230"/>
    <cellStyle name="40% - Accent3 2 61" xfId="2231"/>
    <cellStyle name="40% - Accent3 2 62" xfId="2232"/>
    <cellStyle name="40% - Accent3 2 63" xfId="2233"/>
    <cellStyle name="40% - Accent3 2 64" xfId="2234"/>
    <cellStyle name="40% - Accent3 2 65" xfId="2235"/>
    <cellStyle name="40% - Accent3 2 66" xfId="2236"/>
    <cellStyle name="40% - Accent3 2 67" xfId="2237"/>
    <cellStyle name="40% - Accent3 2 68" xfId="2238"/>
    <cellStyle name="40% - Accent3 2 69" xfId="2239"/>
    <cellStyle name="40% - Accent3 2 7" xfId="2240"/>
    <cellStyle name="40% - Accent3 2 70" xfId="2241"/>
    <cellStyle name="40% - Accent3 2 71" xfId="2242"/>
    <cellStyle name="40% - Accent3 2 72" xfId="2243"/>
    <cellStyle name="40% - Accent3 2 73" xfId="2244"/>
    <cellStyle name="40% - Accent3 2 74" xfId="2245"/>
    <cellStyle name="40% - Accent3 2 75" xfId="2246"/>
    <cellStyle name="40% - Accent3 2 76" xfId="2247"/>
    <cellStyle name="40% - Accent3 2 77" xfId="2248"/>
    <cellStyle name="40% - Accent3 2 78" xfId="2249"/>
    <cellStyle name="40% - Accent3 2 79" xfId="2250"/>
    <cellStyle name="40% - Accent3 2 8" xfId="2251"/>
    <cellStyle name="40% - Accent3 2 80" xfId="2252"/>
    <cellStyle name="40% - Accent3 2 81" xfId="2253"/>
    <cellStyle name="40% - Accent3 2 82" xfId="2254"/>
    <cellStyle name="40% - Accent3 2 83" xfId="2255"/>
    <cellStyle name="40% - Accent3 2 84" xfId="2256"/>
    <cellStyle name="40% - Accent3 2 85" xfId="2257"/>
    <cellStyle name="40% - Accent3 2 86" xfId="2258"/>
    <cellStyle name="40% - Accent3 2 87" xfId="2259"/>
    <cellStyle name="40% - Accent3 2 88" xfId="2260"/>
    <cellStyle name="40% - Accent3 2 9" xfId="2261"/>
    <cellStyle name="40% - Accent3 20" xfId="2262"/>
    <cellStyle name="40% - Accent3 21" xfId="2263"/>
    <cellStyle name="40% - Accent3 22" xfId="2264"/>
    <cellStyle name="40% - Accent3 23" xfId="2265"/>
    <cellStyle name="40% - Accent3 24" xfId="2266"/>
    <cellStyle name="40% - Accent3 25" xfId="2267"/>
    <cellStyle name="40% - Accent3 26" xfId="2268"/>
    <cellStyle name="40% - Accent3 27" xfId="2269"/>
    <cellStyle name="40% - Accent3 28" xfId="2270"/>
    <cellStyle name="40% - Accent3 29" xfId="2271"/>
    <cellStyle name="40% - Accent3 3" xfId="2272"/>
    <cellStyle name="40% - Accent3 3 10" xfId="2273"/>
    <cellStyle name="40% - Accent3 3 11" xfId="2274"/>
    <cellStyle name="40% - Accent3 3 12" xfId="2275"/>
    <cellStyle name="40% - Accent3 3 13" xfId="2276"/>
    <cellStyle name="40% - Accent3 3 14" xfId="2277"/>
    <cellStyle name="40% - Accent3 3 15" xfId="2278"/>
    <cellStyle name="40% - Accent3 3 16" xfId="2279"/>
    <cellStyle name="40% - Accent3 3 17" xfId="2280"/>
    <cellStyle name="40% - Accent3 3 18" xfId="2281"/>
    <cellStyle name="40% - Accent3 3 19" xfId="2282"/>
    <cellStyle name="40% - Accent3 3 2" xfId="2283"/>
    <cellStyle name="40% - Accent3 3 20" xfId="2284"/>
    <cellStyle name="40% - Accent3 3 21" xfId="2285"/>
    <cellStyle name="40% - Accent3 3 22" xfId="2286"/>
    <cellStyle name="40% - Accent3 3 23" xfId="2287"/>
    <cellStyle name="40% - Accent3 3 24" xfId="2288"/>
    <cellStyle name="40% - Accent3 3 25" xfId="2289"/>
    <cellStyle name="40% - Accent3 3 26" xfId="2290"/>
    <cellStyle name="40% - Accent3 3 27" xfId="2291"/>
    <cellStyle name="40% - Accent3 3 28" xfId="2292"/>
    <cellStyle name="40% - Accent3 3 29" xfId="2293"/>
    <cellStyle name="40% - Accent3 3 3" xfId="2294"/>
    <cellStyle name="40% - Accent3 3 30" xfId="2295"/>
    <cellStyle name="40% - Accent3 3 31" xfId="2296"/>
    <cellStyle name="40% - Accent3 3 32" xfId="2297"/>
    <cellStyle name="40% - Accent3 3 33" xfId="2298"/>
    <cellStyle name="40% - Accent3 3 34" xfId="2299"/>
    <cellStyle name="40% - Accent3 3 35" xfId="2300"/>
    <cellStyle name="40% - Accent3 3 36" xfId="2301"/>
    <cellStyle name="40% - Accent3 3 37" xfId="2302"/>
    <cellStyle name="40% - Accent3 3 38" xfId="2303"/>
    <cellStyle name="40% - Accent3 3 39" xfId="2304"/>
    <cellStyle name="40% - Accent3 3 4" xfId="2305"/>
    <cellStyle name="40% - Accent3 3 40" xfId="2306"/>
    <cellStyle name="40% - Accent3 3 41" xfId="2307"/>
    <cellStyle name="40% - Accent3 3 42" xfId="2308"/>
    <cellStyle name="40% - Accent3 3 43" xfId="2309"/>
    <cellStyle name="40% - Accent3 3 44" xfId="2310"/>
    <cellStyle name="40% - Accent3 3 45" xfId="2311"/>
    <cellStyle name="40% - Accent3 3 46" xfId="2312"/>
    <cellStyle name="40% - Accent3 3 47" xfId="2313"/>
    <cellStyle name="40% - Accent3 3 48" xfId="2314"/>
    <cellStyle name="40% - Accent3 3 49" xfId="2315"/>
    <cellStyle name="40% - Accent3 3 5" xfId="2316"/>
    <cellStyle name="40% - Accent3 3 50" xfId="2317"/>
    <cellStyle name="40% - Accent3 3 51" xfId="2318"/>
    <cellStyle name="40% - Accent3 3 52" xfId="2319"/>
    <cellStyle name="40% - Accent3 3 53" xfId="2320"/>
    <cellStyle name="40% - Accent3 3 54" xfId="2321"/>
    <cellStyle name="40% - Accent3 3 55" xfId="2322"/>
    <cellStyle name="40% - Accent3 3 56" xfId="2323"/>
    <cellStyle name="40% - Accent3 3 57" xfId="2324"/>
    <cellStyle name="40% - Accent3 3 58" xfId="2325"/>
    <cellStyle name="40% - Accent3 3 59" xfId="2326"/>
    <cellStyle name="40% - Accent3 3 6" xfId="2327"/>
    <cellStyle name="40% - Accent3 3 60" xfId="2328"/>
    <cellStyle name="40% - Accent3 3 61" xfId="2329"/>
    <cellStyle name="40% - Accent3 3 62" xfId="2330"/>
    <cellStyle name="40% - Accent3 3 63" xfId="2331"/>
    <cellStyle name="40% - Accent3 3 64" xfId="2332"/>
    <cellStyle name="40% - Accent3 3 65" xfId="2333"/>
    <cellStyle name="40% - Accent3 3 66" xfId="2334"/>
    <cellStyle name="40% - Accent3 3 67" xfId="2335"/>
    <cellStyle name="40% - Accent3 3 68" xfId="2336"/>
    <cellStyle name="40% - Accent3 3 69" xfId="2337"/>
    <cellStyle name="40% - Accent3 3 7" xfId="2338"/>
    <cellStyle name="40% - Accent3 3 70" xfId="2339"/>
    <cellStyle name="40% - Accent3 3 71" xfId="2340"/>
    <cellStyle name="40% - Accent3 3 72" xfId="2341"/>
    <cellStyle name="40% - Accent3 3 73" xfId="2342"/>
    <cellStyle name="40% - Accent3 3 74" xfId="2343"/>
    <cellStyle name="40% - Accent3 3 75" xfId="2344"/>
    <cellStyle name="40% - Accent3 3 76" xfId="2345"/>
    <cellStyle name="40% - Accent3 3 77" xfId="2346"/>
    <cellStyle name="40% - Accent3 3 78" xfId="2347"/>
    <cellStyle name="40% - Accent3 3 79" xfId="2348"/>
    <cellStyle name="40% - Accent3 3 8" xfId="2349"/>
    <cellStyle name="40% - Accent3 3 80" xfId="2350"/>
    <cellStyle name="40% - Accent3 3 81" xfId="2351"/>
    <cellStyle name="40% - Accent3 3 82" xfId="2352"/>
    <cellStyle name="40% - Accent3 3 83" xfId="2353"/>
    <cellStyle name="40% - Accent3 3 84" xfId="2354"/>
    <cellStyle name="40% - Accent3 3 85" xfId="2355"/>
    <cellStyle name="40% - Accent3 3 86" xfId="2356"/>
    <cellStyle name="40% - Accent3 3 87" xfId="2357"/>
    <cellStyle name="40% - Accent3 3 88" xfId="2358"/>
    <cellStyle name="40% - Accent3 3 9" xfId="2359"/>
    <cellStyle name="40% - Accent3 30" xfId="2360"/>
    <cellStyle name="40% - Accent3 31" xfId="2361"/>
    <cellStyle name="40% - Accent3 32" xfId="2362"/>
    <cellStyle name="40% - Accent3 33" xfId="2363"/>
    <cellStyle name="40% - Accent3 34" xfId="2364"/>
    <cellStyle name="40% - Accent3 35" xfId="2365"/>
    <cellStyle name="40% - Accent3 36" xfId="2366"/>
    <cellStyle name="40% - Accent3 37" xfId="2367"/>
    <cellStyle name="40% - Accent3 38" xfId="2368"/>
    <cellStyle name="40% - Accent3 39" xfId="2369"/>
    <cellStyle name="40% - Accent3 4" xfId="2370"/>
    <cellStyle name="40% - Accent3 40" xfId="2371"/>
    <cellStyle name="40% - Accent3 41" xfId="2372"/>
    <cellStyle name="40% - Accent3 42" xfId="2373"/>
    <cellStyle name="40% - Accent3 43" xfId="2374"/>
    <cellStyle name="40% - Accent3 44" xfId="2375"/>
    <cellStyle name="40% - Accent3 45" xfId="2376"/>
    <cellStyle name="40% - Accent3 46" xfId="2377"/>
    <cellStyle name="40% - Accent3 47" xfId="2378"/>
    <cellStyle name="40% - Accent3 48" xfId="2379"/>
    <cellStyle name="40% - Accent3 49" xfId="2380"/>
    <cellStyle name="40% - Accent3 5" xfId="2381"/>
    <cellStyle name="40% - Accent3 50" xfId="2382"/>
    <cellStyle name="40% - Accent3 51" xfId="2383"/>
    <cellStyle name="40% - Accent3 52" xfId="2384"/>
    <cellStyle name="40% - Accent3 53" xfId="2385"/>
    <cellStyle name="40% - Accent3 54" xfId="2386"/>
    <cellStyle name="40% - Accent3 55" xfId="2387"/>
    <cellStyle name="40% - Accent3 56" xfId="2388"/>
    <cellStyle name="40% - Accent3 57" xfId="2389"/>
    <cellStyle name="40% - Accent3 58" xfId="2390"/>
    <cellStyle name="40% - Accent3 59" xfId="2391"/>
    <cellStyle name="40% - Accent3 6" xfId="2392"/>
    <cellStyle name="40% - Accent3 60" xfId="2393"/>
    <cellStyle name="40% - Accent3 61" xfId="2394"/>
    <cellStyle name="40% - Accent3 62" xfId="2395"/>
    <cellStyle name="40% - Accent3 63" xfId="2396"/>
    <cellStyle name="40% - Accent3 64" xfId="2397"/>
    <cellStyle name="40% - Accent3 65" xfId="2398"/>
    <cellStyle name="40% - Accent3 66" xfId="2399"/>
    <cellStyle name="40% - Accent3 67" xfId="2400"/>
    <cellStyle name="40% - Accent3 68" xfId="2401"/>
    <cellStyle name="40% - Accent3 69" xfId="2402"/>
    <cellStyle name="40% - Accent3 7" xfId="2403"/>
    <cellStyle name="40% - Accent3 70" xfId="2404"/>
    <cellStyle name="40% - Accent3 71" xfId="2405"/>
    <cellStyle name="40% - Accent3 72" xfId="2406"/>
    <cellStyle name="40% - Accent3 73" xfId="2407"/>
    <cellStyle name="40% - Accent3 74" xfId="2408"/>
    <cellStyle name="40% - Accent3 75" xfId="2409"/>
    <cellStyle name="40% - Accent3 76" xfId="2410"/>
    <cellStyle name="40% - Accent3 77" xfId="2411"/>
    <cellStyle name="40% - Accent3 78" xfId="2412"/>
    <cellStyle name="40% - Accent3 79" xfId="2413"/>
    <cellStyle name="40% - Accent3 8" xfId="2414"/>
    <cellStyle name="40% - Accent3 80" xfId="2415"/>
    <cellStyle name="40% - Accent3 81" xfId="2416"/>
    <cellStyle name="40% - Accent3 82" xfId="2417"/>
    <cellStyle name="40% - Accent3 83" xfId="2418"/>
    <cellStyle name="40% - Accent3 84" xfId="2419"/>
    <cellStyle name="40% - Accent3 85" xfId="2420"/>
    <cellStyle name="40% - Accent3 86" xfId="2421"/>
    <cellStyle name="40% - Accent3 87" xfId="2422"/>
    <cellStyle name="40% - Accent3 88" xfId="2423"/>
    <cellStyle name="40% - Accent3 89" xfId="2424"/>
    <cellStyle name="40% - Accent3 9" xfId="2425"/>
    <cellStyle name="40% - Accent3 90" xfId="2426"/>
    <cellStyle name="40% - Accent3 91" xfId="2427"/>
    <cellStyle name="40% - Accent3 92" xfId="2428"/>
    <cellStyle name="40% - Accent4" xfId="33" builtinId="43" customBuiltin="1"/>
    <cellStyle name="40% - Accent4 10" xfId="2429"/>
    <cellStyle name="40% - Accent4 11" xfId="2430"/>
    <cellStyle name="40% - Accent4 12" xfId="2431"/>
    <cellStyle name="40% - Accent4 13" xfId="2432"/>
    <cellStyle name="40% - Accent4 14" xfId="2433"/>
    <cellStyle name="40% - Accent4 15" xfId="2434"/>
    <cellStyle name="40% - Accent4 16" xfId="2435"/>
    <cellStyle name="40% - Accent4 17" xfId="2436"/>
    <cellStyle name="40% - Accent4 18" xfId="2437"/>
    <cellStyle name="40% - Accent4 19" xfId="2438"/>
    <cellStyle name="40% - Accent4 2" xfId="2439"/>
    <cellStyle name="40% - Accent4 2 10" xfId="2440"/>
    <cellStyle name="40% - Accent4 2 11" xfId="2441"/>
    <cellStyle name="40% - Accent4 2 12" xfId="2442"/>
    <cellStyle name="40% - Accent4 2 13" xfId="2443"/>
    <cellStyle name="40% - Accent4 2 14" xfId="2444"/>
    <cellStyle name="40% - Accent4 2 15" xfId="2445"/>
    <cellStyle name="40% - Accent4 2 16" xfId="2446"/>
    <cellStyle name="40% - Accent4 2 17" xfId="2447"/>
    <cellStyle name="40% - Accent4 2 18" xfId="2448"/>
    <cellStyle name="40% - Accent4 2 19" xfId="2449"/>
    <cellStyle name="40% - Accent4 2 2" xfId="2450"/>
    <cellStyle name="40% - Accent4 2 20" xfId="2451"/>
    <cellStyle name="40% - Accent4 2 21" xfId="2452"/>
    <cellStyle name="40% - Accent4 2 22" xfId="2453"/>
    <cellStyle name="40% - Accent4 2 23" xfId="2454"/>
    <cellStyle name="40% - Accent4 2 24" xfId="2455"/>
    <cellStyle name="40% - Accent4 2 25" xfId="2456"/>
    <cellStyle name="40% - Accent4 2 26" xfId="2457"/>
    <cellStyle name="40% - Accent4 2 27" xfId="2458"/>
    <cellStyle name="40% - Accent4 2 28" xfId="2459"/>
    <cellStyle name="40% - Accent4 2 29" xfId="2460"/>
    <cellStyle name="40% - Accent4 2 3" xfId="2461"/>
    <cellStyle name="40% - Accent4 2 30" xfId="2462"/>
    <cellStyle name="40% - Accent4 2 31" xfId="2463"/>
    <cellStyle name="40% - Accent4 2 32" xfId="2464"/>
    <cellStyle name="40% - Accent4 2 33" xfId="2465"/>
    <cellStyle name="40% - Accent4 2 34" xfId="2466"/>
    <cellStyle name="40% - Accent4 2 35" xfId="2467"/>
    <cellStyle name="40% - Accent4 2 36" xfId="2468"/>
    <cellStyle name="40% - Accent4 2 37" xfId="2469"/>
    <cellStyle name="40% - Accent4 2 38" xfId="2470"/>
    <cellStyle name="40% - Accent4 2 39" xfId="2471"/>
    <cellStyle name="40% - Accent4 2 4" xfId="2472"/>
    <cellStyle name="40% - Accent4 2 40" xfId="2473"/>
    <cellStyle name="40% - Accent4 2 41" xfId="2474"/>
    <cellStyle name="40% - Accent4 2 42" xfId="2475"/>
    <cellStyle name="40% - Accent4 2 43" xfId="2476"/>
    <cellStyle name="40% - Accent4 2 44" xfId="2477"/>
    <cellStyle name="40% - Accent4 2 45" xfId="2478"/>
    <cellStyle name="40% - Accent4 2 46" xfId="2479"/>
    <cellStyle name="40% - Accent4 2 47" xfId="2480"/>
    <cellStyle name="40% - Accent4 2 48" xfId="2481"/>
    <cellStyle name="40% - Accent4 2 49" xfId="2482"/>
    <cellStyle name="40% - Accent4 2 5" xfId="2483"/>
    <cellStyle name="40% - Accent4 2 50" xfId="2484"/>
    <cellStyle name="40% - Accent4 2 51" xfId="2485"/>
    <cellStyle name="40% - Accent4 2 52" xfId="2486"/>
    <cellStyle name="40% - Accent4 2 53" xfId="2487"/>
    <cellStyle name="40% - Accent4 2 54" xfId="2488"/>
    <cellStyle name="40% - Accent4 2 55" xfId="2489"/>
    <cellStyle name="40% - Accent4 2 56" xfId="2490"/>
    <cellStyle name="40% - Accent4 2 57" xfId="2491"/>
    <cellStyle name="40% - Accent4 2 58" xfId="2492"/>
    <cellStyle name="40% - Accent4 2 59" xfId="2493"/>
    <cellStyle name="40% - Accent4 2 6" xfId="2494"/>
    <cellStyle name="40% - Accent4 2 60" xfId="2495"/>
    <cellStyle name="40% - Accent4 2 61" xfId="2496"/>
    <cellStyle name="40% - Accent4 2 62" xfId="2497"/>
    <cellStyle name="40% - Accent4 2 63" xfId="2498"/>
    <cellStyle name="40% - Accent4 2 64" xfId="2499"/>
    <cellStyle name="40% - Accent4 2 65" xfId="2500"/>
    <cellStyle name="40% - Accent4 2 66" xfId="2501"/>
    <cellStyle name="40% - Accent4 2 67" xfId="2502"/>
    <cellStyle name="40% - Accent4 2 68" xfId="2503"/>
    <cellStyle name="40% - Accent4 2 69" xfId="2504"/>
    <cellStyle name="40% - Accent4 2 7" xfId="2505"/>
    <cellStyle name="40% - Accent4 2 70" xfId="2506"/>
    <cellStyle name="40% - Accent4 2 71" xfId="2507"/>
    <cellStyle name="40% - Accent4 2 72" xfId="2508"/>
    <cellStyle name="40% - Accent4 2 73" xfId="2509"/>
    <cellStyle name="40% - Accent4 2 74" xfId="2510"/>
    <cellStyle name="40% - Accent4 2 75" xfId="2511"/>
    <cellStyle name="40% - Accent4 2 76" xfId="2512"/>
    <cellStyle name="40% - Accent4 2 77" xfId="2513"/>
    <cellStyle name="40% - Accent4 2 78" xfId="2514"/>
    <cellStyle name="40% - Accent4 2 79" xfId="2515"/>
    <cellStyle name="40% - Accent4 2 8" xfId="2516"/>
    <cellStyle name="40% - Accent4 2 80" xfId="2517"/>
    <cellStyle name="40% - Accent4 2 81" xfId="2518"/>
    <cellStyle name="40% - Accent4 2 82" xfId="2519"/>
    <cellStyle name="40% - Accent4 2 83" xfId="2520"/>
    <cellStyle name="40% - Accent4 2 84" xfId="2521"/>
    <cellStyle name="40% - Accent4 2 85" xfId="2522"/>
    <cellStyle name="40% - Accent4 2 86" xfId="2523"/>
    <cellStyle name="40% - Accent4 2 87" xfId="2524"/>
    <cellStyle name="40% - Accent4 2 88" xfId="2525"/>
    <cellStyle name="40% - Accent4 2 9" xfId="2526"/>
    <cellStyle name="40% - Accent4 20" xfId="2527"/>
    <cellStyle name="40% - Accent4 21" xfId="2528"/>
    <cellStyle name="40% - Accent4 22" xfId="2529"/>
    <cellStyle name="40% - Accent4 23" xfId="2530"/>
    <cellStyle name="40% - Accent4 24" xfId="2531"/>
    <cellStyle name="40% - Accent4 25" xfId="2532"/>
    <cellStyle name="40% - Accent4 26" xfId="2533"/>
    <cellStyle name="40% - Accent4 27" xfId="2534"/>
    <cellStyle name="40% - Accent4 28" xfId="2535"/>
    <cellStyle name="40% - Accent4 29" xfId="2536"/>
    <cellStyle name="40% - Accent4 3" xfId="2537"/>
    <cellStyle name="40% - Accent4 3 10" xfId="2538"/>
    <cellStyle name="40% - Accent4 3 11" xfId="2539"/>
    <cellStyle name="40% - Accent4 3 12" xfId="2540"/>
    <cellStyle name="40% - Accent4 3 13" xfId="2541"/>
    <cellStyle name="40% - Accent4 3 14" xfId="2542"/>
    <cellStyle name="40% - Accent4 3 15" xfId="2543"/>
    <cellStyle name="40% - Accent4 3 16" xfId="2544"/>
    <cellStyle name="40% - Accent4 3 17" xfId="2545"/>
    <cellStyle name="40% - Accent4 3 18" xfId="2546"/>
    <cellStyle name="40% - Accent4 3 19" xfId="2547"/>
    <cellStyle name="40% - Accent4 3 2" xfId="2548"/>
    <cellStyle name="40% - Accent4 3 20" xfId="2549"/>
    <cellStyle name="40% - Accent4 3 21" xfId="2550"/>
    <cellStyle name="40% - Accent4 3 22" xfId="2551"/>
    <cellStyle name="40% - Accent4 3 23" xfId="2552"/>
    <cellStyle name="40% - Accent4 3 24" xfId="2553"/>
    <cellStyle name="40% - Accent4 3 25" xfId="2554"/>
    <cellStyle name="40% - Accent4 3 26" xfId="2555"/>
    <cellStyle name="40% - Accent4 3 27" xfId="2556"/>
    <cellStyle name="40% - Accent4 3 28" xfId="2557"/>
    <cellStyle name="40% - Accent4 3 29" xfId="2558"/>
    <cellStyle name="40% - Accent4 3 3" xfId="2559"/>
    <cellStyle name="40% - Accent4 3 30" xfId="2560"/>
    <cellStyle name="40% - Accent4 3 31" xfId="2561"/>
    <cellStyle name="40% - Accent4 3 32" xfId="2562"/>
    <cellStyle name="40% - Accent4 3 33" xfId="2563"/>
    <cellStyle name="40% - Accent4 3 34" xfId="2564"/>
    <cellStyle name="40% - Accent4 3 35" xfId="2565"/>
    <cellStyle name="40% - Accent4 3 36" xfId="2566"/>
    <cellStyle name="40% - Accent4 3 37" xfId="2567"/>
    <cellStyle name="40% - Accent4 3 38" xfId="2568"/>
    <cellStyle name="40% - Accent4 3 39" xfId="2569"/>
    <cellStyle name="40% - Accent4 3 4" xfId="2570"/>
    <cellStyle name="40% - Accent4 3 40" xfId="2571"/>
    <cellStyle name="40% - Accent4 3 41" xfId="2572"/>
    <cellStyle name="40% - Accent4 3 42" xfId="2573"/>
    <cellStyle name="40% - Accent4 3 43" xfId="2574"/>
    <cellStyle name="40% - Accent4 3 44" xfId="2575"/>
    <cellStyle name="40% - Accent4 3 45" xfId="2576"/>
    <cellStyle name="40% - Accent4 3 46" xfId="2577"/>
    <cellStyle name="40% - Accent4 3 47" xfId="2578"/>
    <cellStyle name="40% - Accent4 3 48" xfId="2579"/>
    <cellStyle name="40% - Accent4 3 49" xfId="2580"/>
    <cellStyle name="40% - Accent4 3 5" xfId="2581"/>
    <cellStyle name="40% - Accent4 3 50" xfId="2582"/>
    <cellStyle name="40% - Accent4 3 51" xfId="2583"/>
    <cellStyle name="40% - Accent4 3 52" xfId="2584"/>
    <cellStyle name="40% - Accent4 3 53" xfId="2585"/>
    <cellStyle name="40% - Accent4 3 54" xfId="2586"/>
    <cellStyle name="40% - Accent4 3 55" xfId="2587"/>
    <cellStyle name="40% - Accent4 3 56" xfId="2588"/>
    <cellStyle name="40% - Accent4 3 57" xfId="2589"/>
    <cellStyle name="40% - Accent4 3 58" xfId="2590"/>
    <cellStyle name="40% - Accent4 3 59" xfId="2591"/>
    <cellStyle name="40% - Accent4 3 6" xfId="2592"/>
    <cellStyle name="40% - Accent4 3 60" xfId="2593"/>
    <cellStyle name="40% - Accent4 3 61" xfId="2594"/>
    <cellStyle name="40% - Accent4 3 62" xfId="2595"/>
    <cellStyle name="40% - Accent4 3 63" xfId="2596"/>
    <cellStyle name="40% - Accent4 3 64" xfId="2597"/>
    <cellStyle name="40% - Accent4 3 65" xfId="2598"/>
    <cellStyle name="40% - Accent4 3 66" xfId="2599"/>
    <cellStyle name="40% - Accent4 3 67" xfId="2600"/>
    <cellStyle name="40% - Accent4 3 68" xfId="2601"/>
    <cellStyle name="40% - Accent4 3 69" xfId="2602"/>
    <cellStyle name="40% - Accent4 3 7" xfId="2603"/>
    <cellStyle name="40% - Accent4 3 70" xfId="2604"/>
    <cellStyle name="40% - Accent4 3 71" xfId="2605"/>
    <cellStyle name="40% - Accent4 3 72" xfId="2606"/>
    <cellStyle name="40% - Accent4 3 73" xfId="2607"/>
    <cellStyle name="40% - Accent4 3 74" xfId="2608"/>
    <cellStyle name="40% - Accent4 3 75" xfId="2609"/>
    <cellStyle name="40% - Accent4 3 76" xfId="2610"/>
    <cellStyle name="40% - Accent4 3 77" xfId="2611"/>
    <cellStyle name="40% - Accent4 3 78" xfId="2612"/>
    <cellStyle name="40% - Accent4 3 79" xfId="2613"/>
    <cellStyle name="40% - Accent4 3 8" xfId="2614"/>
    <cellStyle name="40% - Accent4 3 80" xfId="2615"/>
    <cellStyle name="40% - Accent4 3 81" xfId="2616"/>
    <cellStyle name="40% - Accent4 3 82" xfId="2617"/>
    <cellStyle name="40% - Accent4 3 83" xfId="2618"/>
    <cellStyle name="40% - Accent4 3 84" xfId="2619"/>
    <cellStyle name="40% - Accent4 3 85" xfId="2620"/>
    <cellStyle name="40% - Accent4 3 86" xfId="2621"/>
    <cellStyle name="40% - Accent4 3 87" xfId="2622"/>
    <cellStyle name="40% - Accent4 3 88" xfId="2623"/>
    <cellStyle name="40% - Accent4 3 9" xfId="2624"/>
    <cellStyle name="40% - Accent4 30" xfId="2625"/>
    <cellStyle name="40% - Accent4 31" xfId="2626"/>
    <cellStyle name="40% - Accent4 32" xfId="2627"/>
    <cellStyle name="40% - Accent4 33" xfId="2628"/>
    <cellStyle name="40% - Accent4 34" xfId="2629"/>
    <cellStyle name="40% - Accent4 35" xfId="2630"/>
    <cellStyle name="40% - Accent4 36" xfId="2631"/>
    <cellStyle name="40% - Accent4 37" xfId="2632"/>
    <cellStyle name="40% - Accent4 38" xfId="2633"/>
    <cellStyle name="40% - Accent4 39" xfId="2634"/>
    <cellStyle name="40% - Accent4 4" xfId="2635"/>
    <cellStyle name="40% - Accent4 40" xfId="2636"/>
    <cellStyle name="40% - Accent4 41" xfId="2637"/>
    <cellStyle name="40% - Accent4 42" xfId="2638"/>
    <cellStyle name="40% - Accent4 43" xfId="2639"/>
    <cellStyle name="40% - Accent4 44" xfId="2640"/>
    <cellStyle name="40% - Accent4 45" xfId="2641"/>
    <cellStyle name="40% - Accent4 46" xfId="2642"/>
    <cellStyle name="40% - Accent4 47" xfId="2643"/>
    <cellStyle name="40% - Accent4 48" xfId="2644"/>
    <cellStyle name="40% - Accent4 49" xfId="2645"/>
    <cellStyle name="40% - Accent4 5" xfId="2646"/>
    <cellStyle name="40% - Accent4 50" xfId="2647"/>
    <cellStyle name="40% - Accent4 51" xfId="2648"/>
    <cellStyle name="40% - Accent4 52" xfId="2649"/>
    <cellStyle name="40% - Accent4 53" xfId="2650"/>
    <cellStyle name="40% - Accent4 54" xfId="2651"/>
    <cellStyle name="40% - Accent4 55" xfId="2652"/>
    <cellStyle name="40% - Accent4 56" xfId="2653"/>
    <cellStyle name="40% - Accent4 57" xfId="2654"/>
    <cellStyle name="40% - Accent4 58" xfId="2655"/>
    <cellStyle name="40% - Accent4 59" xfId="2656"/>
    <cellStyle name="40% - Accent4 6" xfId="2657"/>
    <cellStyle name="40% - Accent4 60" xfId="2658"/>
    <cellStyle name="40% - Accent4 61" xfId="2659"/>
    <cellStyle name="40% - Accent4 62" xfId="2660"/>
    <cellStyle name="40% - Accent4 63" xfId="2661"/>
    <cellStyle name="40% - Accent4 64" xfId="2662"/>
    <cellStyle name="40% - Accent4 65" xfId="2663"/>
    <cellStyle name="40% - Accent4 66" xfId="2664"/>
    <cellStyle name="40% - Accent4 67" xfId="2665"/>
    <cellStyle name="40% - Accent4 68" xfId="2666"/>
    <cellStyle name="40% - Accent4 69" xfId="2667"/>
    <cellStyle name="40% - Accent4 7" xfId="2668"/>
    <cellStyle name="40% - Accent4 70" xfId="2669"/>
    <cellStyle name="40% - Accent4 71" xfId="2670"/>
    <cellStyle name="40% - Accent4 72" xfId="2671"/>
    <cellStyle name="40% - Accent4 73" xfId="2672"/>
    <cellStyle name="40% - Accent4 74" xfId="2673"/>
    <cellStyle name="40% - Accent4 75" xfId="2674"/>
    <cellStyle name="40% - Accent4 76" xfId="2675"/>
    <cellStyle name="40% - Accent4 77" xfId="2676"/>
    <cellStyle name="40% - Accent4 78" xfId="2677"/>
    <cellStyle name="40% - Accent4 79" xfId="2678"/>
    <cellStyle name="40% - Accent4 8" xfId="2679"/>
    <cellStyle name="40% - Accent4 80" xfId="2680"/>
    <cellStyle name="40% - Accent4 81" xfId="2681"/>
    <cellStyle name="40% - Accent4 82" xfId="2682"/>
    <cellStyle name="40% - Accent4 83" xfId="2683"/>
    <cellStyle name="40% - Accent4 84" xfId="2684"/>
    <cellStyle name="40% - Accent4 85" xfId="2685"/>
    <cellStyle name="40% - Accent4 86" xfId="2686"/>
    <cellStyle name="40% - Accent4 87" xfId="2687"/>
    <cellStyle name="40% - Accent4 88" xfId="2688"/>
    <cellStyle name="40% - Accent4 89" xfId="2689"/>
    <cellStyle name="40% - Accent4 9" xfId="2690"/>
    <cellStyle name="40% - Accent4 90" xfId="2691"/>
    <cellStyle name="40% - Accent4 91" xfId="2692"/>
    <cellStyle name="40% - Accent4 92" xfId="2693"/>
    <cellStyle name="40% - Accent5" xfId="37" builtinId="47" customBuiltin="1"/>
    <cellStyle name="40% - Accent5 10" xfId="2694"/>
    <cellStyle name="40% - Accent5 11" xfId="2695"/>
    <cellStyle name="40% - Accent5 12" xfId="2696"/>
    <cellStyle name="40% - Accent5 13" xfId="2697"/>
    <cellStyle name="40% - Accent5 14" xfId="2698"/>
    <cellStyle name="40% - Accent5 15" xfId="2699"/>
    <cellStyle name="40% - Accent5 16" xfId="2700"/>
    <cellStyle name="40% - Accent5 17" xfId="2701"/>
    <cellStyle name="40% - Accent5 18" xfId="2702"/>
    <cellStyle name="40% - Accent5 19" xfId="2703"/>
    <cellStyle name="40% - Accent5 2" xfId="2704"/>
    <cellStyle name="40% - Accent5 2 10" xfId="2705"/>
    <cellStyle name="40% - Accent5 2 11" xfId="2706"/>
    <cellStyle name="40% - Accent5 2 12" xfId="2707"/>
    <cellStyle name="40% - Accent5 2 13" xfId="2708"/>
    <cellStyle name="40% - Accent5 2 14" xfId="2709"/>
    <cellStyle name="40% - Accent5 2 15" xfId="2710"/>
    <cellStyle name="40% - Accent5 2 16" xfId="2711"/>
    <cellStyle name="40% - Accent5 2 17" xfId="2712"/>
    <cellStyle name="40% - Accent5 2 18" xfId="2713"/>
    <cellStyle name="40% - Accent5 2 19" xfId="2714"/>
    <cellStyle name="40% - Accent5 2 2" xfId="2715"/>
    <cellStyle name="40% - Accent5 2 20" xfId="2716"/>
    <cellStyle name="40% - Accent5 2 21" xfId="2717"/>
    <cellStyle name="40% - Accent5 2 22" xfId="2718"/>
    <cellStyle name="40% - Accent5 2 23" xfId="2719"/>
    <cellStyle name="40% - Accent5 2 24" xfId="2720"/>
    <cellStyle name="40% - Accent5 2 25" xfId="2721"/>
    <cellStyle name="40% - Accent5 2 26" xfId="2722"/>
    <cellStyle name="40% - Accent5 2 27" xfId="2723"/>
    <cellStyle name="40% - Accent5 2 28" xfId="2724"/>
    <cellStyle name="40% - Accent5 2 29" xfId="2725"/>
    <cellStyle name="40% - Accent5 2 3" xfId="2726"/>
    <cellStyle name="40% - Accent5 2 30" xfId="2727"/>
    <cellStyle name="40% - Accent5 2 31" xfId="2728"/>
    <cellStyle name="40% - Accent5 2 32" xfId="2729"/>
    <cellStyle name="40% - Accent5 2 33" xfId="2730"/>
    <cellStyle name="40% - Accent5 2 34" xfId="2731"/>
    <cellStyle name="40% - Accent5 2 35" xfId="2732"/>
    <cellStyle name="40% - Accent5 2 36" xfId="2733"/>
    <cellStyle name="40% - Accent5 2 37" xfId="2734"/>
    <cellStyle name="40% - Accent5 2 38" xfId="2735"/>
    <cellStyle name="40% - Accent5 2 39" xfId="2736"/>
    <cellStyle name="40% - Accent5 2 4" xfId="2737"/>
    <cellStyle name="40% - Accent5 2 40" xfId="2738"/>
    <cellStyle name="40% - Accent5 2 41" xfId="2739"/>
    <cellStyle name="40% - Accent5 2 42" xfId="2740"/>
    <cellStyle name="40% - Accent5 2 43" xfId="2741"/>
    <cellStyle name="40% - Accent5 2 44" xfId="2742"/>
    <cellStyle name="40% - Accent5 2 45" xfId="2743"/>
    <cellStyle name="40% - Accent5 2 46" xfId="2744"/>
    <cellStyle name="40% - Accent5 2 47" xfId="2745"/>
    <cellStyle name="40% - Accent5 2 48" xfId="2746"/>
    <cellStyle name="40% - Accent5 2 49" xfId="2747"/>
    <cellStyle name="40% - Accent5 2 5" xfId="2748"/>
    <cellStyle name="40% - Accent5 2 50" xfId="2749"/>
    <cellStyle name="40% - Accent5 2 51" xfId="2750"/>
    <cellStyle name="40% - Accent5 2 52" xfId="2751"/>
    <cellStyle name="40% - Accent5 2 53" xfId="2752"/>
    <cellStyle name="40% - Accent5 2 54" xfId="2753"/>
    <cellStyle name="40% - Accent5 2 55" xfId="2754"/>
    <cellStyle name="40% - Accent5 2 56" xfId="2755"/>
    <cellStyle name="40% - Accent5 2 57" xfId="2756"/>
    <cellStyle name="40% - Accent5 2 58" xfId="2757"/>
    <cellStyle name="40% - Accent5 2 59" xfId="2758"/>
    <cellStyle name="40% - Accent5 2 6" xfId="2759"/>
    <cellStyle name="40% - Accent5 2 60" xfId="2760"/>
    <cellStyle name="40% - Accent5 2 61" xfId="2761"/>
    <cellStyle name="40% - Accent5 2 62" xfId="2762"/>
    <cellStyle name="40% - Accent5 2 63" xfId="2763"/>
    <cellStyle name="40% - Accent5 2 64" xfId="2764"/>
    <cellStyle name="40% - Accent5 2 65" xfId="2765"/>
    <cellStyle name="40% - Accent5 2 66" xfId="2766"/>
    <cellStyle name="40% - Accent5 2 67" xfId="2767"/>
    <cellStyle name="40% - Accent5 2 68" xfId="2768"/>
    <cellStyle name="40% - Accent5 2 69" xfId="2769"/>
    <cellStyle name="40% - Accent5 2 7" xfId="2770"/>
    <cellStyle name="40% - Accent5 2 70" xfId="2771"/>
    <cellStyle name="40% - Accent5 2 71" xfId="2772"/>
    <cellStyle name="40% - Accent5 2 72" xfId="2773"/>
    <cellStyle name="40% - Accent5 2 73" xfId="2774"/>
    <cellStyle name="40% - Accent5 2 74" xfId="2775"/>
    <cellStyle name="40% - Accent5 2 75" xfId="2776"/>
    <cellStyle name="40% - Accent5 2 76" xfId="2777"/>
    <cellStyle name="40% - Accent5 2 77" xfId="2778"/>
    <cellStyle name="40% - Accent5 2 78" xfId="2779"/>
    <cellStyle name="40% - Accent5 2 79" xfId="2780"/>
    <cellStyle name="40% - Accent5 2 8" xfId="2781"/>
    <cellStyle name="40% - Accent5 2 80" xfId="2782"/>
    <cellStyle name="40% - Accent5 2 81" xfId="2783"/>
    <cellStyle name="40% - Accent5 2 82" xfId="2784"/>
    <cellStyle name="40% - Accent5 2 83" xfId="2785"/>
    <cellStyle name="40% - Accent5 2 84" xfId="2786"/>
    <cellStyle name="40% - Accent5 2 85" xfId="2787"/>
    <cellStyle name="40% - Accent5 2 86" xfId="2788"/>
    <cellStyle name="40% - Accent5 2 87" xfId="2789"/>
    <cellStyle name="40% - Accent5 2 88" xfId="2790"/>
    <cellStyle name="40% - Accent5 2 9" xfId="2791"/>
    <cellStyle name="40% - Accent5 20" xfId="2792"/>
    <cellStyle name="40% - Accent5 21" xfId="2793"/>
    <cellStyle name="40% - Accent5 22" xfId="2794"/>
    <cellStyle name="40% - Accent5 23" xfId="2795"/>
    <cellStyle name="40% - Accent5 24" xfId="2796"/>
    <cellStyle name="40% - Accent5 25" xfId="2797"/>
    <cellStyle name="40% - Accent5 26" xfId="2798"/>
    <cellStyle name="40% - Accent5 27" xfId="2799"/>
    <cellStyle name="40% - Accent5 28" xfId="2800"/>
    <cellStyle name="40% - Accent5 29" xfId="2801"/>
    <cellStyle name="40% - Accent5 3" xfId="2802"/>
    <cellStyle name="40% - Accent5 3 10" xfId="2803"/>
    <cellStyle name="40% - Accent5 3 11" xfId="2804"/>
    <cellStyle name="40% - Accent5 3 12" xfId="2805"/>
    <cellStyle name="40% - Accent5 3 13" xfId="2806"/>
    <cellStyle name="40% - Accent5 3 14" xfId="2807"/>
    <cellStyle name="40% - Accent5 3 15" xfId="2808"/>
    <cellStyle name="40% - Accent5 3 16" xfId="2809"/>
    <cellStyle name="40% - Accent5 3 17" xfId="2810"/>
    <cellStyle name="40% - Accent5 3 18" xfId="2811"/>
    <cellStyle name="40% - Accent5 3 19" xfId="2812"/>
    <cellStyle name="40% - Accent5 3 2" xfId="2813"/>
    <cellStyle name="40% - Accent5 3 20" xfId="2814"/>
    <cellStyle name="40% - Accent5 3 21" xfId="2815"/>
    <cellStyle name="40% - Accent5 3 22" xfId="2816"/>
    <cellStyle name="40% - Accent5 3 23" xfId="2817"/>
    <cellStyle name="40% - Accent5 3 24" xfId="2818"/>
    <cellStyle name="40% - Accent5 3 25" xfId="2819"/>
    <cellStyle name="40% - Accent5 3 26" xfId="2820"/>
    <cellStyle name="40% - Accent5 3 27" xfId="2821"/>
    <cellStyle name="40% - Accent5 3 28" xfId="2822"/>
    <cellStyle name="40% - Accent5 3 29" xfId="2823"/>
    <cellStyle name="40% - Accent5 3 3" xfId="2824"/>
    <cellStyle name="40% - Accent5 3 30" xfId="2825"/>
    <cellStyle name="40% - Accent5 3 31" xfId="2826"/>
    <cellStyle name="40% - Accent5 3 32" xfId="2827"/>
    <cellStyle name="40% - Accent5 3 33" xfId="2828"/>
    <cellStyle name="40% - Accent5 3 34" xfId="2829"/>
    <cellStyle name="40% - Accent5 3 35" xfId="2830"/>
    <cellStyle name="40% - Accent5 3 36" xfId="2831"/>
    <cellStyle name="40% - Accent5 3 37" xfId="2832"/>
    <cellStyle name="40% - Accent5 3 38" xfId="2833"/>
    <cellStyle name="40% - Accent5 3 39" xfId="2834"/>
    <cellStyle name="40% - Accent5 3 4" xfId="2835"/>
    <cellStyle name="40% - Accent5 3 40" xfId="2836"/>
    <cellStyle name="40% - Accent5 3 41" xfId="2837"/>
    <cellStyle name="40% - Accent5 3 42" xfId="2838"/>
    <cellStyle name="40% - Accent5 3 43" xfId="2839"/>
    <cellStyle name="40% - Accent5 3 44" xfId="2840"/>
    <cellStyle name="40% - Accent5 3 45" xfId="2841"/>
    <cellStyle name="40% - Accent5 3 46" xfId="2842"/>
    <cellStyle name="40% - Accent5 3 47" xfId="2843"/>
    <cellStyle name="40% - Accent5 3 48" xfId="2844"/>
    <cellStyle name="40% - Accent5 3 49" xfId="2845"/>
    <cellStyle name="40% - Accent5 3 5" xfId="2846"/>
    <cellStyle name="40% - Accent5 3 50" xfId="2847"/>
    <cellStyle name="40% - Accent5 3 51" xfId="2848"/>
    <cellStyle name="40% - Accent5 3 52" xfId="2849"/>
    <cellStyle name="40% - Accent5 3 53" xfId="2850"/>
    <cellStyle name="40% - Accent5 3 54" xfId="2851"/>
    <cellStyle name="40% - Accent5 3 55" xfId="2852"/>
    <cellStyle name="40% - Accent5 3 56" xfId="2853"/>
    <cellStyle name="40% - Accent5 3 57" xfId="2854"/>
    <cellStyle name="40% - Accent5 3 58" xfId="2855"/>
    <cellStyle name="40% - Accent5 3 59" xfId="2856"/>
    <cellStyle name="40% - Accent5 3 6" xfId="2857"/>
    <cellStyle name="40% - Accent5 3 60" xfId="2858"/>
    <cellStyle name="40% - Accent5 3 61" xfId="2859"/>
    <cellStyle name="40% - Accent5 3 62" xfId="2860"/>
    <cellStyle name="40% - Accent5 3 63" xfId="2861"/>
    <cellStyle name="40% - Accent5 3 64" xfId="2862"/>
    <cellStyle name="40% - Accent5 3 65" xfId="2863"/>
    <cellStyle name="40% - Accent5 3 66" xfId="2864"/>
    <cellStyle name="40% - Accent5 3 67" xfId="2865"/>
    <cellStyle name="40% - Accent5 3 68" xfId="2866"/>
    <cellStyle name="40% - Accent5 3 69" xfId="2867"/>
    <cellStyle name="40% - Accent5 3 7" xfId="2868"/>
    <cellStyle name="40% - Accent5 3 70" xfId="2869"/>
    <cellStyle name="40% - Accent5 3 71" xfId="2870"/>
    <cellStyle name="40% - Accent5 3 72" xfId="2871"/>
    <cellStyle name="40% - Accent5 3 73" xfId="2872"/>
    <cellStyle name="40% - Accent5 3 74" xfId="2873"/>
    <cellStyle name="40% - Accent5 3 75" xfId="2874"/>
    <cellStyle name="40% - Accent5 3 76" xfId="2875"/>
    <cellStyle name="40% - Accent5 3 77" xfId="2876"/>
    <cellStyle name="40% - Accent5 3 78" xfId="2877"/>
    <cellStyle name="40% - Accent5 3 79" xfId="2878"/>
    <cellStyle name="40% - Accent5 3 8" xfId="2879"/>
    <cellStyle name="40% - Accent5 3 80" xfId="2880"/>
    <cellStyle name="40% - Accent5 3 81" xfId="2881"/>
    <cellStyle name="40% - Accent5 3 82" xfId="2882"/>
    <cellStyle name="40% - Accent5 3 83" xfId="2883"/>
    <cellStyle name="40% - Accent5 3 84" xfId="2884"/>
    <cellStyle name="40% - Accent5 3 85" xfId="2885"/>
    <cellStyle name="40% - Accent5 3 86" xfId="2886"/>
    <cellStyle name="40% - Accent5 3 87" xfId="2887"/>
    <cellStyle name="40% - Accent5 3 88" xfId="2888"/>
    <cellStyle name="40% - Accent5 3 9" xfId="2889"/>
    <cellStyle name="40% - Accent5 30" xfId="2890"/>
    <cellStyle name="40% - Accent5 31" xfId="2891"/>
    <cellStyle name="40% - Accent5 32" xfId="2892"/>
    <cellStyle name="40% - Accent5 33" xfId="2893"/>
    <cellStyle name="40% - Accent5 34" xfId="2894"/>
    <cellStyle name="40% - Accent5 35" xfId="2895"/>
    <cellStyle name="40% - Accent5 36" xfId="2896"/>
    <cellStyle name="40% - Accent5 37" xfId="2897"/>
    <cellStyle name="40% - Accent5 38" xfId="2898"/>
    <cellStyle name="40% - Accent5 39" xfId="2899"/>
    <cellStyle name="40% - Accent5 4" xfId="2900"/>
    <cellStyle name="40% - Accent5 40" xfId="2901"/>
    <cellStyle name="40% - Accent5 41" xfId="2902"/>
    <cellStyle name="40% - Accent5 42" xfId="2903"/>
    <cellStyle name="40% - Accent5 43" xfId="2904"/>
    <cellStyle name="40% - Accent5 44" xfId="2905"/>
    <cellStyle name="40% - Accent5 45" xfId="2906"/>
    <cellStyle name="40% - Accent5 46" xfId="2907"/>
    <cellStyle name="40% - Accent5 47" xfId="2908"/>
    <cellStyle name="40% - Accent5 48" xfId="2909"/>
    <cellStyle name="40% - Accent5 49" xfId="2910"/>
    <cellStyle name="40% - Accent5 5" xfId="2911"/>
    <cellStyle name="40% - Accent5 50" xfId="2912"/>
    <cellStyle name="40% - Accent5 51" xfId="2913"/>
    <cellStyle name="40% - Accent5 52" xfId="2914"/>
    <cellStyle name="40% - Accent5 53" xfId="2915"/>
    <cellStyle name="40% - Accent5 54" xfId="2916"/>
    <cellStyle name="40% - Accent5 55" xfId="2917"/>
    <cellStyle name="40% - Accent5 56" xfId="2918"/>
    <cellStyle name="40% - Accent5 57" xfId="2919"/>
    <cellStyle name="40% - Accent5 58" xfId="2920"/>
    <cellStyle name="40% - Accent5 59" xfId="2921"/>
    <cellStyle name="40% - Accent5 6" xfId="2922"/>
    <cellStyle name="40% - Accent5 60" xfId="2923"/>
    <cellStyle name="40% - Accent5 61" xfId="2924"/>
    <cellStyle name="40% - Accent5 62" xfId="2925"/>
    <cellStyle name="40% - Accent5 63" xfId="2926"/>
    <cellStyle name="40% - Accent5 64" xfId="2927"/>
    <cellStyle name="40% - Accent5 65" xfId="2928"/>
    <cellStyle name="40% - Accent5 66" xfId="2929"/>
    <cellStyle name="40% - Accent5 67" xfId="2930"/>
    <cellStyle name="40% - Accent5 68" xfId="2931"/>
    <cellStyle name="40% - Accent5 69" xfId="2932"/>
    <cellStyle name="40% - Accent5 7" xfId="2933"/>
    <cellStyle name="40% - Accent5 70" xfId="2934"/>
    <cellStyle name="40% - Accent5 71" xfId="2935"/>
    <cellStyle name="40% - Accent5 72" xfId="2936"/>
    <cellStyle name="40% - Accent5 73" xfId="2937"/>
    <cellStyle name="40% - Accent5 74" xfId="2938"/>
    <cellStyle name="40% - Accent5 75" xfId="2939"/>
    <cellStyle name="40% - Accent5 76" xfId="2940"/>
    <cellStyle name="40% - Accent5 77" xfId="2941"/>
    <cellStyle name="40% - Accent5 78" xfId="2942"/>
    <cellStyle name="40% - Accent5 79" xfId="2943"/>
    <cellStyle name="40% - Accent5 8" xfId="2944"/>
    <cellStyle name="40% - Accent5 80" xfId="2945"/>
    <cellStyle name="40% - Accent5 81" xfId="2946"/>
    <cellStyle name="40% - Accent5 82" xfId="2947"/>
    <cellStyle name="40% - Accent5 83" xfId="2948"/>
    <cellStyle name="40% - Accent5 84" xfId="2949"/>
    <cellStyle name="40% - Accent5 85" xfId="2950"/>
    <cellStyle name="40% - Accent5 86" xfId="2951"/>
    <cellStyle name="40% - Accent5 87" xfId="2952"/>
    <cellStyle name="40% - Accent5 88" xfId="2953"/>
    <cellStyle name="40% - Accent5 89" xfId="2954"/>
    <cellStyle name="40% - Accent5 9" xfId="2955"/>
    <cellStyle name="40% - Accent5 90" xfId="2956"/>
    <cellStyle name="40% - Accent5 91" xfId="2957"/>
    <cellStyle name="40% - Accent5 92" xfId="2958"/>
    <cellStyle name="40% - Accent6" xfId="41" builtinId="51" customBuiltin="1"/>
    <cellStyle name="40% - Accent6 10" xfId="2959"/>
    <cellStyle name="40% - Accent6 11" xfId="2960"/>
    <cellStyle name="40% - Accent6 12" xfId="2961"/>
    <cellStyle name="40% - Accent6 13" xfId="2962"/>
    <cellStyle name="40% - Accent6 14" xfId="2963"/>
    <cellStyle name="40% - Accent6 15" xfId="2964"/>
    <cellStyle name="40% - Accent6 16" xfId="2965"/>
    <cellStyle name="40% - Accent6 17" xfId="2966"/>
    <cellStyle name="40% - Accent6 18" xfId="2967"/>
    <cellStyle name="40% - Accent6 19" xfId="2968"/>
    <cellStyle name="40% - Accent6 2" xfId="2969"/>
    <cellStyle name="40% - Accent6 2 10" xfId="2970"/>
    <cellStyle name="40% - Accent6 2 11" xfId="2971"/>
    <cellStyle name="40% - Accent6 2 12" xfId="2972"/>
    <cellStyle name="40% - Accent6 2 13" xfId="2973"/>
    <cellStyle name="40% - Accent6 2 14" xfId="2974"/>
    <cellStyle name="40% - Accent6 2 15" xfId="2975"/>
    <cellStyle name="40% - Accent6 2 16" xfId="2976"/>
    <cellStyle name="40% - Accent6 2 17" xfId="2977"/>
    <cellStyle name="40% - Accent6 2 18" xfId="2978"/>
    <cellStyle name="40% - Accent6 2 19" xfId="2979"/>
    <cellStyle name="40% - Accent6 2 2" xfId="2980"/>
    <cellStyle name="40% - Accent6 2 20" xfId="2981"/>
    <cellStyle name="40% - Accent6 2 21" xfId="2982"/>
    <cellStyle name="40% - Accent6 2 22" xfId="2983"/>
    <cellStyle name="40% - Accent6 2 23" xfId="2984"/>
    <cellStyle name="40% - Accent6 2 24" xfId="2985"/>
    <cellStyle name="40% - Accent6 2 25" xfId="2986"/>
    <cellStyle name="40% - Accent6 2 26" xfId="2987"/>
    <cellStyle name="40% - Accent6 2 27" xfId="2988"/>
    <cellStyle name="40% - Accent6 2 28" xfId="2989"/>
    <cellStyle name="40% - Accent6 2 29" xfId="2990"/>
    <cellStyle name="40% - Accent6 2 3" xfId="2991"/>
    <cellStyle name="40% - Accent6 2 30" xfId="2992"/>
    <cellStyle name="40% - Accent6 2 31" xfId="2993"/>
    <cellStyle name="40% - Accent6 2 32" xfId="2994"/>
    <cellStyle name="40% - Accent6 2 33" xfId="2995"/>
    <cellStyle name="40% - Accent6 2 34" xfId="2996"/>
    <cellStyle name="40% - Accent6 2 35" xfId="2997"/>
    <cellStyle name="40% - Accent6 2 36" xfId="2998"/>
    <cellStyle name="40% - Accent6 2 37" xfId="2999"/>
    <cellStyle name="40% - Accent6 2 38" xfId="3000"/>
    <cellStyle name="40% - Accent6 2 39" xfId="3001"/>
    <cellStyle name="40% - Accent6 2 4" xfId="3002"/>
    <cellStyle name="40% - Accent6 2 40" xfId="3003"/>
    <cellStyle name="40% - Accent6 2 41" xfId="3004"/>
    <cellStyle name="40% - Accent6 2 42" xfId="3005"/>
    <cellStyle name="40% - Accent6 2 43" xfId="3006"/>
    <cellStyle name="40% - Accent6 2 44" xfId="3007"/>
    <cellStyle name="40% - Accent6 2 45" xfId="3008"/>
    <cellStyle name="40% - Accent6 2 46" xfId="3009"/>
    <cellStyle name="40% - Accent6 2 47" xfId="3010"/>
    <cellStyle name="40% - Accent6 2 48" xfId="3011"/>
    <cellStyle name="40% - Accent6 2 49" xfId="3012"/>
    <cellStyle name="40% - Accent6 2 5" xfId="3013"/>
    <cellStyle name="40% - Accent6 2 50" xfId="3014"/>
    <cellStyle name="40% - Accent6 2 51" xfId="3015"/>
    <cellStyle name="40% - Accent6 2 52" xfId="3016"/>
    <cellStyle name="40% - Accent6 2 53" xfId="3017"/>
    <cellStyle name="40% - Accent6 2 54" xfId="3018"/>
    <cellStyle name="40% - Accent6 2 55" xfId="3019"/>
    <cellStyle name="40% - Accent6 2 56" xfId="3020"/>
    <cellStyle name="40% - Accent6 2 57" xfId="3021"/>
    <cellStyle name="40% - Accent6 2 58" xfId="3022"/>
    <cellStyle name="40% - Accent6 2 59" xfId="3023"/>
    <cellStyle name="40% - Accent6 2 6" xfId="3024"/>
    <cellStyle name="40% - Accent6 2 60" xfId="3025"/>
    <cellStyle name="40% - Accent6 2 61" xfId="3026"/>
    <cellStyle name="40% - Accent6 2 62" xfId="3027"/>
    <cellStyle name="40% - Accent6 2 63" xfId="3028"/>
    <cellStyle name="40% - Accent6 2 64" xfId="3029"/>
    <cellStyle name="40% - Accent6 2 65" xfId="3030"/>
    <cellStyle name="40% - Accent6 2 66" xfId="3031"/>
    <cellStyle name="40% - Accent6 2 67" xfId="3032"/>
    <cellStyle name="40% - Accent6 2 68" xfId="3033"/>
    <cellStyle name="40% - Accent6 2 69" xfId="3034"/>
    <cellStyle name="40% - Accent6 2 7" xfId="3035"/>
    <cellStyle name="40% - Accent6 2 70" xfId="3036"/>
    <cellStyle name="40% - Accent6 2 71" xfId="3037"/>
    <cellStyle name="40% - Accent6 2 72" xfId="3038"/>
    <cellStyle name="40% - Accent6 2 73" xfId="3039"/>
    <cellStyle name="40% - Accent6 2 74" xfId="3040"/>
    <cellStyle name="40% - Accent6 2 75" xfId="3041"/>
    <cellStyle name="40% - Accent6 2 76" xfId="3042"/>
    <cellStyle name="40% - Accent6 2 77" xfId="3043"/>
    <cellStyle name="40% - Accent6 2 78" xfId="3044"/>
    <cellStyle name="40% - Accent6 2 79" xfId="3045"/>
    <cellStyle name="40% - Accent6 2 8" xfId="3046"/>
    <cellStyle name="40% - Accent6 2 80" xfId="3047"/>
    <cellStyle name="40% - Accent6 2 81" xfId="3048"/>
    <cellStyle name="40% - Accent6 2 82" xfId="3049"/>
    <cellStyle name="40% - Accent6 2 83" xfId="3050"/>
    <cellStyle name="40% - Accent6 2 84" xfId="3051"/>
    <cellStyle name="40% - Accent6 2 85" xfId="3052"/>
    <cellStyle name="40% - Accent6 2 86" xfId="3053"/>
    <cellStyle name="40% - Accent6 2 87" xfId="3054"/>
    <cellStyle name="40% - Accent6 2 88" xfId="3055"/>
    <cellStyle name="40% - Accent6 2 9" xfId="3056"/>
    <cellStyle name="40% - Accent6 20" xfId="3057"/>
    <cellStyle name="40% - Accent6 21" xfId="3058"/>
    <cellStyle name="40% - Accent6 22" xfId="3059"/>
    <cellStyle name="40% - Accent6 23" xfId="3060"/>
    <cellStyle name="40% - Accent6 24" xfId="3061"/>
    <cellStyle name="40% - Accent6 25" xfId="3062"/>
    <cellStyle name="40% - Accent6 26" xfId="3063"/>
    <cellStyle name="40% - Accent6 27" xfId="3064"/>
    <cellStyle name="40% - Accent6 28" xfId="3065"/>
    <cellStyle name="40% - Accent6 29" xfId="3066"/>
    <cellStyle name="40% - Accent6 3" xfId="3067"/>
    <cellStyle name="40% - Accent6 3 10" xfId="3068"/>
    <cellStyle name="40% - Accent6 3 11" xfId="3069"/>
    <cellStyle name="40% - Accent6 3 12" xfId="3070"/>
    <cellStyle name="40% - Accent6 3 13" xfId="3071"/>
    <cellStyle name="40% - Accent6 3 14" xfId="3072"/>
    <cellStyle name="40% - Accent6 3 15" xfId="3073"/>
    <cellStyle name="40% - Accent6 3 16" xfId="3074"/>
    <cellStyle name="40% - Accent6 3 17" xfId="3075"/>
    <cellStyle name="40% - Accent6 3 18" xfId="3076"/>
    <cellStyle name="40% - Accent6 3 19" xfId="3077"/>
    <cellStyle name="40% - Accent6 3 2" xfId="3078"/>
    <cellStyle name="40% - Accent6 3 20" xfId="3079"/>
    <cellStyle name="40% - Accent6 3 21" xfId="3080"/>
    <cellStyle name="40% - Accent6 3 22" xfId="3081"/>
    <cellStyle name="40% - Accent6 3 23" xfId="3082"/>
    <cellStyle name="40% - Accent6 3 24" xfId="3083"/>
    <cellStyle name="40% - Accent6 3 25" xfId="3084"/>
    <cellStyle name="40% - Accent6 3 26" xfId="3085"/>
    <cellStyle name="40% - Accent6 3 27" xfId="3086"/>
    <cellStyle name="40% - Accent6 3 28" xfId="3087"/>
    <cellStyle name="40% - Accent6 3 29" xfId="3088"/>
    <cellStyle name="40% - Accent6 3 3" xfId="3089"/>
    <cellStyle name="40% - Accent6 3 30" xfId="3090"/>
    <cellStyle name="40% - Accent6 3 31" xfId="3091"/>
    <cellStyle name="40% - Accent6 3 32" xfId="3092"/>
    <cellStyle name="40% - Accent6 3 33" xfId="3093"/>
    <cellStyle name="40% - Accent6 3 34" xfId="3094"/>
    <cellStyle name="40% - Accent6 3 35" xfId="3095"/>
    <cellStyle name="40% - Accent6 3 36" xfId="3096"/>
    <cellStyle name="40% - Accent6 3 37" xfId="3097"/>
    <cellStyle name="40% - Accent6 3 38" xfId="3098"/>
    <cellStyle name="40% - Accent6 3 39" xfId="3099"/>
    <cellStyle name="40% - Accent6 3 4" xfId="3100"/>
    <cellStyle name="40% - Accent6 3 40" xfId="3101"/>
    <cellStyle name="40% - Accent6 3 41" xfId="3102"/>
    <cellStyle name="40% - Accent6 3 42" xfId="3103"/>
    <cellStyle name="40% - Accent6 3 43" xfId="3104"/>
    <cellStyle name="40% - Accent6 3 44" xfId="3105"/>
    <cellStyle name="40% - Accent6 3 45" xfId="3106"/>
    <cellStyle name="40% - Accent6 3 46" xfId="3107"/>
    <cellStyle name="40% - Accent6 3 47" xfId="3108"/>
    <cellStyle name="40% - Accent6 3 48" xfId="3109"/>
    <cellStyle name="40% - Accent6 3 49" xfId="3110"/>
    <cellStyle name="40% - Accent6 3 5" xfId="3111"/>
    <cellStyle name="40% - Accent6 3 50" xfId="3112"/>
    <cellStyle name="40% - Accent6 3 51" xfId="3113"/>
    <cellStyle name="40% - Accent6 3 52" xfId="3114"/>
    <cellStyle name="40% - Accent6 3 53" xfId="3115"/>
    <cellStyle name="40% - Accent6 3 54" xfId="3116"/>
    <cellStyle name="40% - Accent6 3 55" xfId="3117"/>
    <cellStyle name="40% - Accent6 3 56" xfId="3118"/>
    <cellStyle name="40% - Accent6 3 57" xfId="3119"/>
    <cellStyle name="40% - Accent6 3 58" xfId="3120"/>
    <cellStyle name="40% - Accent6 3 59" xfId="3121"/>
    <cellStyle name="40% - Accent6 3 6" xfId="3122"/>
    <cellStyle name="40% - Accent6 3 60" xfId="3123"/>
    <cellStyle name="40% - Accent6 3 61" xfId="3124"/>
    <cellStyle name="40% - Accent6 3 62" xfId="3125"/>
    <cellStyle name="40% - Accent6 3 63" xfId="3126"/>
    <cellStyle name="40% - Accent6 3 64" xfId="3127"/>
    <cellStyle name="40% - Accent6 3 65" xfId="3128"/>
    <cellStyle name="40% - Accent6 3 66" xfId="3129"/>
    <cellStyle name="40% - Accent6 3 67" xfId="3130"/>
    <cellStyle name="40% - Accent6 3 68" xfId="3131"/>
    <cellStyle name="40% - Accent6 3 69" xfId="3132"/>
    <cellStyle name="40% - Accent6 3 7" xfId="3133"/>
    <cellStyle name="40% - Accent6 3 70" xfId="3134"/>
    <cellStyle name="40% - Accent6 3 71" xfId="3135"/>
    <cellStyle name="40% - Accent6 3 72" xfId="3136"/>
    <cellStyle name="40% - Accent6 3 73" xfId="3137"/>
    <cellStyle name="40% - Accent6 3 74" xfId="3138"/>
    <cellStyle name="40% - Accent6 3 75" xfId="3139"/>
    <cellStyle name="40% - Accent6 3 76" xfId="3140"/>
    <cellStyle name="40% - Accent6 3 77" xfId="3141"/>
    <cellStyle name="40% - Accent6 3 78" xfId="3142"/>
    <cellStyle name="40% - Accent6 3 79" xfId="3143"/>
    <cellStyle name="40% - Accent6 3 8" xfId="3144"/>
    <cellStyle name="40% - Accent6 3 80" xfId="3145"/>
    <cellStyle name="40% - Accent6 3 81" xfId="3146"/>
    <cellStyle name="40% - Accent6 3 82" xfId="3147"/>
    <cellStyle name="40% - Accent6 3 83" xfId="3148"/>
    <cellStyle name="40% - Accent6 3 84" xfId="3149"/>
    <cellStyle name="40% - Accent6 3 85" xfId="3150"/>
    <cellStyle name="40% - Accent6 3 86" xfId="3151"/>
    <cellStyle name="40% - Accent6 3 87" xfId="3152"/>
    <cellStyle name="40% - Accent6 3 88" xfId="3153"/>
    <cellStyle name="40% - Accent6 3 9" xfId="3154"/>
    <cellStyle name="40% - Accent6 30" xfId="3155"/>
    <cellStyle name="40% - Accent6 31" xfId="3156"/>
    <cellStyle name="40% - Accent6 32" xfId="3157"/>
    <cellStyle name="40% - Accent6 33" xfId="3158"/>
    <cellStyle name="40% - Accent6 34" xfId="3159"/>
    <cellStyle name="40% - Accent6 35" xfId="3160"/>
    <cellStyle name="40% - Accent6 36" xfId="3161"/>
    <cellStyle name="40% - Accent6 37" xfId="3162"/>
    <cellStyle name="40% - Accent6 38" xfId="3163"/>
    <cellStyle name="40% - Accent6 39" xfId="3164"/>
    <cellStyle name="40% - Accent6 4" xfId="3165"/>
    <cellStyle name="40% - Accent6 40" xfId="3166"/>
    <cellStyle name="40% - Accent6 41" xfId="3167"/>
    <cellStyle name="40% - Accent6 42" xfId="3168"/>
    <cellStyle name="40% - Accent6 43" xfId="3169"/>
    <cellStyle name="40% - Accent6 44" xfId="3170"/>
    <cellStyle name="40% - Accent6 45" xfId="3171"/>
    <cellStyle name="40% - Accent6 46" xfId="3172"/>
    <cellStyle name="40% - Accent6 47" xfId="3173"/>
    <cellStyle name="40% - Accent6 48" xfId="3174"/>
    <cellStyle name="40% - Accent6 49" xfId="3175"/>
    <cellStyle name="40% - Accent6 5" xfId="3176"/>
    <cellStyle name="40% - Accent6 50" xfId="3177"/>
    <cellStyle name="40% - Accent6 51" xfId="3178"/>
    <cellStyle name="40% - Accent6 52" xfId="3179"/>
    <cellStyle name="40% - Accent6 53" xfId="3180"/>
    <cellStyle name="40% - Accent6 54" xfId="3181"/>
    <cellStyle name="40% - Accent6 55" xfId="3182"/>
    <cellStyle name="40% - Accent6 56" xfId="3183"/>
    <cellStyle name="40% - Accent6 57" xfId="3184"/>
    <cellStyle name="40% - Accent6 58" xfId="3185"/>
    <cellStyle name="40% - Accent6 59" xfId="3186"/>
    <cellStyle name="40% - Accent6 6" xfId="3187"/>
    <cellStyle name="40% - Accent6 60" xfId="3188"/>
    <cellStyle name="40% - Accent6 61" xfId="3189"/>
    <cellStyle name="40% - Accent6 62" xfId="3190"/>
    <cellStyle name="40% - Accent6 63" xfId="3191"/>
    <cellStyle name="40% - Accent6 64" xfId="3192"/>
    <cellStyle name="40% - Accent6 65" xfId="3193"/>
    <cellStyle name="40% - Accent6 66" xfId="3194"/>
    <cellStyle name="40% - Accent6 67" xfId="3195"/>
    <cellStyle name="40% - Accent6 68" xfId="3196"/>
    <cellStyle name="40% - Accent6 69" xfId="3197"/>
    <cellStyle name="40% - Accent6 7" xfId="3198"/>
    <cellStyle name="40% - Accent6 70" xfId="3199"/>
    <cellStyle name="40% - Accent6 71" xfId="3200"/>
    <cellStyle name="40% - Accent6 72" xfId="3201"/>
    <cellStyle name="40% - Accent6 73" xfId="3202"/>
    <cellStyle name="40% - Accent6 74" xfId="3203"/>
    <cellStyle name="40% - Accent6 75" xfId="3204"/>
    <cellStyle name="40% - Accent6 76" xfId="3205"/>
    <cellStyle name="40% - Accent6 77" xfId="3206"/>
    <cellStyle name="40% - Accent6 78" xfId="3207"/>
    <cellStyle name="40% - Accent6 79" xfId="3208"/>
    <cellStyle name="40% - Accent6 8" xfId="3209"/>
    <cellStyle name="40% - Accent6 80" xfId="3210"/>
    <cellStyle name="40% - Accent6 81" xfId="3211"/>
    <cellStyle name="40% - Accent6 82" xfId="3212"/>
    <cellStyle name="40% - Accent6 83" xfId="3213"/>
    <cellStyle name="40% - Accent6 84" xfId="3214"/>
    <cellStyle name="40% - Accent6 85" xfId="3215"/>
    <cellStyle name="40% - Accent6 86" xfId="3216"/>
    <cellStyle name="40% - Accent6 87" xfId="3217"/>
    <cellStyle name="40% - Accent6 88" xfId="3218"/>
    <cellStyle name="40% - Accent6 89" xfId="3219"/>
    <cellStyle name="40% - Accent6 9" xfId="3220"/>
    <cellStyle name="40% - Accent6 90" xfId="3221"/>
    <cellStyle name="40% - Accent6 91" xfId="3222"/>
    <cellStyle name="40% - Accent6 92" xfId="3223"/>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ell" xfId="3224"/>
    <cellStyle name="Check Cell" xfId="14" builtinId="23" customBuiltin="1"/>
    <cellStyle name="column" xfId="3225"/>
    <cellStyle name="Comma" xfId="22275" builtinId="3"/>
    <cellStyle name="Comma 2" xfId="22268"/>
    <cellStyle name="Comma 3" xfId="22272"/>
    <cellStyle name="data" xfId="3226"/>
    <cellStyle name="Data1" xfId="3227"/>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xfId="10" builtinId="20" customBuiltin="1"/>
    <cellStyle name="Linked Cell" xfId="13" builtinId="24" customBuiltin="1"/>
    <cellStyle name="Neutral" xfId="9" builtinId="28" customBuiltin="1"/>
    <cellStyle name="Normal" xfId="0" builtinId="0"/>
    <cellStyle name="Normal 10" xfId="3228"/>
    <cellStyle name="Normal 10 10" xfId="3229"/>
    <cellStyle name="Normal 10 11" xfId="3230"/>
    <cellStyle name="Normal 10 12" xfId="3231"/>
    <cellStyle name="Normal 10 13" xfId="3232"/>
    <cellStyle name="Normal 10 14" xfId="3233"/>
    <cellStyle name="Normal 10 15" xfId="3234"/>
    <cellStyle name="Normal 10 16" xfId="3235"/>
    <cellStyle name="Normal 10 17" xfId="3236"/>
    <cellStyle name="Normal 10 18" xfId="3237"/>
    <cellStyle name="Normal 10 19" xfId="3238"/>
    <cellStyle name="Normal 10 2" xfId="3239"/>
    <cellStyle name="Normal 10 2 10" xfId="3240"/>
    <cellStyle name="Normal 10 2 11" xfId="3241"/>
    <cellStyle name="Normal 10 2 12" xfId="3242"/>
    <cellStyle name="Normal 10 2 13" xfId="3243"/>
    <cellStyle name="Normal 10 2 14" xfId="3244"/>
    <cellStyle name="Normal 10 2 15" xfId="3245"/>
    <cellStyle name="Normal 10 2 16" xfId="3246"/>
    <cellStyle name="Normal 10 2 17" xfId="3247"/>
    <cellStyle name="Normal 10 2 18" xfId="3248"/>
    <cellStyle name="Normal 10 2 19" xfId="3249"/>
    <cellStyle name="Normal 10 2 2" xfId="3250"/>
    <cellStyle name="Normal 10 2 2 10" xfId="3251"/>
    <cellStyle name="Normal 10 2 2 11" xfId="3252"/>
    <cellStyle name="Normal 10 2 2 12" xfId="3253"/>
    <cellStyle name="Normal 10 2 2 13" xfId="3254"/>
    <cellStyle name="Normal 10 2 2 14" xfId="3255"/>
    <cellStyle name="Normal 10 2 2 15" xfId="3256"/>
    <cellStyle name="Normal 10 2 2 16" xfId="3257"/>
    <cellStyle name="Normal 10 2 2 17" xfId="3258"/>
    <cellStyle name="Normal 10 2 2 18" xfId="3259"/>
    <cellStyle name="Normal 10 2 2 19" xfId="3260"/>
    <cellStyle name="Normal 10 2 2 2" xfId="3261"/>
    <cellStyle name="Normal 10 2 2 20" xfId="3262"/>
    <cellStyle name="Normal 10 2 2 21" xfId="3263"/>
    <cellStyle name="Normal 10 2 2 22" xfId="3264"/>
    <cellStyle name="Normal 10 2 2 23" xfId="3265"/>
    <cellStyle name="Normal 10 2 2 24" xfId="3266"/>
    <cellStyle name="Normal 10 2 2 25" xfId="3267"/>
    <cellStyle name="Normal 10 2 2 26" xfId="3268"/>
    <cellStyle name="Normal 10 2 2 27" xfId="3269"/>
    <cellStyle name="Normal 10 2 2 28" xfId="3270"/>
    <cellStyle name="Normal 10 2 2 29" xfId="3271"/>
    <cellStyle name="Normal 10 2 2 3" xfId="3272"/>
    <cellStyle name="Normal 10 2 2 30" xfId="3273"/>
    <cellStyle name="Normal 10 2 2 31" xfId="3274"/>
    <cellStyle name="Normal 10 2 2 32" xfId="3275"/>
    <cellStyle name="Normal 10 2 2 33" xfId="3276"/>
    <cellStyle name="Normal 10 2 2 34" xfId="3277"/>
    <cellStyle name="Normal 10 2 2 35" xfId="3278"/>
    <cellStyle name="Normal 10 2 2 36" xfId="3279"/>
    <cellStyle name="Normal 10 2 2 37" xfId="3280"/>
    <cellStyle name="Normal 10 2 2 38" xfId="3281"/>
    <cellStyle name="Normal 10 2 2 39" xfId="3282"/>
    <cellStyle name="Normal 10 2 2 4" xfId="3283"/>
    <cellStyle name="Normal 10 2 2 40" xfId="3284"/>
    <cellStyle name="Normal 10 2 2 41" xfId="3285"/>
    <cellStyle name="Normal 10 2 2 42" xfId="3286"/>
    <cellStyle name="Normal 10 2 2 43" xfId="3287"/>
    <cellStyle name="Normal 10 2 2 44" xfId="3288"/>
    <cellStyle name="Normal 10 2 2 45" xfId="3289"/>
    <cellStyle name="Normal 10 2 2 46" xfId="3290"/>
    <cellStyle name="Normal 10 2 2 47" xfId="3291"/>
    <cellStyle name="Normal 10 2 2 48" xfId="3292"/>
    <cellStyle name="Normal 10 2 2 49" xfId="3293"/>
    <cellStyle name="Normal 10 2 2 5" xfId="3294"/>
    <cellStyle name="Normal 10 2 2 50" xfId="3295"/>
    <cellStyle name="Normal 10 2 2 51" xfId="3296"/>
    <cellStyle name="Normal 10 2 2 52" xfId="3297"/>
    <cellStyle name="Normal 10 2 2 53" xfId="3298"/>
    <cellStyle name="Normal 10 2 2 54" xfId="3299"/>
    <cellStyle name="Normal 10 2 2 55" xfId="3300"/>
    <cellStyle name="Normal 10 2 2 56" xfId="3301"/>
    <cellStyle name="Normal 10 2 2 57" xfId="3302"/>
    <cellStyle name="Normal 10 2 2 58" xfId="3303"/>
    <cellStyle name="Normal 10 2 2 59" xfId="3304"/>
    <cellStyle name="Normal 10 2 2 6" xfId="3305"/>
    <cellStyle name="Normal 10 2 2 60" xfId="3306"/>
    <cellStyle name="Normal 10 2 2 61" xfId="3307"/>
    <cellStyle name="Normal 10 2 2 62" xfId="3308"/>
    <cellStyle name="Normal 10 2 2 63" xfId="3309"/>
    <cellStyle name="Normal 10 2 2 64" xfId="3310"/>
    <cellStyle name="Normal 10 2 2 65" xfId="3311"/>
    <cellStyle name="Normal 10 2 2 66" xfId="3312"/>
    <cellStyle name="Normal 10 2 2 67" xfId="3313"/>
    <cellStyle name="Normal 10 2 2 68" xfId="3314"/>
    <cellStyle name="Normal 10 2 2 69" xfId="3315"/>
    <cellStyle name="Normal 10 2 2 7" xfId="3316"/>
    <cellStyle name="Normal 10 2 2 70" xfId="3317"/>
    <cellStyle name="Normal 10 2 2 71" xfId="3318"/>
    <cellStyle name="Normal 10 2 2 72" xfId="3319"/>
    <cellStyle name="Normal 10 2 2 73" xfId="3320"/>
    <cellStyle name="Normal 10 2 2 74" xfId="3321"/>
    <cellStyle name="Normal 10 2 2 75" xfId="3322"/>
    <cellStyle name="Normal 10 2 2 76" xfId="3323"/>
    <cellStyle name="Normal 10 2 2 77" xfId="3324"/>
    <cellStyle name="Normal 10 2 2 78" xfId="3325"/>
    <cellStyle name="Normal 10 2 2 79" xfId="3326"/>
    <cellStyle name="Normal 10 2 2 8" xfId="3327"/>
    <cellStyle name="Normal 10 2 2 80" xfId="3328"/>
    <cellStyle name="Normal 10 2 2 81" xfId="3329"/>
    <cellStyle name="Normal 10 2 2 82" xfId="3330"/>
    <cellStyle name="Normal 10 2 2 83" xfId="3331"/>
    <cellStyle name="Normal 10 2 2 84" xfId="3332"/>
    <cellStyle name="Normal 10 2 2 85" xfId="3333"/>
    <cellStyle name="Normal 10 2 2 86" xfId="3334"/>
    <cellStyle name="Normal 10 2 2 87" xfId="3335"/>
    <cellStyle name="Normal 10 2 2 88" xfId="3336"/>
    <cellStyle name="Normal 10 2 2 9" xfId="3337"/>
    <cellStyle name="Normal 10 2 20" xfId="3338"/>
    <cellStyle name="Normal 10 2 21" xfId="3339"/>
    <cellStyle name="Normal 10 2 22" xfId="3340"/>
    <cellStyle name="Normal 10 2 23" xfId="3341"/>
    <cellStyle name="Normal 10 2 24" xfId="3342"/>
    <cellStyle name="Normal 10 2 25" xfId="3343"/>
    <cellStyle name="Normal 10 2 26" xfId="3344"/>
    <cellStyle name="Normal 10 2 27" xfId="3345"/>
    <cellStyle name="Normal 10 2 28" xfId="3346"/>
    <cellStyle name="Normal 10 2 29" xfId="3347"/>
    <cellStyle name="Normal 10 2 3" xfId="3348"/>
    <cellStyle name="Normal 10 2 3 10" xfId="3349"/>
    <cellStyle name="Normal 10 2 3 11" xfId="3350"/>
    <cellStyle name="Normal 10 2 3 12" xfId="3351"/>
    <cellStyle name="Normal 10 2 3 13" xfId="3352"/>
    <cellStyle name="Normal 10 2 3 14" xfId="3353"/>
    <cellStyle name="Normal 10 2 3 15" xfId="3354"/>
    <cellStyle name="Normal 10 2 3 16" xfId="3355"/>
    <cellStyle name="Normal 10 2 3 17" xfId="3356"/>
    <cellStyle name="Normal 10 2 3 18" xfId="3357"/>
    <cellStyle name="Normal 10 2 3 19" xfId="3358"/>
    <cellStyle name="Normal 10 2 3 2" xfId="3359"/>
    <cellStyle name="Normal 10 2 3 20" xfId="3360"/>
    <cellStyle name="Normal 10 2 3 21" xfId="3361"/>
    <cellStyle name="Normal 10 2 3 22" xfId="3362"/>
    <cellStyle name="Normal 10 2 3 23" xfId="3363"/>
    <cellStyle name="Normal 10 2 3 24" xfId="3364"/>
    <cellStyle name="Normal 10 2 3 25" xfId="3365"/>
    <cellStyle name="Normal 10 2 3 26" xfId="3366"/>
    <cellStyle name="Normal 10 2 3 27" xfId="3367"/>
    <cellStyle name="Normal 10 2 3 28" xfId="3368"/>
    <cellStyle name="Normal 10 2 3 29" xfId="3369"/>
    <cellStyle name="Normal 10 2 3 3" xfId="3370"/>
    <cellStyle name="Normal 10 2 3 30" xfId="3371"/>
    <cellStyle name="Normal 10 2 3 31" xfId="3372"/>
    <cellStyle name="Normal 10 2 3 32" xfId="3373"/>
    <cellStyle name="Normal 10 2 3 33" xfId="3374"/>
    <cellStyle name="Normal 10 2 3 34" xfId="3375"/>
    <cellStyle name="Normal 10 2 3 35" xfId="3376"/>
    <cellStyle name="Normal 10 2 3 36" xfId="3377"/>
    <cellStyle name="Normal 10 2 3 37" xfId="3378"/>
    <cellStyle name="Normal 10 2 3 38" xfId="3379"/>
    <cellStyle name="Normal 10 2 3 39" xfId="3380"/>
    <cellStyle name="Normal 10 2 3 4" xfId="3381"/>
    <cellStyle name="Normal 10 2 3 40" xfId="3382"/>
    <cellStyle name="Normal 10 2 3 41" xfId="3383"/>
    <cellStyle name="Normal 10 2 3 42" xfId="3384"/>
    <cellStyle name="Normal 10 2 3 43" xfId="3385"/>
    <cellStyle name="Normal 10 2 3 44" xfId="3386"/>
    <cellStyle name="Normal 10 2 3 45" xfId="3387"/>
    <cellStyle name="Normal 10 2 3 46" xfId="3388"/>
    <cellStyle name="Normal 10 2 3 47" xfId="3389"/>
    <cellStyle name="Normal 10 2 3 48" xfId="3390"/>
    <cellStyle name="Normal 10 2 3 49" xfId="3391"/>
    <cellStyle name="Normal 10 2 3 5" xfId="3392"/>
    <cellStyle name="Normal 10 2 3 50" xfId="3393"/>
    <cellStyle name="Normal 10 2 3 51" xfId="3394"/>
    <cellStyle name="Normal 10 2 3 52" xfId="3395"/>
    <cellStyle name="Normal 10 2 3 53" xfId="3396"/>
    <cellStyle name="Normal 10 2 3 54" xfId="3397"/>
    <cellStyle name="Normal 10 2 3 55" xfId="3398"/>
    <cellStyle name="Normal 10 2 3 56" xfId="3399"/>
    <cellStyle name="Normal 10 2 3 57" xfId="3400"/>
    <cellStyle name="Normal 10 2 3 58" xfId="3401"/>
    <cellStyle name="Normal 10 2 3 59" xfId="3402"/>
    <cellStyle name="Normal 10 2 3 6" xfId="3403"/>
    <cellStyle name="Normal 10 2 3 60" xfId="3404"/>
    <cellStyle name="Normal 10 2 3 61" xfId="3405"/>
    <cellStyle name="Normal 10 2 3 62" xfId="3406"/>
    <cellStyle name="Normal 10 2 3 63" xfId="3407"/>
    <cellStyle name="Normal 10 2 3 64" xfId="3408"/>
    <cellStyle name="Normal 10 2 3 65" xfId="3409"/>
    <cellStyle name="Normal 10 2 3 66" xfId="3410"/>
    <cellStyle name="Normal 10 2 3 67" xfId="3411"/>
    <cellStyle name="Normal 10 2 3 68" xfId="3412"/>
    <cellStyle name="Normal 10 2 3 69" xfId="3413"/>
    <cellStyle name="Normal 10 2 3 7" xfId="3414"/>
    <cellStyle name="Normal 10 2 3 70" xfId="3415"/>
    <cellStyle name="Normal 10 2 3 71" xfId="3416"/>
    <cellStyle name="Normal 10 2 3 72" xfId="3417"/>
    <cellStyle name="Normal 10 2 3 73" xfId="3418"/>
    <cellStyle name="Normal 10 2 3 74" xfId="3419"/>
    <cellStyle name="Normal 10 2 3 75" xfId="3420"/>
    <cellStyle name="Normal 10 2 3 76" xfId="3421"/>
    <cellStyle name="Normal 10 2 3 77" xfId="3422"/>
    <cellStyle name="Normal 10 2 3 78" xfId="3423"/>
    <cellStyle name="Normal 10 2 3 79" xfId="3424"/>
    <cellStyle name="Normal 10 2 3 8" xfId="3425"/>
    <cellStyle name="Normal 10 2 3 80" xfId="3426"/>
    <cellStyle name="Normal 10 2 3 81" xfId="3427"/>
    <cellStyle name="Normal 10 2 3 82" xfId="3428"/>
    <cellStyle name="Normal 10 2 3 83" xfId="3429"/>
    <cellStyle name="Normal 10 2 3 84" xfId="3430"/>
    <cellStyle name="Normal 10 2 3 85" xfId="3431"/>
    <cellStyle name="Normal 10 2 3 86" xfId="3432"/>
    <cellStyle name="Normal 10 2 3 87" xfId="3433"/>
    <cellStyle name="Normal 10 2 3 88" xfId="3434"/>
    <cellStyle name="Normal 10 2 3 9" xfId="3435"/>
    <cellStyle name="Normal 10 2 30" xfId="3436"/>
    <cellStyle name="Normal 10 2 31" xfId="3437"/>
    <cellStyle name="Normal 10 2 32" xfId="3438"/>
    <cellStyle name="Normal 10 2 33" xfId="3439"/>
    <cellStyle name="Normal 10 2 34" xfId="3440"/>
    <cellStyle name="Normal 10 2 35" xfId="3441"/>
    <cellStyle name="Normal 10 2 36" xfId="3442"/>
    <cellStyle name="Normal 10 2 37" xfId="3443"/>
    <cellStyle name="Normal 10 2 38" xfId="3444"/>
    <cellStyle name="Normal 10 2 39" xfId="3445"/>
    <cellStyle name="Normal 10 2 4" xfId="3446"/>
    <cellStyle name="Normal 10 2 40" xfId="3447"/>
    <cellStyle name="Normal 10 2 41" xfId="3448"/>
    <cellStyle name="Normal 10 2 42" xfId="3449"/>
    <cellStyle name="Normal 10 2 43" xfId="3450"/>
    <cellStyle name="Normal 10 2 44" xfId="3451"/>
    <cellStyle name="Normal 10 2 45" xfId="3452"/>
    <cellStyle name="Normal 10 2 46" xfId="3453"/>
    <cellStyle name="Normal 10 2 47" xfId="3454"/>
    <cellStyle name="Normal 10 2 48" xfId="3455"/>
    <cellStyle name="Normal 10 2 49" xfId="3456"/>
    <cellStyle name="Normal 10 2 5" xfId="3457"/>
    <cellStyle name="Normal 10 2 50" xfId="3458"/>
    <cellStyle name="Normal 10 2 51" xfId="3459"/>
    <cellStyle name="Normal 10 2 52" xfId="3460"/>
    <cellStyle name="Normal 10 2 53" xfId="3461"/>
    <cellStyle name="Normal 10 2 54" xfId="3462"/>
    <cellStyle name="Normal 10 2 55" xfId="3463"/>
    <cellStyle name="Normal 10 2 56" xfId="3464"/>
    <cellStyle name="Normal 10 2 57" xfId="3465"/>
    <cellStyle name="Normal 10 2 58" xfId="3466"/>
    <cellStyle name="Normal 10 2 59" xfId="3467"/>
    <cellStyle name="Normal 10 2 6" xfId="3468"/>
    <cellStyle name="Normal 10 2 60" xfId="3469"/>
    <cellStyle name="Normal 10 2 61" xfId="3470"/>
    <cellStyle name="Normal 10 2 62" xfId="3471"/>
    <cellStyle name="Normal 10 2 63" xfId="3472"/>
    <cellStyle name="Normal 10 2 64" xfId="3473"/>
    <cellStyle name="Normal 10 2 65" xfId="3474"/>
    <cellStyle name="Normal 10 2 66" xfId="3475"/>
    <cellStyle name="Normal 10 2 67" xfId="3476"/>
    <cellStyle name="Normal 10 2 68" xfId="3477"/>
    <cellStyle name="Normal 10 2 69" xfId="3478"/>
    <cellStyle name="Normal 10 2 7" xfId="3479"/>
    <cellStyle name="Normal 10 2 70" xfId="3480"/>
    <cellStyle name="Normal 10 2 71" xfId="3481"/>
    <cellStyle name="Normal 10 2 72" xfId="3482"/>
    <cellStyle name="Normal 10 2 73" xfId="3483"/>
    <cellStyle name="Normal 10 2 74" xfId="3484"/>
    <cellStyle name="Normal 10 2 75" xfId="3485"/>
    <cellStyle name="Normal 10 2 76" xfId="3486"/>
    <cellStyle name="Normal 10 2 77" xfId="3487"/>
    <cellStyle name="Normal 10 2 78" xfId="3488"/>
    <cellStyle name="Normal 10 2 79" xfId="3489"/>
    <cellStyle name="Normal 10 2 8" xfId="3490"/>
    <cellStyle name="Normal 10 2 80" xfId="3491"/>
    <cellStyle name="Normal 10 2 81" xfId="3492"/>
    <cellStyle name="Normal 10 2 82" xfId="3493"/>
    <cellStyle name="Normal 10 2 83" xfId="3494"/>
    <cellStyle name="Normal 10 2 84" xfId="3495"/>
    <cellStyle name="Normal 10 2 85" xfId="3496"/>
    <cellStyle name="Normal 10 2 86" xfId="3497"/>
    <cellStyle name="Normal 10 2 87" xfId="3498"/>
    <cellStyle name="Normal 10 2 88" xfId="3499"/>
    <cellStyle name="Normal 10 2 89" xfId="3500"/>
    <cellStyle name="Normal 10 2 9" xfId="3501"/>
    <cellStyle name="Normal 10 2 90" xfId="3502"/>
    <cellStyle name="Normal 10 20" xfId="3503"/>
    <cellStyle name="Normal 10 21" xfId="3504"/>
    <cellStyle name="Normal 10 22" xfId="3505"/>
    <cellStyle name="Normal 10 23" xfId="3506"/>
    <cellStyle name="Normal 10 24" xfId="3507"/>
    <cellStyle name="Normal 10 25" xfId="3508"/>
    <cellStyle name="Normal 10 26" xfId="3509"/>
    <cellStyle name="Normal 10 27" xfId="3510"/>
    <cellStyle name="Normal 10 28" xfId="3511"/>
    <cellStyle name="Normal 10 29" xfId="3512"/>
    <cellStyle name="Normal 10 3" xfId="3513"/>
    <cellStyle name="Normal 10 3 10" xfId="3514"/>
    <cellStyle name="Normal 10 3 11" xfId="3515"/>
    <cellStyle name="Normal 10 3 12" xfId="3516"/>
    <cellStyle name="Normal 10 3 13" xfId="3517"/>
    <cellStyle name="Normal 10 3 14" xfId="3518"/>
    <cellStyle name="Normal 10 3 15" xfId="3519"/>
    <cellStyle name="Normal 10 3 16" xfId="3520"/>
    <cellStyle name="Normal 10 3 17" xfId="3521"/>
    <cellStyle name="Normal 10 3 18" xfId="3522"/>
    <cellStyle name="Normal 10 3 19" xfId="3523"/>
    <cellStyle name="Normal 10 3 2" xfId="3524"/>
    <cellStyle name="Normal 10 3 20" xfId="3525"/>
    <cellStyle name="Normal 10 3 21" xfId="3526"/>
    <cellStyle name="Normal 10 3 22" xfId="3527"/>
    <cellStyle name="Normal 10 3 23" xfId="3528"/>
    <cellStyle name="Normal 10 3 24" xfId="3529"/>
    <cellStyle name="Normal 10 3 25" xfId="3530"/>
    <cellStyle name="Normal 10 3 26" xfId="3531"/>
    <cellStyle name="Normal 10 3 27" xfId="3532"/>
    <cellStyle name="Normal 10 3 28" xfId="3533"/>
    <cellStyle name="Normal 10 3 29" xfId="3534"/>
    <cellStyle name="Normal 10 3 3" xfId="3535"/>
    <cellStyle name="Normal 10 3 30" xfId="3536"/>
    <cellStyle name="Normal 10 3 31" xfId="3537"/>
    <cellStyle name="Normal 10 3 32" xfId="3538"/>
    <cellStyle name="Normal 10 3 33" xfId="3539"/>
    <cellStyle name="Normal 10 3 34" xfId="3540"/>
    <cellStyle name="Normal 10 3 35" xfId="3541"/>
    <cellStyle name="Normal 10 3 36" xfId="3542"/>
    <cellStyle name="Normal 10 3 37" xfId="3543"/>
    <cellStyle name="Normal 10 3 38" xfId="3544"/>
    <cellStyle name="Normal 10 3 39" xfId="3545"/>
    <cellStyle name="Normal 10 3 4" xfId="3546"/>
    <cellStyle name="Normal 10 3 40" xfId="3547"/>
    <cellStyle name="Normal 10 3 41" xfId="3548"/>
    <cellStyle name="Normal 10 3 42" xfId="3549"/>
    <cellStyle name="Normal 10 3 43" xfId="3550"/>
    <cellStyle name="Normal 10 3 44" xfId="3551"/>
    <cellStyle name="Normal 10 3 45" xfId="3552"/>
    <cellStyle name="Normal 10 3 46" xfId="3553"/>
    <cellStyle name="Normal 10 3 47" xfId="3554"/>
    <cellStyle name="Normal 10 3 48" xfId="3555"/>
    <cellStyle name="Normal 10 3 49" xfId="3556"/>
    <cellStyle name="Normal 10 3 5" xfId="3557"/>
    <cellStyle name="Normal 10 3 50" xfId="3558"/>
    <cellStyle name="Normal 10 3 51" xfId="3559"/>
    <cellStyle name="Normal 10 3 52" xfId="3560"/>
    <cellStyle name="Normal 10 3 53" xfId="3561"/>
    <cellStyle name="Normal 10 3 54" xfId="3562"/>
    <cellStyle name="Normal 10 3 55" xfId="3563"/>
    <cellStyle name="Normal 10 3 56" xfId="3564"/>
    <cellStyle name="Normal 10 3 57" xfId="3565"/>
    <cellStyle name="Normal 10 3 58" xfId="3566"/>
    <cellStyle name="Normal 10 3 59" xfId="3567"/>
    <cellStyle name="Normal 10 3 6" xfId="3568"/>
    <cellStyle name="Normal 10 3 60" xfId="3569"/>
    <cellStyle name="Normal 10 3 61" xfId="3570"/>
    <cellStyle name="Normal 10 3 62" xfId="3571"/>
    <cellStyle name="Normal 10 3 63" xfId="3572"/>
    <cellStyle name="Normal 10 3 64" xfId="3573"/>
    <cellStyle name="Normal 10 3 65" xfId="3574"/>
    <cellStyle name="Normal 10 3 66" xfId="3575"/>
    <cellStyle name="Normal 10 3 67" xfId="3576"/>
    <cellStyle name="Normal 10 3 68" xfId="3577"/>
    <cellStyle name="Normal 10 3 69" xfId="3578"/>
    <cellStyle name="Normal 10 3 7" xfId="3579"/>
    <cellStyle name="Normal 10 3 70" xfId="3580"/>
    <cellStyle name="Normal 10 3 71" xfId="3581"/>
    <cellStyle name="Normal 10 3 72" xfId="3582"/>
    <cellStyle name="Normal 10 3 73" xfId="3583"/>
    <cellStyle name="Normal 10 3 74" xfId="3584"/>
    <cellStyle name="Normal 10 3 75" xfId="3585"/>
    <cellStyle name="Normal 10 3 76" xfId="3586"/>
    <cellStyle name="Normal 10 3 77" xfId="3587"/>
    <cellStyle name="Normal 10 3 78" xfId="3588"/>
    <cellStyle name="Normal 10 3 79" xfId="3589"/>
    <cellStyle name="Normal 10 3 8" xfId="3590"/>
    <cellStyle name="Normal 10 3 80" xfId="3591"/>
    <cellStyle name="Normal 10 3 81" xfId="3592"/>
    <cellStyle name="Normal 10 3 82" xfId="3593"/>
    <cellStyle name="Normal 10 3 83" xfId="3594"/>
    <cellStyle name="Normal 10 3 84" xfId="3595"/>
    <cellStyle name="Normal 10 3 85" xfId="3596"/>
    <cellStyle name="Normal 10 3 86" xfId="3597"/>
    <cellStyle name="Normal 10 3 87" xfId="3598"/>
    <cellStyle name="Normal 10 3 88" xfId="3599"/>
    <cellStyle name="Normal 10 3 9" xfId="3600"/>
    <cellStyle name="Normal 10 30" xfId="3601"/>
    <cellStyle name="Normal 10 31" xfId="3602"/>
    <cellStyle name="Normal 10 32" xfId="3603"/>
    <cellStyle name="Normal 10 33" xfId="3604"/>
    <cellStyle name="Normal 10 34" xfId="3605"/>
    <cellStyle name="Normal 10 35" xfId="3606"/>
    <cellStyle name="Normal 10 36" xfId="3607"/>
    <cellStyle name="Normal 10 37" xfId="3608"/>
    <cellStyle name="Normal 10 38" xfId="3609"/>
    <cellStyle name="Normal 10 39" xfId="3610"/>
    <cellStyle name="Normal 10 4" xfId="3611"/>
    <cellStyle name="Normal 10 4 10" xfId="3612"/>
    <cellStyle name="Normal 10 4 11" xfId="3613"/>
    <cellStyle name="Normal 10 4 12" xfId="3614"/>
    <cellStyle name="Normal 10 4 13" xfId="3615"/>
    <cellStyle name="Normal 10 4 14" xfId="3616"/>
    <cellStyle name="Normal 10 4 15" xfId="3617"/>
    <cellStyle name="Normal 10 4 16" xfId="3618"/>
    <cellStyle name="Normal 10 4 17" xfId="3619"/>
    <cellStyle name="Normal 10 4 18" xfId="3620"/>
    <cellStyle name="Normal 10 4 19" xfId="3621"/>
    <cellStyle name="Normal 10 4 2" xfId="3622"/>
    <cellStyle name="Normal 10 4 20" xfId="3623"/>
    <cellStyle name="Normal 10 4 21" xfId="3624"/>
    <cellStyle name="Normal 10 4 22" xfId="3625"/>
    <cellStyle name="Normal 10 4 23" xfId="3626"/>
    <cellStyle name="Normal 10 4 24" xfId="3627"/>
    <cellStyle name="Normal 10 4 25" xfId="3628"/>
    <cellStyle name="Normal 10 4 26" xfId="3629"/>
    <cellStyle name="Normal 10 4 27" xfId="3630"/>
    <cellStyle name="Normal 10 4 28" xfId="3631"/>
    <cellStyle name="Normal 10 4 29" xfId="3632"/>
    <cellStyle name="Normal 10 4 3" xfId="3633"/>
    <cellStyle name="Normal 10 4 30" xfId="3634"/>
    <cellStyle name="Normal 10 4 31" xfId="3635"/>
    <cellStyle name="Normal 10 4 32" xfId="3636"/>
    <cellStyle name="Normal 10 4 33" xfId="3637"/>
    <cellStyle name="Normal 10 4 34" xfId="3638"/>
    <cellStyle name="Normal 10 4 35" xfId="3639"/>
    <cellStyle name="Normal 10 4 36" xfId="3640"/>
    <cellStyle name="Normal 10 4 37" xfId="3641"/>
    <cellStyle name="Normal 10 4 38" xfId="3642"/>
    <cellStyle name="Normal 10 4 39" xfId="3643"/>
    <cellStyle name="Normal 10 4 4" xfId="3644"/>
    <cellStyle name="Normal 10 4 40" xfId="3645"/>
    <cellStyle name="Normal 10 4 41" xfId="3646"/>
    <cellStyle name="Normal 10 4 42" xfId="3647"/>
    <cellStyle name="Normal 10 4 43" xfId="3648"/>
    <cellStyle name="Normal 10 4 44" xfId="3649"/>
    <cellStyle name="Normal 10 4 45" xfId="3650"/>
    <cellStyle name="Normal 10 4 46" xfId="3651"/>
    <cellStyle name="Normal 10 4 47" xfId="3652"/>
    <cellStyle name="Normal 10 4 48" xfId="3653"/>
    <cellStyle name="Normal 10 4 49" xfId="3654"/>
    <cellStyle name="Normal 10 4 5" xfId="3655"/>
    <cellStyle name="Normal 10 4 50" xfId="3656"/>
    <cellStyle name="Normal 10 4 51" xfId="3657"/>
    <cellStyle name="Normal 10 4 52" xfId="3658"/>
    <cellStyle name="Normal 10 4 53" xfId="3659"/>
    <cellStyle name="Normal 10 4 54" xfId="3660"/>
    <cellStyle name="Normal 10 4 55" xfId="3661"/>
    <cellStyle name="Normal 10 4 56" xfId="3662"/>
    <cellStyle name="Normal 10 4 57" xfId="3663"/>
    <cellStyle name="Normal 10 4 58" xfId="3664"/>
    <cellStyle name="Normal 10 4 59" xfId="3665"/>
    <cellStyle name="Normal 10 4 6" xfId="3666"/>
    <cellStyle name="Normal 10 4 60" xfId="3667"/>
    <cellStyle name="Normal 10 4 61" xfId="3668"/>
    <cellStyle name="Normal 10 4 62" xfId="3669"/>
    <cellStyle name="Normal 10 4 63" xfId="3670"/>
    <cellStyle name="Normal 10 4 64" xfId="3671"/>
    <cellStyle name="Normal 10 4 65" xfId="3672"/>
    <cellStyle name="Normal 10 4 66" xfId="3673"/>
    <cellStyle name="Normal 10 4 67" xfId="3674"/>
    <cellStyle name="Normal 10 4 68" xfId="3675"/>
    <cellStyle name="Normal 10 4 69" xfId="3676"/>
    <cellStyle name="Normal 10 4 7" xfId="3677"/>
    <cellStyle name="Normal 10 4 70" xfId="3678"/>
    <cellStyle name="Normal 10 4 71" xfId="3679"/>
    <cellStyle name="Normal 10 4 72" xfId="3680"/>
    <cellStyle name="Normal 10 4 73" xfId="3681"/>
    <cellStyle name="Normal 10 4 74" xfId="3682"/>
    <cellStyle name="Normal 10 4 75" xfId="3683"/>
    <cellStyle name="Normal 10 4 76" xfId="3684"/>
    <cellStyle name="Normal 10 4 77" xfId="3685"/>
    <cellStyle name="Normal 10 4 78" xfId="3686"/>
    <cellStyle name="Normal 10 4 79" xfId="3687"/>
    <cellStyle name="Normal 10 4 8" xfId="3688"/>
    <cellStyle name="Normal 10 4 80" xfId="3689"/>
    <cellStyle name="Normal 10 4 81" xfId="3690"/>
    <cellStyle name="Normal 10 4 82" xfId="3691"/>
    <cellStyle name="Normal 10 4 83" xfId="3692"/>
    <cellStyle name="Normal 10 4 84" xfId="3693"/>
    <cellStyle name="Normal 10 4 85" xfId="3694"/>
    <cellStyle name="Normal 10 4 86" xfId="3695"/>
    <cellStyle name="Normal 10 4 87" xfId="3696"/>
    <cellStyle name="Normal 10 4 88" xfId="3697"/>
    <cellStyle name="Normal 10 4 9" xfId="3698"/>
    <cellStyle name="Normal 10 40" xfId="3699"/>
    <cellStyle name="Normal 10 41" xfId="3700"/>
    <cellStyle name="Normal 10 42" xfId="3701"/>
    <cellStyle name="Normal 10 43" xfId="3702"/>
    <cellStyle name="Normal 10 44" xfId="3703"/>
    <cellStyle name="Normal 10 45" xfId="3704"/>
    <cellStyle name="Normal 10 46" xfId="3705"/>
    <cellStyle name="Normal 10 47" xfId="3706"/>
    <cellStyle name="Normal 10 48" xfId="3707"/>
    <cellStyle name="Normal 10 49" xfId="3708"/>
    <cellStyle name="Normal 10 5" xfId="3709"/>
    <cellStyle name="Normal 10 50" xfId="3710"/>
    <cellStyle name="Normal 10 51" xfId="3711"/>
    <cellStyle name="Normal 10 52" xfId="3712"/>
    <cellStyle name="Normal 10 53" xfId="3713"/>
    <cellStyle name="Normal 10 54" xfId="3714"/>
    <cellStyle name="Normal 10 55" xfId="3715"/>
    <cellStyle name="Normal 10 56" xfId="3716"/>
    <cellStyle name="Normal 10 57" xfId="3717"/>
    <cellStyle name="Normal 10 58" xfId="3718"/>
    <cellStyle name="Normal 10 59" xfId="3719"/>
    <cellStyle name="Normal 10 6" xfId="3720"/>
    <cellStyle name="Normal 10 60" xfId="3721"/>
    <cellStyle name="Normal 10 61" xfId="3722"/>
    <cellStyle name="Normal 10 62" xfId="3723"/>
    <cellStyle name="Normal 10 63" xfId="3724"/>
    <cellStyle name="Normal 10 64" xfId="3725"/>
    <cellStyle name="Normal 10 65" xfId="3726"/>
    <cellStyle name="Normal 10 66" xfId="3727"/>
    <cellStyle name="Normal 10 67" xfId="3728"/>
    <cellStyle name="Normal 10 68" xfId="3729"/>
    <cellStyle name="Normal 10 69" xfId="3730"/>
    <cellStyle name="Normal 10 7" xfId="3731"/>
    <cellStyle name="Normal 10 70" xfId="3732"/>
    <cellStyle name="Normal 10 71" xfId="3733"/>
    <cellStyle name="Normal 10 72" xfId="3734"/>
    <cellStyle name="Normal 10 73" xfId="3735"/>
    <cellStyle name="Normal 10 74" xfId="3736"/>
    <cellStyle name="Normal 10 75" xfId="3737"/>
    <cellStyle name="Normal 10 76" xfId="3738"/>
    <cellStyle name="Normal 10 77" xfId="3739"/>
    <cellStyle name="Normal 10 78" xfId="3740"/>
    <cellStyle name="Normal 10 79" xfId="3741"/>
    <cellStyle name="Normal 10 8" xfId="3742"/>
    <cellStyle name="Normal 10 80" xfId="3743"/>
    <cellStyle name="Normal 10 81" xfId="3744"/>
    <cellStyle name="Normal 10 82" xfId="3745"/>
    <cellStyle name="Normal 10 83" xfId="3746"/>
    <cellStyle name="Normal 10 84" xfId="3747"/>
    <cellStyle name="Normal 10 85" xfId="3748"/>
    <cellStyle name="Normal 10 86" xfId="3749"/>
    <cellStyle name="Normal 10 87" xfId="3750"/>
    <cellStyle name="Normal 10 88" xfId="3751"/>
    <cellStyle name="Normal 10 89" xfId="3752"/>
    <cellStyle name="Normal 10 9" xfId="3753"/>
    <cellStyle name="Normal 10 90" xfId="3754"/>
    <cellStyle name="Normal 10 91" xfId="3755"/>
    <cellStyle name="Normal 100" xfId="3756"/>
    <cellStyle name="Normal 101" xfId="3757"/>
    <cellStyle name="Normal 105" xfId="3758"/>
    <cellStyle name="Normal 105 10" xfId="3759"/>
    <cellStyle name="Normal 105 11" xfId="3760"/>
    <cellStyle name="Normal 105 12" xfId="3761"/>
    <cellStyle name="Normal 105 13" xfId="3762"/>
    <cellStyle name="Normal 105 14" xfId="3763"/>
    <cellStyle name="Normal 105 15" xfId="3764"/>
    <cellStyle name="Normal 105 16" xfId="3765"/>
    <cellStyle name="Normal 105 17" xfId="3766"/>
    <cellStyle name="Normal 105 18" xfId="3767"/>
    <cellStyle name="Normal 105 19" xfId="3768"/>
    <cellStyle name="Normal 105 2" xfId="3769"/>
    <cellStyle name="Normal 105 2 10" xfId="3770"/>
    <cellStyle name="Normal 105 2 11" xfId="3771"/>
    <cellStyle name="Normal 105 2 12" xfId="3772"/>
    <cellStyle name="Normal 105 2 13" xfId="3773"/>
    <cellStyle name="Normal 105 2 14" xfId="3774"/>
    <cellStyle name="Normal 105 2 15" xfId="3775"/>
    <cellStyle name="Normal 105 2 16" xfId="3776"/>
    <cellStyle name="Normal 105 2 17" xfId="3777"/>
    <cellStyle name="Normal 105 2 18" xfId="3778"/>
    <cellStyle name="Normal 105 2 19" xfId="3779"/>
    <cellStyle name="Normal 105 2 2" xfId="3780"/>
    <cellStyle name="Normal 105 2 2 10" xfId="3781"/>
    <cellStyle name="Normal 105 2 2 11" xfId="3782"/>
    <cellStyle name="Normal 105 2 2 12" xfId="3783"/>
    <cellStyle name="Normal 105 2 2 13" xfId="3784"/>
    <cellStyle name="Normal 105 2 2 14" xfId="3785"/>
    <cellStyle name="Normal 105 2 2 15" xfId="3786"/>
    <cellStyle name="Normal 105 2 2 16" xfId="3787"/>
    <cellStyle name="Normal 105 2 2 17" xfId="3788"/>
    <cellStyle name="Normal 105 2 2 18" xfId="3789"/>
    <cellStyle name="Normal 105 2 2 19" xfId="3790"/>
    <cellStyle name="Normal 105 2 2 2" xfId="3791"/>
    <cellStyle name="Normal 105 2 2 20" xfId="3792"/>
    <cellStyle name="Normal 105 2 2 21" xfId="3793"/>
    <cellStyle name="Normal 105 2 2 22" xfId="3794"/>
    <cellStyle name="Normal 105 2 2 23" xfId="3795"/>
    <cellStyle name="Normal 105 2 2 24" xfId="3796"/>
    <cellStyle name="Normal 105 2 2 25" xfId="3797"/>
    <cellStyle name="Normal 105 2 2 26" xfId="3798"/>
    <cellStyle name="Normal 105 2 2 27" xfId="3799"/>
    <cellStyle name="Normal 105 2 2 28" xfId="3800"/>
    <cellStyle name="Normal 105 2 2 29" xfId="3801"/>
    <cellStyle name="Normal 105 2 2 3" xfId="3802"/>
    <cellStyle name="Normal 105 2 2 30" xfId="3803"/>
    <cellStyle name="Normal 105 2 2 31" xfId="3804"/>
    <cellStyle name="Normal 105 2 2 32" xfId="3805"/>
    <cellStyle name="Normal 105 2 2 33" xfId="3806"/>
    <cellStyle name="Normal 105 2 2 34" xfId="3807"/>
    <cellStyle name="Normal 105 2 2 35" xfId="3808"/>
    <cellStyle name="Normal 105 2 2 36" xfId="3809"/>
    <cellStyle name="Normal 105 2 2 37" xfId="3810"/>
    <cellStyle name="Normal 105 2 2 38" xfId="3811"/>
    <cellStyle name="Normal 105 2 2 39" xfId="3812"/>
    <cellStyle name="Normal 105 2 2 4" xfId="3813"/>
    <cellStyle name="Normal 105 2 2 40" xfId="3814"/>
    <cellStyle name="Normal 105 2 2 41" xfId="3815"/>
    <cellStyle name="Normal 105 2 2 42" xfId="3816"/>
    <cellStyle name="Normal 105 2 2 43" xfId="3817"/>
    <cellStyle name="Normal 105 2 2 44" xfId="3818"/>
    <cellStyle name="Normal 105 2 2 45" xfId="3819"/>
    <cellStyle name="Normal 105 2 2 46" xfId="3820"/>
    <cellStyle name="Normal 105 2 2 47" xfId="3821"/>
    <cellStyle name="Normal 105 2 2 48" xfId="3822"/>
    <cellStyle name="Normal 105 2 2 49" xfId="3823"/>
    <cellStyle name="Normal 105 2 2 5" xfId="3824"/>
    <cellStyle name="Normal 105 2 2 50" xfId="3825"/>
    <cellStyle name="Normal 105 2 2 51" xfId="3826"/>
    <cellStyle name="Normal 105 2 2 52" xfId="3827"/>
    <cellStyle name="Normal 105 2 2 53" xfId="3828"/>
    <cellStyle name="Normal 105 2 2 54" xfId="3829"/>
    <cellStyle name="Normal 105 2 2 55" xfId="3830"/>
    <cellStyle name="Normal 105 2 2 56" xfId="3831"/>
    <cellStyle name="Normal 105 2 2 57" xfId="3832"/>
    <cellStyle name="Normal 105 2 2 58" xfId="3833"/>
    <cellStyle name="Normal 105 2 2 59" xfId="3834"/>
    <cellStyle name="Normal 105 2 2 6" xfId="3835"/>
    <cellStyle name="Normal 105 2 2 60" xfId="3836"/>
    <cellStyle name="Normal 105 2 2 61" xfId="3837"/>
    <cellStyle name="Normal 105 2 2 62" xfId="3838"/>
    <cellStyle name="Normal 105 2 2 63" xfId="3839"/>
    <cellStyle name="Normal 105 2 2 64" xfId="3840"/>
    <cellStyle name="Normal 105 2 2 65" xfId="3841"/>
    <cellStyle name="Normal 105 2 2 66" xfId="3842"/>
    <cellStyle name="Normal 105 2 2 67" xfId="3843"/>
    <cellStyle name="Normal 105 2 2 68" xfId="3844"/>
    <cellStyle name="Normal 105 2 2 69" xfId="3845"/>
    <cellStyle name="Normal 105 2 2 7" xfId="3846"/>
    <cellStyle name="Normal 105 2 2 70" xfId="3847"/>
    <cellStyle name="Normal 105 2 2 71" xfId="3848"/>
    <cellStyle name="Normal 105 2 2 72" xfId="3849"/>
    <cellStyle name="Normal 105 2 2 73" xfId="3850"/>
    <cellStyle name="Normal 105 2 2 74" xfId="3851"/>
    <cellStyle name="Normal 105 2 2 75" xfId="3852"/>
    <cellStyle name="Normal 105 2 2 76" xfId="3853"/>
    <cellStyle name="Normal 105 2 2 77" xfId="3854"/>
    <cellStyle name="Normal 105 2 2 78" xfId="3855"/>
    <cellStyle name="Normal 105 2 2 79" xfId="3856"/>
    <cellStyle name="Normal 105 2 2 8" xfId="3857"/>
    <cellStyle name="Normal 105 2 2 80" xfId="3858"/>
    <cellStyle name="Normal 105 2 2 81" xfId="3859"/>
    <cellStyle name="Normal 105 2 2 82" xfId="3860"/>
    <cellStyle name="Normal 105 2 2 83" xfId="3861"/>
    <cellStyle name="Normal 105 2 2 84" xfId="3862"/>
    <cellStyle name="Normal 105 2 2 85" xfId="3863"/>
    <cellStyle name="Normal 105 2 2 86" xfId="3864"/>
    <cellStyle name="Normal 105 2 2 87" xfId="3865"/>
    <cellStyle name="Normal 105 2 2 88" xfId="3866"/>
    <cellStyle name="Normal 105 2 2 9" xfId="3867"/>
    <cellStyle name="Normal 105 2 20" xfId="3868"/>
    <cellStyle name="Normal 105 2 21" xfId="3869"/>
    <cellStyle name="Normal 105 2 22" xfId="3870"/>
    <cellStyle name="Normal 105 2 23" xfId="3871"/>
    <cellStyle name="Normal 105 2 24" xfId="3872"/>
    <cellStyle name="Normal 105 2 25" xfId="3873"/>
    <cellStyle name="Normal 105 2 26" xfId="3874"/>
    <cellStyle name="Normal 105 2 27" xfId="3875"/>
    <cellStyle name="Normal 105 2 28" xfId="3876"/>
    <cellStyle name="Normal 105 2 29" xfId="3877"/>
    <cellStyle name="Normal 105 2 3" xfId="3878"/>
    <cellStyle name="Normal 105 2 3 10" xfId="3879"/>
    <cellStyle name="Normal 105 2 3 11" xfId="3880"/>
    <cellStyle name="Normal 105 2 3 12" xfId="3881"/>
    <cellStyle name="Normal 105 2 3 13" xfId="3882"/>
    <cellStyle name="Normal 105 2 3 14" xfId="3883"/>
    <cellStyle name="Normal 105 2 3 15" xfId="3884"/>
    <cellStyle name="Normal 105 2 3 16" xfId="3885"/>
    <cellStyle name="Normal 105 2 3 17" xfId="3886"/>
    <cellStyle name="Normal 105 2 3 18" xfId="3887"/>
    <cellStyle name="Normal 105 2 3 19" xfId="3888"/>
    <cellStyle name="Normal 105 2 3 2" xfId="3889"/>
    <cellStyle name="Normal 105 2 3 20" xfId="3890"/>
    <cellStyle name="Normal 105 2 3 21" xfId="3891"/>
    <cellStyle name="Normal 105 2 3 22" xfId="3892"/>
    <cellStyle name="Normal 105 2 3 23" xfId="3893"/>
    <cellStyle name="Normal 105 2 3 24" xfId="3894"/>
    <cellStyle name="Normal 105 2 3 25" xfId="3895"/>
    <cellStyle name="Normal 105 2 3 26" xfId="3896"/>
    <cellStyle name="Normal 105 2 3 27" xfId="3897"/>
    <cellStyle name="Normal 105 2 3 28" xfId="3898"/>
    <cellStyle name="Normal 105 2 3 29" xfId="3899"/>
    <cellStyle name="Normal 105 2 3 3" xfId="3900"/>
    <cellStyle name="Normal 105 2 3 30" xfId="3901"/>
    <cellStyle name="Normal 105 2 3 31" xfId="3902"/>
    <cellStyle name="Normal 105 2 3 32" xfId="3903"/>
    <cellStyle name="Normal 105 2 3 33" xfId="3904"/>
    <cellStyle name="Normal 105 2 3 34" xfId="3905"/>
    <cellStyle name="Normal 105 2 3 35" xfId="3906"/>
    <cellStyle name="Normal 105 2 3 36" xfId="3907"/>
    <cellStyle name="Normal 105 2 3 37" xfId="3908"/>
    <cellStyle name="Normal 105 2 3 38" xfId="3909"/>
    <cellStyle name="Normal 105 2 3 39" xfId="3910"/>
    <cellStyle name="Normal 105 2 3 4" xfId="3911"/>
    <cellStyle name="Normal 105 2 3 40" xfId="3912"/>
    <cellStyle name="Normal 105 2 3 41" xfId="3913"/>
    <cellStyle name="Normal 105 2 3 42" xfId="3914"/>
    <cellStyle name="Normal 105 2 3 43" xfId="3915"/>
    <cellStyle name="Normal 105 2 3 44" xfId="3916"/>
    <cellStyle name="Normal 105 2 3 45" xfId="3917"/>
    <cellStyle name="Normal 105 2 3 46" xfId="3918"/>
    <cellStyle name="Normal 105 2 3 47" xfId="3919"/>
    <cellStyle name="Normal 105 2 3 48" xfId="3920"/>
    <cellStyle name="Normal 105 2 3 49" xfId="3921"/>
    <cellStyle name="Normal 105 2 3 5" xfId="3922"/>
    <cellStyle name="Normal 105 2 3 50" xfId="3923"/>
    <cellStyle name="Normal 105 2 3 51" xfId="3924"/>
    <cellStyle name="Normal 105 2 3 52" xfId="3925"/>
    <cellStyle name="Normal 105 2 3 53" xfId="3926"/>
    <cellStyle name="Normal 105 2 3 54" xfId="3927"/>
    <cellStyle name="Normal 105 2 3 55" xfId="3928"/>
    <cellStyle name="Normal 105 2 3 56" xfId="3929"/>
    <cellStyle name="Normal 105 2 3 57" xfId="3930"/>
    <cellStyle name="Normal 105 2 3 58" xfId="3931"/>
    <cellStyle name="Normal 105 2 3 59" xfId="3932"/>
    <cellStyle name="Normal 105 2 3 6" xfId="3933"/>
    <cellStyle name="Normal 105 2 3 60" xfId="3934"/>
    <cellStyle name="Normal 105 2 3 61" xfId="3935"/>
    <cellStyle name="Normal 105 2 3 62" xfId="3936"/>
    <cellStyle name="Normal 105 2 3 63" xfId="3937"/>
    <cellStyle name="Normal 105 2 3 64" xfId="3938"/>
    <cellStyle name="Normal 105 2 3 65" xfId="3939"/>
    <cellStyle name="Normal 105 2 3 66" xfId="3940"/>
    <cellStyle name="Normal 105 2 3 67" xfId="3941"/>
    <cellStyle name="Normal 105 2 3 68" xfId="3942"/>
    <cellStyle name="Normal 105 2 3 69" xfId="3943"/>
    <cellStyle name="Normal 105 2 3 7" xfId="3944"/>
    <cellStyle name="Normal 105 2 3 70" xfId="3945"/>
    <cellStyle name="Normal 105 2 3 71" xfId="3946"/>
    <cellStyle name="Normal 105 2 3 72" xfId="3947"/>
    <cellStyle name="Normal 105 2 3 73" xfId="3948"/>
    <cellStyle name="Normal 105 2 3 74" xfId="3949"/>
    <cellStyle name="Normal 105 2 3 75" xfId="3950"/>
    <cellStyle name="Normal 105 2 3 76" xfId="3951"/>
    <cellStyle name="Normal 105 2 3 77" xfId="3952"/>
    <cellStyle name="Normal 105 2 3 78" xfId="3953"/>
    <cellStyle name="Normal 105 2 3 79" xfId="3954"/>
    <cellStyle name="Normal 105 2 3 8" xfId="3955"/>
    <cellStyle name="Normal 105 2 3 80" xfId="3956"/>
    <cellStyle name="Normal 105 2 3 81" xfId="3957"/>
    <cellStyle name="Normal 105 2 3 82" xfId="3958"/>
    <cellStyle name="Normal 105 2 3 83" xfId="3959"/>
    <cellStyle name="Normal 105 2 3 84" xfId="3960"/>
    <cellStyle name="Normal 105 2 3 85" xfId="3961"/>
    <cellStyle name="Normal 105 2 3 86" xfId="3962"/>
    <cellStyle name="Normal 105 2 3 87" xfId="3963"/>
    <cellStyle name="Normal 105 2 3 88" xfId="3964"/>
    <cellStyle name="Normal 105 2 3 9" xfId="3965"/>
    <cellStyle name="Normal 105 2 30" xfId="3966"/>
    <cellStyle name="Normal 105 2 31" xfId="3967"/>
    <cellStyle name="Normal 105 2 32" xfId="3968"/>
    <cellStyle name="Normal 105 2 33" xfId="3969"/>
    <cellStyle name="Normal 105 2 34" xfId="3970"/>
    <cellStyle name="Normal 105 2 35" xfId="3971"/>
    <cellStyle name="Normal 105 2 36" xfId="3972"/>
    <cellStyle name="Normal 105 2 37" xfId="3973"/>
    <cellStyle name="Normal 105 2 38" xfId="3974"/>
    <cellStyle name="Normal 105 2 39" xfId="3975"/>
    <cellStyle name="Normal 105 2 4" xfId="3976"/>
    <cellStyle name="Normal 105 2 40" xfId="3977"/>
    <cellStyle name="Normal 105 2 41" xfId="3978"/>
    <cellStyle name="Normal 105 2 42" xfId="3979"/>
    <cellStyle name="Normal 105 2 43" xfId="3980"/>
    <cellStyle name="Normal 105 2 44" xfId="3981"/>
    <cellStyle name="Normal 105 2 45" xfId="3982"/>
    <cellStyle name="Normal 105 2 46" xfId="3983"/>
    <cellStyle name="Normal 105 2 47" xfId="3984"/>
    <cellStyle name="Normal 105 2 48" xfId="3985"/>
    <cellStyle name="Normal 105 2 49" xfId="3986"/>
    <cellStyle name="Normal 105 2 5" xfId="3987"/>
    <cellStyle name="Normal 105 2 50" xfId="3988"/>
    <cellStyle name="Normal 105 2 51" xfId="3989"/>
    <cellStyle name="Normal 105 2 52" xfId="3990"/>
    <cellStyle name="Normal 105 2 53" xfId="3991"/>
    <cellStyle name="Normal 105 2 54" xfId="3992"/>
    <cellStyle name="Normal 105 2 55" xfId="3993"/>
    <cellStyle name="Normal 105 2 56" xfId="3994"/>
    <cellStyle name="Normal 105 2 57" xfId="3995"/>
    <cellStyle name="Normal 105 2 58" xfId="3996"/>
    <cellStyle name="Normal 105 2 59" xfId="3997"/>
    <cellStyle name="Normal 105 2 6" xfId="3998"/>
    <cellStyle name="Normal 105 2 60" xfId="3999"/>
    <cellStyle name="Normal 105 2 61" xfId="4000"/>
    <cellStyle name="Normal 105 2 62" xfId="4001"/>
    <cellStyle name="Normal 105 2 63" xfId="4002"/>
    <cellStyle name="Normal 105 2 64" xfId="4003"/>
    <cellStyle name="Normal 105 2 65" xfId="4004"/>
    <cellStyle name="Normal 105 2 66" xfId="4005"/>
    <cellStyle name="Normal 105 2 67" xfId="4006"/>
    <cellStyle name="Normal 105 2 68" xfId="4007"/>
    <cellStyle name="Normal 105 2 69" xfId="4008"/>
    <cellStyle name="Normal 105 2 7" xfId="4009"/>
    <cellStyle name="Normal 105 2 70" xfId="4010"/>
    <cellStyle name="Normal 105 2 71" xfId="4011"/>
    <cellStyle name="Normal 105 2 72" xfId="4012"/>
    <cellStyle name="Normal 105 2 73" xfId="4013"/>
    <cellStyle name="Normal 105 2 74" xfId="4014"/>
    <cellStyle name="Normal 105 2 75" xfId="4015"/>
    <cellStyle name="Normal 105 2 76" xfId="4016"/>
    <cellStyle name="Normal 105 2 77" xfId="4017"/>
    <cellStyle name="Normal 105 2 78" xfId="4018"/>
    <cellStyle name="Normal 105 2 79" xfId="4019"/>
    <cellStyle name="Normal 105 2 8" xfId="4020"/>
    <cellStyle name="Normal 105 2 80" xfId="4021"/>
    <cellStyle name="Normal 105 2 81" xfId="4022"/>
    <cellStyle name="Normal 105 2 82" xfId="4023"/>
    <cellStyle name="Normal 105 2 83" xfId="4024"/>
    <cellStyle name="Normal 105 2 84" xfId="4025"/>
    <cellStyle name="Normal 105 2 85" xfId="4026"/>
    <cellStyle name="Normal 105 2 86" xfId="4027"/>
    <cellStyle name="Normal 105 2 87" xfId="4028"/>
    <cellStyle name="Normal 105 2 88" xfId="4029"/>
    <cellStyle name="Normal 105 2 89" xfId="4030"/>
    <cellStyle name="Normal 105 2 9" xfId="4031"/>
    <cellStyle name="Normal 105 2 90" xfId="4032"/>
    <cellStyle name="Normal 105 20" xfId="4033"/>
    <cellStyle name="Normal 105 21" xfId="4034"/>
    <cellStyle name="Normal 105 22" xfId="4035"/>
    <cellStyle name="Normal 105 23" xfId="4036"/>
    <cellStyle name="Normal 105 24" xfId="4037"/>
    <cellStyle name="Normal 105 25" xfId="4038"/>
    <cellStyle name="Normal 105 26" xfId="4039"/>
    <cellStyle name="Normal 105 27" xfId="4040"/>
    <cellStyle name="Normal 105 28" xfId="4041"/>
    <cellStyle name="Normal 105 29" xfId="4042"/>
    <cellStyle name="Normal 105 3" xfId="4043"/>
    <cellStyle name="Normal 105 3 10" xfId="4044"/>
    <cellStyle name="Normal 105 3 11" xfId="4045"/>
    <cellStyle name="Normal 105 3 12" xfId="4046"/>
    <cellStyle name="Normal 105 3 13" xfId="4047"/>
    <cellStyle name="Normal 105 3 14" xfId="4048"/>
    <cellStyle name="Normal 105 3 15" xfId="4049"/>
    <cellStyle name="Normal 105 3 16" xfId="4050"/>
    <cellStyle name="Normal 105 3 17" xfId="4051"/>
    <cellStyle name="Normal 105 3 18" xfId="4052"/>
    <cellStyle name="Normal 105 3 19" xfId="4053"/>
    <cellStyle name="Normal 105 3 2" xfId="4054"/>
    <cellStyle name="Normal 105 3 20" xfId="4055"/>
    <cellStyle name="Normal 105 3 21" xfId="4056"/>
    <cellStyle name="Normal 105 3 22" xfId="4057"/>
    <cellStyle name="Normal 105 3 23" xfId="4058"/>
    <cellStyle name="Normal 105 3 24" xfId="4059"/>
    <cellStyle name="Normal 105 3 25" xfId="4060"/>
    <cellStyle name="Normal 105 3 26" xfId="4061"/>
    <cellStyle name="Normal 105 3 27" xfId="4062"/>
    <cellStyle name="Normal 105 3 28" xfId="4063"/>
    <cellStyle name="Normal 105 3 29" xfId="4064"/>
    <cellStyle name="Normal 105 3 3" xfId="4065"/>
    <cellStyle name="Normal 105 3 30" xfId="4066"/>
    <cellStyle name="Normal 105 3 31" xfId="4067"/>
    <cellStyle name="Normal 105 3 32" xfId="4068"/>
    <cellStyle name="Normal 105 3 33" xfId="4069"/>
    <cellStyle name="Normal 105 3 34" xfId="4070"/>
    <cellStyle name="Normal 105 3 35" xfId="4071"/>
    <cellStyle name="Normal 105 3 36" xfId="4072"/>
    <cellStyle name="Normal 105 3 37" xfId="4073"/>
    <cellStyle name="Normal 105 3 38" xfId="4074"/>
    <cellStyle name="Normal 105 3 39" xfId="4075"/>
    <cellStyle name="Normal 105 3 4" xfId="4076"/>
    <cellStyle name="Normal 105 3 40" xfId="4077"/>
    <cellStyle name="Normal 105 3 41" xfId="4078"/>
    <cellStyle name="Normal 105 3 42" xfId="4079"/>
    <cellStyle name="Normal 105 3 43" xfId="4080"/>
    <cellStyle name="Normal 105 3 44" xfId="4081"/>
    <cellStyle name="Normal 105 3 45" xfId="4082"/>
    <cellStyle name="Normal 105 3 46" xfId="4083"/>
    <cellStyle name="Normal 105 3 47" xfId="4084"/>
    <cellStyle name="Normal 105 3 48" xfId="4085"/>
    <cellStyle name="Normal 105 3 49" xfId="4086"/>
    <cellStyle name="Normal 105 3 5" xfId="4087"/>
    <cellStyle name="Normal 105 3 50" xfId="4088"/>
    <cellStyle name="Normal 105 3 51" xfId="4089"/>
    <cellStyle name="Normal 105 3 52" xfId="4090"/>
    <cellStyle name="Normal 105 3 53" xfId="4091"/>
    <cellStyle name="Normal 105 3 54" xfId="4092"/>
    <cellStyle name="Normal 105 3 55" xfId="4093"/>
    <cellStyle name="Normal 105 3 56" xfId="4094"/>
    <cellStyle name="Normal 105 3 57" xfId="4095"/>
    <cellStyle name="Normal 105 3 58" xfId="4096"/>
    <cellStyle name="Normal 105 3 59" xfId="4097"/>
    <cellStyle name="Normal 105 3 6" xfId="4098"/>
    <cellStyle name="Normal 105 3 60" xfId="4099"/>
    <cellStyle name="Normal 105 3 61" xfId="4100"/>
    <cellStyle name="Normal 105 3 62" xfId="4101"/>
    <cellStyle name="Normal 105 3 63" xfId="4102"/>
    <cellStyle name="Normal 105 3 64" xfId="4103"/>
    <cellStyle name="Normal 105 3 65" xfId="4104"/>
    <cellStyle name="Normal 105 3 66" xfId="4105"/>
    <cellStyle name="Normal 105 3 67" xfId="4106"/>
    <cellStyle name="Normal 105 3 68" xfId="4107"/>
    <cellStyle name="Normal 105 3 69" xfId="4108"/>
    <cellStyle name="Normal 105 3 7" xfId="4109"/>
    <cellStyle name="Normal 105 3 70" xfId="4110"/>
    <cellStyle name="Normal 105 3 71" xfId="4111"/>
    <cellStyle name="Normal 105 3 72" xfId="4112"/>
    <cellStyle name="Normal 105 3 73" xfId="4113"/>
    <cellStyle name="Normal 105 3 74" xfId="4114"/>
    <cellStyle name="Normal 105 3 75" xfId="4115"/>
    <cellStyle name="Normal 105 3 76" xfId="4116"/>
    <cellStyle name="Normal 105 3 77" xfId="4117"/>
    <cellStyle name="Normal 105 3 78" xfId="4118"/>
    <cellStyle name="Normal 105 3 79" xfId="4119"/>
    <cellStyle name="Normal 105 3 8" xfId="4120"/>
    <cellStyle name="Normal 105 3 80" xfId="4121"/>
    <cellStyle name="Normal 105 3 81" xfId="4122"/>
    <cellStyle name="Normal 105 3 82" xfId="4123"/>
    <cellStyle name="Normal 105 3 83" xfId="4124"/>
    <cellStyle name="Normal 105 3 84" xfId="4125"/>
    <cellStyle name="Normal 105 3 85" xfId="4126"/>
    <cellStyle name="Normal 105 3 86" xfId="4127"/>
    <cellStyle name="Normal 105 3 87" xfId="4128"/>
    <cellStyle name="Normal 105 3 88" xfId="4129"/>
    <cellStyle name="Normal 105 3 9" xfId="4130"/>
    <cellStyle name="Normal 105 30" xfId="4131"/>
    <cellStyle name="Normal 105 31" xfId="4132"/>
    <cellStyle name="Normal 105 32" xfId="4133"/>
    <cellStyle name="Normal 105 33" xfId="4134"/>
    <cellStyle name="Normal 105 34" xfId="4135"/>
    <cellStyle name="Normal 105 35" xfId="4136"/>
    <cellStyle name="Normal 105 36" xfId="4137"/>
    <cellStyle name="Normal 105 37" xfId="4138"/>
    <cellStyle name="Normal 105 38" xfId="4139"/>
    <cellStyle name="Normal 105 39" xfId="4140"/>
    <cellStyle name="Normal 105 4" xfId="4141"/>
    <cellStyle name="Normal 105 4 10" xfId="4142"/>
    <cellStyle name="Normal 105 4 11" xfId="4143"/>
    <cellStyle name="Normal 105 4 12" xfId="4144"/>
    <cellStyle name="Normal 105 4 13" xfId="4145"/>
    <cellStyle name="Normal 105 4 14" xfId="4146"/>
    <cellStyle name="Normal 105 4 15" xfId="4147"/>
    <cellStyle name="Normal 105 4 16" xfId="4148"/>
    <cellStyle name="Normal 105 4 17" xfId="4149"/>
    <cellStyle name="Normal 105 4 18" xfId="4150"/>
    <cellStyle name="Normal 105 4 19" xfId="4151"/>
    <cellStyle name="Normal 105 4 2" xfId="4152"/>
    <cellStyle name="Normal 105 4 20" xfId="4153"/>
    <cellStyle name="Normal 105 4 21" xfId="4154"/>
    <cellStyle name="Normal 105 4 22" xfId="4155"/>
    <cellStyle name="Normal 105 4 23" xfId="4156"/>
    <cellStyle name="Normal 105 4 24" xfId="4157"/>
    <cellStyle name="Normal 105 4 25" xfId="4158"/>
    <cellStyle name="Normal 105 4 26" xfId="4159"/>
    <cellStyle name="Normal 105 4 27" xfId="4160"/>
    <cellStyle name="Normal 105 4 28" xfId="4161"/>
    <cellStyle name="Normal 105 4 29" xfId="4162"/>
    <cellStyle name="Normal 105 4 3" xfId="4163"/>
    <cellStyle name="Normal 105 4 30" xfId="4164"/>
    <cellStyle name="Normal 105 4 31" xfId="4165"/>
    <cellStyle name="Normal 105 4 32" xfId="4166"/>
    <cellStyle name="Normal 105 4 33" xfId="4167"/>
    <cellStyle name="Normal 105 4 34" xfId="4168"/>
    <cellStyle name="Normal 105 4 35" xfId="4169"/>
    <cellStyle name="Normal 105 4 36" xfId="4170"/>
    <cellStyle name="Normal 105 4 37" xfId="4171"/>
    <cellStyle name="Normal 105 4 38" xfId="4172"/>
    <cellStyle name="Normal 105 4 39" xfId="4173"/>
    <cellStyle name="Normal 105 4 4" xfId="4174"/>
    <cellStyle name="Normal 105 4 40" xfId="4175"/>
    <cellStyle name="Normal 105 4 41" xfId="4176"/>
    <cellStyle name="Normal 105 4 42" xfId="4177"/>
    <cellStyle name="Normal 105 4 43" xfId="4178"/>
    <cellStyle name="Normal 105 4 44" xfId="4179"/>
    <cellStyle name="Normal 105 4 45" xfId="4180"/>
    <cellStyle name="Normal 105 4 46" xfId="4181"/>
    <cellStyle name="Normal 105 4 47" xfId="4182"/>
    <cellStyle name="Normal 105 4 48" xfId="4183"/>
    <cellStyle name="Normal 105 4 49" xfId="4184"/>
    <cellStyle name="Normal 105 4 5" xfId="4185"/>
    <cellStyle name="Normal 105 4 50" xfId="4186"/>
    <cellStyle name="Normal 105 4 51" xfId="4187"/>
    <cellStyle name="Normal 105 4 52" xfId="4188"/>
    <cellStyle name="Normal 105 4 53" xfId="4189"/>
    <cellStyle name="Normal 105 4 54" xfId="4190"/>
    <cellStyle name="Normal 105 4 55" xfId="4191"/>
    <cellStyle name="Normal 105 4 56" xfId="4192"/>
    <cellStyle name="Normal 105 4 57" xfId="4193"/>
    <cellStyle name="Normal 105 4 58" xfId="4194"/>
    <cellStyle name="Normal 105 4 59" xfId="4195"/>
    <cellStyle name="Normal 105 4 6" xfId="4196"/>
    <cellStyle name="Normal 105 4 60" xfId="4197"/>
    <cellStyle name="Normal 105 4 61" xfId="4198"/>
    <cellStyle name="Normal 105 4 62" xfId="4199"/>
    <cellStyle name="Normal 105 4 63" xfId="4200"/>
    <cellStyle name="Normal 105 4 64" xfId="4201"/>
    <cellStyle name="Normal 105 4 65" xfId="4202"/>
    <cellStyle name="Normal 105 4 66" xfId="4203"/>
    <cellStyle name="Normal 105 4 67" xfId="4204"/>
    <cellStyle name="Normal 105 4 68" xfId="4205"/>
    <cellStyle name="Normal 105 4 69" xfId="4206"/>
    <cellStyle name="Normal 105 4 7" xfId="4207"/>
    <cellStyle name="Normal 105 4 70" xfId="4208"/>
    <cellStyle name="Normal 105 4 71" xfId="4209"/>
    <cellStyle name="Normal 105 4 72" xfId="4210"/>
    <cellStyle name="Normal 105 4 73" xfId="4211"/>
    <cellStyle name="Normal 105 4 74" xfId="4212"/>
    <cellStyle name="Normal 105 4 75" xfId="4213"/>
    <cellStyle name="Normal 105 4 76" xfId="4214"/>
    <cellStyle name="Normal 105 4 77" xfId="4215"/>
    <cellStyle name="Normal 105 4 78" xfId="4216"/>
    <cellStyle name="Normal 105 4 79" xfId="4217"/>
    <cellStyle name="Normal 105 4 8" xfId="4218"/>
    <cellStyle name="Normal 105 4 80" xfId="4219"/>
    <cellStyle name="Normal 105 4 81" xfId="4220"/>
    <cellStyle name="Normal 105 4 82" xfId="4221"/>
    <cellStyle name="Normal 105 4 83" xfId="4222"/>
    <cellStyle name="Normal 105 4 84" xfId="4223"/>
    <cellStyle name="Normal 105 4 85" xfId="4224"/>
    <cellStyle name="Normal 105 4 86" xfId="4225"/>
    <cellStyle name="Normal 105 4 87" xfId="4226"/>
    <cellStyle name="Normal 105 4 88" xfId="4227"/>
    <cellStyle name="Normal 105 4 9" xfId="4228"/>
    <cellStyle name="Normal 105 40" xfId="4229"/>
    <cellStyle name="Normal 105 41" xfId="4230"/>
    <cellStyle name="Normal 105 42" xfId="4231"/>
    <cellStyle name="Normal 105 43" xfId="4232"/>
    <cellStyle name="Normal 105 44" xfId="4233"/>
    <cellStyle name="Normal 105 45" xfId="4234"/>
    <cellStyle name="Normal 105 46" xfId="4235"/>
    <cellStyle name="Normal 105 47" xfId="4236"/>
    <cellStyle name="Normal 105 48" xfId="4237"/>
    <cellStyle name="Normal 105 49" xfId="4238"/>
    <cellStyle name="Normal 105 5" xfId="4239"/>
    <cellStyle name="Normal 105 50" xfId="4240"/>
    <cellStyle name="Normal 105 51" xfId="4241"/>
    <cellStyle name="Normal 105 52" xfId="4242"/>
    <cellStyle name="Normal 105 53" xfId="4243"/>
    <cellStyle name="Normal 105 54" xfId="4244"/>
    <cellStyle name="Normal 105 55" xfId="4245"/>
    <cellStyle name="Normal 105 56" xfId="4246"/>
    <cellStyle name="Normal 105 57" xfId="4247"/>
    <cellStyle name="Normal 105 58" xfId="4248"/>
    <cellStyle name="Normal 105 59" xfId="4249"/>
    <cellStyle name="Normal 105 6" xfId="4250"/>
    <cellStyle name="Normal 105 60" xfId="4251"/>
    <cellStyle name="Normal 105 61" xfId="4252"/>
    <cellStyle name="Normal 105 62" xfId="4253"/>
    <cellStyle name="Normal 105 63" xfId="4254"/>
    <cellStyle name="Normal 105 64" xfId="4255"/>
    <cellStyle name="Normal 105 65" xfId="4256"/>
    <cellStyle name="Normal 105 66" xfId="4257"/>
    <cellStyle name="Normal 105 67" xfId="4258"/>
    <cellStyle name="Normal 105 68" xfId="4259"/>
    <cellStyle name="Normal 105 69" xfId="4260"/>
    <cellStyle name="Normal 105 7" xfId="4261"/>
    <cellStyle name="Normal 105 70" xfId="4262"/>
    <cellStyle name="Normal 105 71" xfId="4263"/>
    <cellStyle name="Normal 105 72" xfId="4264"/>
    <cellStyle name="Normal 105 73" xfId="4265"/>
    <cellStyle name="Normal 105 74" xfId="4266"/>
    <cellStyle name="Normal 105 75" xfId="4267"/>
    <cellStyle name="Normal 105 76" xfId="4268"/>
    <cellStyle name="Normal 105 77" xfId="4269"/>
    <cellStyle name="Normal 105 78" xfId="4270"/>
    <cellStyle name="Normal 105 79" xfId="4271"/>
    <cellStyle name="Normal 105 8" xfId="4272"/>
    <cellStyle name="Normal 105 80" xfId="4273"/>
    <cellStyle name="Normal 105 81" xfId="4274"/>
    <cellStyle name="Normal 105 82" xfId="4275"/>
    <cellStyle name="Normal 105 83" xfId="4276"/>
    <cellStyle name="Normal 105 84" xfId="4277"/>
    <cellStyle name="Normal 105 85" xfId="4278"/>
    <cellStyle name="Normal 105 86" xfId="4279"/>
    <cellStyle name="Normal 105 87" xfId="4280"/>
    <cellStyle name="Normal 105 88" xfId="4281"/>
    <cellStyle name="Normal 105 89" xfId="4282"/>
    <cellStyle name="Normal 105 9" xfId="4283"/>
    <cellStyle name="Normal 105 90" xfId="4284"/>
    <cellStyle name="Normal 105 91" xfId="4285"/>
    <cellStyle name="Normal 106" xfId="4286"/>
    <cellStyle name="Normal 106 10" xfId="4287"/>
    <cellStyle name="Normal 106 11" xfId="4288"/>
    <cellStyle name="Normal 106 12" xfId="4289"/>
    <cellStyle name="Normal 106 13" xfId="4290"/>
    <cellStyle name="Normal 106 14" xfId="4291"/>
    <cellStyle name="Normal 106 15" xfId="4292"/>
    <cellStyle name="Normal 106 16" xfId="4293"/>
    <cellStyle name="Normal 106 17" xfId="4294"/>
    <cellStyle name="Normal 106 18" xfId="4295"/>
    <cellStyle name="Normal 106 19" xfId="4296"/>
    <cellStyle name="Normal 106 2" xfId="4297"/>
    <cellStyle name="Normal 106 2 10" xfId="4298"/>
    <cellStyle name="Normal 106 2 11" xfId="4299"/>
    <cellStyle name="Normal 106 2 12" xfId="4300"/>
    <cellStyle name="Normal 106 2 13" xfId="4301"/>
    <cellStyle name="Normal 106 2 14" xfId="4302"/>
    <cellStyle name="Normal 106 2 15" xfId="4303"/>
    <cellStyle name="Normal 106 2 16" xfId="4304"/>
    <cellStyle name="Normal 106 2 17" xfId="4305"/>
    <cellStyle name="Normal 106 2 18" xfId="4306"/>
    <cellStyle name="Normal 106 2 19" xfId="4307"/>
    <cellStyle name="Normal 106 2 2" xfId="4308"/>
    <cellStyle name="Normal 106 2 2 10" xfId="4309"/>
    <cellStyle name="Normal 106 2 2 11" xfId="4310"/>
    <cellStyle name="Normal 106 2 2 12" xfId="4311"/>
    <cellStyle name="Normal 106 2 2 13" xfId="4312"/>
    <cellStyle name="Normal 106 2 2 14" xfId="4313"/>
    <cellStyle name="Normal 106 2 2 15" xfId="4314"/>
    <cellStyle name="Normal 106 2 2 16" xfId="4315"/>
    <cellStyle name="Normal 106 2 2 17" xfId="4316"/>
    <cellStyle name="Normal 106 2 2 18" xfId="4317"/>
    <cellStyle name="Normal 106 2 2 19" xfId="4318"/>
    <cellStyle name="Normal 106 2 2 2" xfId="4319"/>
    <cellStyle name="Normal 106 2 2 20" xfId="4320"/>
    <cellStyle name="Normal 106 2 2 21" xfId="4321"/>
    <cellStyle name="Normal 106 2 2 22" xfId="4322"/>
    <cellStyle name="Normal 106 2 2 23" xfId="4323"/>
    <cellStyle name="Normal 106 2 2 24" xfId="4324"/>
    <cellStyle name="Normal 106 2 2 25" xfId="4325"/>
    <cellStyle name="Normal 106 2 2 26" xfId="4326"/>
    <cellStyle name="Normal 106 2 2 27" xfId="4327"/>
    <cellStyle name="Normal 106 2 2 28" xfId="4328"/>
    <cellStyle name="Normal 106 2 2 29" xfId="4329"/>
    <cellStyle name="Normal 106 2 2 3" xfId="4330"/>
    <cellStyle name="Normal 106 2 2 30" xfId="4331"/>
    <cellStyle name="Normal 106 2 2 31" xfId="4332"/>
    <cellStyle name="Normal 106 2 2 32" xfId="4333"/>
    <cellStyle name="Normal 106 2 2 33" xfId="4334"/>
    <cellStyle name="Normal 106 2 2 34" xfId="4335"/>
    <cellStyle name="Normal 106 2 2 35" xfId="4336"/>
    <cellStyle name="Normal 106 2 2 36" xfId="4337"/>
    <cellStyle name="Normal 106 2 2 37" xfId="4338"/>
    <cellStyle name="Normal 106 2 2 38" xfId="4339"/>
    <cellStyle name="Normal 106 2 2 39" xfId="4340"/>
    <cellStyle name="Normal 106 2 2 4" xfId="4341"/>
    <cellStyle name="Normal 106 2 2 40" xfId="4342"/>
    <cellStyle name="Normal 106 2 2 41" xfId="4343"/>
    <cellStyle name="Normal 106 2 2 42" xfId="4344"/>
    <cellStyle name="Normal 106 2 2 43" xfId="4345"/>
    <cellStyle name="Normal 106 2 2 44" xfId="4346"/>
    <cellStyle name="Normal 106 2 2 45" xfId="4347"/>
    <cellStyle name="Normal 106 2 2 46" xfId="4348"/>
    <cellStyle name="Normal 106 2 2 47" xfId="4349"/>
    <cellStyle name="Normal 106 2 2 48" xfId="4350"/>
    <cellStyle name="Normal 106 2 2 49" xfId="4351"/>
    <cellStyle name="Normal 106 2 2 5" xfId="4352"/>
    <cellStyle name="Normal 106 2 2 50" xfId="4353"/>
    <cellStyle name="Normal 106 2 2 51" xfId="4354"/>
    <cellStyle name="Normal 106 2 2 52" xfId="4355"/>
    <cellStyle name="Normal 106 2 2 53" xfId="4356"/>
    <cellStyle name="Normal 106 2 2 54" xfId="4357"/>
    <cellStyle name="Normal 106 2 2 55" xfId="4358"/>
    <cellStyle name="Normal 106 2 2 56" xfId="4359"/>
    <cellStyle name="Normal 106 2 2 57" xfId="4360"/>
    <cellStyle name="Normal 106 2 2 58" xfId="4361"/>
    <cellStyle name="Normal 106 2 2 59" xfId="4362"/>
    <cellStyle name="Normal 106 2 2 6" xfId="4363"/>
    <cellStyle name="Normal 106 2 2 60" xfId="4364"/>
    <cellStyle name="Normal 106 2 2 61" xfId="4365"/>
    <cellStyle name="Normal 106 2 2 62" xfId="4366"/>
    <cellStyle name="Normal 106 2 2 63" xfId="4367"/>
    <cellStyle name="Normal 106 2 2 64" xfId="4368"/>
    <cellStyle name="Normal 106 2 2 65" xfId="4369"/>
    <cellStyle name="Normal 106 2 2 66" xfId="4370"/>
    <cellStyle name="Normal 106 2 2 67" xfId="4371"/>
    <cellStyle name="Normal 106 2 2 68" xfId="4372"/>
    <cellStyle name="Normal 106 2 2 69" xfId="4373"/>
    <cellStyle name="Normal 106 2 2 7" xfId="4374"/>
    <cellStyle name="Normal 106 2 2 70" xfId="4375"/>
    <cellStyle name="Normal 106 2 2 71" xfId="4376"/>
    <cellStyle name="Normal 106 2 2 72" xfId="4377"/>
    <cellStyle name="Normal 106 2 2 73" xfId="4378"/>
    <cellStyle name="Normal 106 2 2 74" xfId="4379"/>
    <cellStyle name="Normal 106 2 2 75" xfId="4380"/>
    <cellStyle name="Normal 106 2 2 76" xfId="4381"/>
    <cellStyle name="Normal 106 2 2 77" xfId="4382"/>
    <cellStyle name="Normal 106 2 2 78" xfId="4383"/>
    <cellStyle name="Normal 106 2 2 79" xfId="4384"/>
    <cellStyle name="Normal 106 2 2 8" xfId="4385"/>
    <cellStyle name="Normal 106 2 2 80" xfId="4386"/>
    <cellStyle name="Normal 106 2 2 81" xfId="4387"/>
    <cellStyle name="Normal 106 2 2 82" xfId="4388"/>
    <cellStyle name="Normal 106 2 2 83" xfId="4389"/>
    <cellStyle name="Normal 106 2 2 84" xfId="4390"/>
    <cellStyle name="Normal 106 2 2 85" xfId="4391"/>
    <cellStyle name="Normal 106 2 2 86" xfId="4392"/>
    <cellStyle name="Normal 106 2 2 87" xfId="4393"/>
    <cellStyle name="Normal 106 2 2 88" xfId="4394"/>
    <cellStyle name="Normal 106 2 2 9" xfId="4395"/>
    <cellStyle name="Normal 106 2 20" xfId="4396"/>
    <cellStyle name="Normal 106 2 21" xfId="4397"/>
    <cellStyle name="Normal 106 2 22" xfId="4398"/>
    <cellStyle name="Normal 106 2 23" xfId="4399"/>
    <cellStyle name="Normal 106 2 24" xfId="4400"/>
    <cellStyle name="Normal 106 2 25" xfId="4401"/>
    <cellStyle name="Normal 106 2 26" xfId="4402"/>
    <cellStyle name="Normal 106 2 27" xfId="4403"/>
    <cellStyle name="Normal 106 2 28" xfId="4404"/>
    <cellStyle name="Normal 106 2 29" xfId="4405"/>
    <cellStyle name="Normal 106 2 3" xfId="4406"/>
    <cellStyle name="Normal 106 2 3 10" xfId="4407"/>
    <cellStyle name="Normal 106 2 3 11" xfId="4408"/>
    <cellStyle name="Normal 106 2 3 12" xfId="4409"/>
    <cellStyle name="Normal 106 2 3 13" xfId="4410"/>
    <cellStyle name="Normal 106 2 3 14" xfId="4411"/>
    <cellStyle name="Normal 106 2 3 15" xfId="4412"/>
    <cellStyle name="Normal 106 2 3 16" xfId="4413"/>
    <cellStyle name="Normal 106 2 3 17" xfId="4414"/>
    <cellStyle name="Normal 106 2 3 18" xfId="4415"/>
    <cellStyle name="Normal 106 2 3 19" xfId="4416"/>
    <cellStyle name="Normal 106 2 3 2" xfId="4417"/>
    <cellStyle name="Normal 106 2 3 20" xfId="4418"/>
    <cellStyle name="Normal 106 2 3 21" xfId="4419"/>
    <cellStyle name="Normal 106 2 3 22" xfId="4420"/>
    <cellStyle name="Normal 106 2 3 23" xfId="4421"/>
    <cellStyle name="Normal 106 2 3 24" xfId="4422"/>
    <cellStyle name="Normal 106 2 3 25" xfId="4423"/>
    <cellStyle name="Normal 106 2 3 26" xfId="4424"/>
    <cellStyle name="Normal 106 2 3 27" xfId="4425"/>
    <cellStyle name="Normal 106 2 3 28" xfId="4426"/>
    <cellStyle name="Normal 106 2 3 29" xfId="4427"/>
    <cellStyle name="Normal 106 2 3 3" xfId="4428"/>
    <cellStyle name="Normal 106 2 3 30" xfId="4429"/>
    <cellStyle name="Normal 106 2 3 31" xfId="4430"/>
    <cellStyle name="Normal 106 2 3 32" xfId="4431"/>
    <cellStyle name="Normal 106 2 3 33" xfId="4432"/>
    <cellStyle name="Normal 106 2 3 34" xfId="4433"/>
    <cellStyle name="Normal 106 2 3 35" xfId="4434"/>
    <cellStyle name="Normal 106 2 3 36" xfId="4435"/>
    <cellStyle name="Normal 106 2 3 37" xfId="4436"/>
    <cellStyle name="Normal 106 2 3 38" xfId="4437"/>
    <cellStyle name="Normal 106 2 3 39" xfId="4438"/>
    <cellStyle name="Normal 106 2 3 4" xfId="4439"/>
    <cellStyle name="Normal 106 2 3 40" xfId="4440"/>
    <cellStyle name="Normal 106 2 3 41" xfId="4441"/>
    <cellStyle name="Normal 106 2 3 42" xfId="4442"/>
    <cellStyle name="Normal 106 2 3 43" xfId="4443"/>
    <cellStyle name="Normal 106 2 3 44" xfId="4444"/>
    <cellStyle name="Normal 106 2 3 45" xfId="4445"/>
    <cellStyle name="Normal 106 2 3 46" xfId="4446"/>
    <cellStyle name="Normal 106 2 3 47" xfId="4447"/>
    <cellStyle name="Normal 106 2 3 48" xfId="4448"/>
    <cellStyle name="Normal 106 2 3 49" xfId="4449"/>
    <cellStyle name="Normal 106 2 3 5" xfId="4450"/>
    <cellStyle name="Normal 106 2 3 50" xfId="4451"/>
    <cellStyle name="Normal 106 2 3 51" xfId="4452"/>
    <cellStyle name="Normal 106 2 3 52" xfId="4453"/>
    <cellStyle name="Normal 106 2 3 53" xfId="4454"/>
    <cellStyle name="Normal 106 2 3 54" xfId="4455"/>
    <cellStyle name="Normal 106 2 3 55" xfId="4456"/>
    <cellStyle name="Normal 106 2 3 56" xfId="4457"/>
    <cellStyle name="Normal 106 2 3 57" xfId="4458"/>
    <cellStyle name="Normal 106 2 3 58" xfId="4459"/>
    <cellStyle name="Normal 106 2 3 59" xfId="4460"/>
    <cellStyle name="Normal 106 2 3 6" xfId="4461"/>
    <cellStyle name="Normal 106 2 3 60" xfId="4462"/>
    <cellStyle name="Normal 106 2 3 61" xfId="4463"/>
    <cellStyle name="Normal 106 2 3 62" xfId="4464"/>
    <cellStyle name="Normal 106 2 3 63" xfId="4465"/>
    <cellStyle name="Normal 106 2 3 64" xfId="4466"/>
    <cellStyle name="Normal 106 2 3 65" xfId="4467"/>
    <cellStyle name="Normal 106 2 3 66" xfId="4468"/>
    <cellStyle name="Normal 106 2 3 67" xfId="4469"/>
    <cellStyle name="Normal 106 2 3 68" xfId="4470"/>
    <cellStyle name="Normal 106 2 3 69" xfId="4471"/>
    <cellStyle name="Normal 106 2 3 7" xfId="4472"/>
    <cellStyle name="Normal 106 2 3 70" xfId="4473"/>
    <cellStyle name="Normal 106 2 3 71" xfId="4474"/>
    <cellStyle name="Normal 106 2 3 72" xfId="4475"/>
    <cellStyle name="Normal 106 2 3 73" xfId="4476"/>
    <cellStyle name="Normal 106 2 3 74" xfId="4477"/>
    <cellStyle name="Normal 106 2 3 75" xfId="4478"/>
    <cellStyle name="Normal 106 2 3 76" xfId="4479"/>
    <cellStyle name="Normal 106 2 3 77" xfId="4480"/>
    <cellStyle name="Normal 106 2 3 78" xfId="4481"/>
    <cellStyle name="Normal 106 2 3 79" xfId="4482"/>
    <cellStyle name="Normal 106 2 3 8" xfId="4483"/>
    <cellStyle name="Normal 106 2 3 80" xfId="4484"/>
    <cellStyle name="Normal 106 2 3 81" xfId="4485"/>
    <cellStyle name="Normal 106 2 3 82" xfId="4486"/>
    <cellStyle name="Normal 106 2 3 83" xfId="4487"/>
    <cellStyle name="Normal 106 2 3 84" xfId="4488"/>
    <cellStyle name="Normal 106 2 3 85" xfId="4489"/>
    <cellStyle name="Normal 106 2 3 86" xfId="4490"/>
    <cellStyle name="Normal 106 2 3 87" xfId="4491"/>
    <cellStyle name="Normal 106 2 3 88" xfId="4492"/>
    <cellStyle name="Normal 106 2 3 9" xfId="4493"/>
    <cellStyle name="Normal 106 2 30" xfId="4494"/>
    <cellStyle name="Normal 106 2 31" xfId="4495"/>
    <cellStyle name="Normal 106 2 32" xfId="4496"/>
    <cellStyle name="Normal 106 2 33" xfId="4497"/>
    <cellStyle name="Normal 106 2 34" xfId="4498"/>
    <cellStyle name="Normal 106 2 35" xfId="4499"/>
    <cellStyle name="Normal 106 2 36" xfId="4500"/>
    <cellStyle name="Normal 106 2 37" xfId="4501"/>
    <cellStyle name="Normal 106 2 38" xfId="4502"/>
    <cellStyle name="Normal 106 2 39" xfId="4503"/>
    <cellStyle name="Normal 106 2 4" xfId="4504"/>
    <cellStyle name="Normal 106 2 40" xfId="4505"/>
    <cellStyle name="Normal 106 2 41" xfId="4506"/>
    <cellStyle name="Normal 106 2 42" xfId="4507"/>
    <cellStyle name="Normal 106 2 43" xfId="4508"/>
    <cellStyle name="Normal 106 2 44" xfId="4509"/>
    <cellStyle name="Normal 106 2 45" xfId="4510"/>
    <cellStyle name="Normal 106 2 46" xfId="4511"/>
    <cellStyle name="Normal 106 2 47" xfId="4512"/>
    <cellStyle name="Normal 106 2 48" xfId="4513"/>
    <cellStyle name="Normal 106 2 49" xfId="4514"/>
    <cellStyle name="Normal 106 2 5" xfId="4515"/>
    <cellStyle name="Normal 106 2 50" xfId="4516"/>
    <cellStyle name="Normal 106 2 51" xfId="4517"/>
    <cellStyle name="Normal 106 2 52" xfId="4518"/>
    <cellStyle name="Normal 106 2 53" xfId="4519"/>
    <cellStyle name="Normal 106 2 54" xfId="4520"/>
    <cellStyle name="Normal 106 2 55" xfId="4521"/>
    <cellStyle name="Normal 106 2 56" xfId="4522"/>
    <cellStyle name="Normal 106 2 57" xfId="4523"/>
    <cellStyle name="Normal 106 2 58" xfId="4524"/>
    <cellStyle name="Normal 106 2 59" xfId="4525"/>
    <cellStyle name="Normal 106 2 6" xfId="4526"/>
    <cellStyle name="Normal 106 2 60" xfId="4527"/>
    <cellStyle name="Normal 106 2 61" xfId="4528"/>
    <cellStyle name="Normal 106 2 62" xfId="4529"/>
    <cellStyle name="Normal 106 2 63" xfId="4530"/>
    <cellStyle name="Normal 106 2 64" xfId="4531"/>
    <cellStyle name="Normal 106 2 65" xfId="4532"/>
    <cellStyle name="Normal 106 2 66" xfId="4533"/>
    <cellStyle name="Normal 106 2 67" xfId="4534"/>
    <cellStyle name="Normal 106 2 68" xfId="4535"/>
    <cellStyle name="Normal 106 2 69" xfId="4536"/>
    <cellStyle name="Normal 106 2 7" xfId="4537"/>
    <cellStyle name="Normal 106 2 70" xfId="4538"/>
    <cellStyle name="Normal 106 2 71" xfId="4539"/>
    <cellStyle name="Normal 106 2 72" xfId="4540"/>
    <cellStyle name="Normal 106 2 73" xfId="4541"/>
    <cellStyle name="Normal 106 2 74" xfId="4542"/>
    <cellStyle name="Normal 106 2 75" xfId="4543"/>
    <cellStyle name="Normal 106 2 76" xfId="4544"/>
    <cellStyle name="Normal 106 2 77" xfId="4545"/>
    <cellStyle name="Normal 106 2 78" xfId="4546"/>
    <cellStyle name="Normal 106 2 79" xfId="4547"/>
    <cellStyle name="Normal 106 2 8" xfId="4548"/>
    <cellStyle name="Normal 106 2 80" xfId="4549"/>
    <cellStyle name="Normal 106 2 81" xfId="4550"/>
    <cellStyle name="Normal 106 2 82" xfId="4551"/>
    <cellStyle name="Normal 106 2 83" xfId="4552"/>
    <cellStyle name="Normal 106 2 84" xfId="4553"/>
    <cellStyle name="Normal 106 2 85" xfId="4554"/>
    <cellStyle name="Normal 106 2 86" xfId="4555"/>
    <cellStyle name="Normal 106 2 87" xfId="4556"/>
    <cellStyle name="Normal 106 2 88" xfId="4557"/>
    <cellStyle name="Normal 106 2 89" xfId="4558"/>
    <cellStyle name="Normal 106 2 9" xfId="4559"/>
    <cellStyle name="Normal 106 2 90" xfId="4560"/>
    <cellStyle name="Normal 106 20" xfId="4561"/>
    <cellStyle name="Normal 106 21" xfId="4562"/>
    <cellStyle name="Normal 106 22" xfId="4563"/>
    <cellStyle name="Normal 106 23" xfId="4564"/>
    <cellStyle name="Normal 106 24" xfId="4565"/>
    <cellStyle name="Normal 106 25" xfId="4566"/>
    <cellStyle name="Normal 106 26" xfId="4567"/>
    <cellStyle name="Normal 106 27" xfId="4568"/>
    <cellStyle name="Normal 106 28" xfId="4569"/>
    <cellStyle name="Normal 106 29" xfId="4570"/>
    <cellStyle name="Normal 106 3" xfId="4571"/>
    <cellStyle name="Normal 106 3 10" xfId="4572"/>
    <cellStyle name="Normal 106 3 11" xfId="4573"/>
    <cellStyle name="Normal 106 3 12" xfId="4574"/>
    <cellStyle name="Normal 106 3 13" xfId="4575"/>
    <cellStyle name="Normal 106 3 14" xfId="4576"/>
    <cellStyle name="Normal 106 3 15" xfId="4577"/>
    <cellStyle name="Normal 106 3 16" xfId="4578"/>
    <cellStyle name="Normal 106 3 17" xfId="4579"/>
    <cellStyle name="Normal 106 3 18" xfId="4580"/>
    <cellStyle name="Normal 106 3 19" xfId="4581"/>
    <cellStyle name="Normal 106 3 2" xfId="4582"/>
    <cellStyle name="Normal 106 3 20" xfId="4583"/>
    <cellStyle name="Normal 106 3 21" xfId="4584"/>
    <cellStyle name="Normal 106 3 22" xfId="4585"/>
    <cellStyle name="Normal 106 3 23" xfId="4586"/>
    <cellStyle name="Normal 106 3 24" xfId="4587"/>
    <cellStyle name="Normal 106 3 25" xfId="4588"/>
    <cellStyle name="Normal 106 3 26" xfId="4589"/>
    <cellStyle name="Normal 106 3 27" xfId="4590"/>
    <cellStyle name="Normal 106 3 28" xfId="4591"/>
    <cellStyle name="Normal 106 3 29" xfId="4592"/>
    <cellStyle name="Normal 106 3 3" xfId="4593"/>
    <cellStyle name="Normal 106 3 30" xfId="4594"/>
    <cellStyle name="Normal 106 3 31" xfId="4595"/>
    <cellStyle name="Normal 106 3 32" xfId="4596"/>
    <cellStyle name="Normal 106 3 33" xfId="4597"/>
    <cellStyle name="Normal 106 3 34" xfId="4598"/>
    <cellStyle name="Normal 106 3 35" xfId="4599"/>
    <cellStyle name="Normal 106 3 36" xfId="4600"/>
    <cellStyle name="Normal 106 3 37" xfId="4601"/>
    <cellStyle name="Normal 106 3 38" xfId="4602"/>
    <cellStyle name="Normal 106 3 39" xfId="4603"/>
    <cellStyle name="Normal 106 3 4" xfId="4604"/>
    <cellStyle name="Normal 106 3 40" xfId="4605"/>
    <cellStyle name="Normal 106 3 41" xfId="4606"/>
    <cellStyle name="Normal 106 3 42" xfId="4607"/>
    <cellStyle name="Normal 106 3 43" xfId="4608"/>
    <cellStyle name="Normal 106 3 44" xfId="4609"/>
    <cellStyle name="Normal 106 3 45" xfId="4610"/>
    <cellStyle name="Normal 106 3 46" xfId="4611"/>
    <cellStyle name="Normal 106 3 47" xfId="4612"/>
    <cellStyle name="Normal 106 3 48" xfId="4613"/>
    <cellStyle name="Normal 106 3 49" xfId="4614"/>
    <cellStyle name="Normal 106 3 5" xfId="4615"/>
    <cellStyle name="Normal 106 3 50" xfId="4616"/>
    <cellStyle name="Normal 106 3 51" xfId="4617"/>
    <cellStyle name="Normal 106 3 52" xfId="4618"/>
    <cellStyle name="Normal 106 3 53" xfId="4619"/>
    <cellStyle name="Normal 106 3 54" xfId="4620"/>
    <cellStyle name="Normal 106 3 55" xfId="4621"/>
    <cellStyle name="Normal 106 3 56" xfId="4622"/>
    <cellStyle name="Normal 106 3 57" xfId="4623"/>
    <cellStyle name="Normal 106 3 58" xfId="4624"/>
    <cellStyle name="Normal 106 3 59" xfId="4625"/>
    <cellStyle name="Normal 106 3 6" xfId="4626"/>
    <cellStyle name="Normal 106 3 60" xfId="4627"/>
    <cellStyle name="Normal 106 3 61" xfId="4628"/>
    <cellStyle name="Normal 106 3 62" xfId="4629"/>
    <cellStyle name="Normal 106 3 63" xfId="4630"/>
    <cellStyle name="Normal 106 3 64" xfId="4631"/>
    <cellStyle name="Normal 106 3 65" xfId="4632"/>
    <cellStyle name="Normal 106 3 66" xfId="4633"/>
    <cellStyle name="Normal 106 3 67" xfId="4634"/>
    <cellStyle name="Normal 106 3 68" xfId="4635"/>
    <cellStyle name="Normal 106 3 69" xfId="4636"/>
    <cellStyle name="Normal 106 3 7" xfId="4637"/>
    <cellStyle name="Normal 106 3 70" xfId="4638"/>
    <cellStyle name="Normal 106 3 71" xfId="4639"/>
    <cellStyle name="Normal 106 3 72" xfId="4640"/>
    <cellStyle name="Normal 106 3 73" xfId="4641"/>
    <cellStyle name="Normal 106 3 74" xfId="4642"/>
    <cellStyle name="Normal 106 3 75" xfId="4643"/>
    <cellStyle name="Normal 106 3 76" xfId="4644"/>
    <cellStyle name="Normal 106 3 77" xfId="4645"/>
    <cellStyle name="Normal 106 3 78" xfId="4646"/>
    <cellStyle name="Normal 106 3 79" xfId="4647"/>
    <cellStyle name="Normal 106 3 8" xfId="4648"/>
    <cellStyle name="Normal 106 3 80" xfId="4649"/>
    <cellStyle name="Normal 106 3 81" xfId="4650"/>
    <cellStyle name="Normal 106 3 82" xfId="4651"/>
    <cellStyle name="Normal 106 3 83" xfId="4652"/>
    <cellStyle name="Normal 106 3 84" xfId="4653"/>
    <cellStyle name="Normal 106 3 85" xfId="4654"/>
    <cellStyle name="Normal 106 3 86" xfId="4655"/>
    <cellStyle name="Normal 106 3 87" xfId="4656"/>
    <cellStyle name="Normal 106 3 88" xfId="4657"/>
    <cellStyle name="Normal 106 3 9" xfId="4658"/>
    <cellStyle name="Normal 106 30" xfId="4659"/>
    <cellStyle name="Normal 106 31" xfId="4660"/>
    <cellStyle name="Normal 106 32" xfId="4661"/>
    <cellStyle name="Normal 106 33" xfId="4662"/>
    <cellStyle name="Normal 106 34" xfId="4663"/>
    <cellStyle name="Normal 106 35" xfId="4664"/>
    <cellStyle name="Normal 106 36" xfId="4665"/>
    <cellStyle name="Normal 106 37" xfId="4666"/>
    <cellStyle name="Normal 106 38" xfId="4667"/>
    <cellStyle name="Normal 106 39" xfId="4668"/>
    <cellStyle name="Normal 106 4" xfId="4669"/>
    <cellStyle name="Normal 106 4 10" xfId="4670"/>
    <cellStyle name="Normal 106 4 11" xfId="4671"/>
    <cellStyle name="Normal 106 4 12" xfId="4672"/>
    <cellStyle name="Normal 106 4 13" xfId="4673"/>
    <cellStyle name="Normal 106 4 14" xfId="4674"/>
    <cellStyle name="Normal 106 4 15" xfId="4675"/>
    <cellStyle name="Normal 106 4 16" xfId="4676"/>
    <cellStyle name="Normal 106 4 17" xfId="4677"/>
    <cellStyle name="Normal 106 4 18" xfId="4678"/>
    <cellStyle name="Normal 106 4 19" xfId="4679"/>
    <cellStyle name="Normal 106 4 2" xfId="4680"/>
    <cellStyle name="Normal 106 4 20" xfId="4681"/>
    <cellStyle name="Normal 106 4 21" xfId="4682"/>
    <cellStyle name="Normal 106 4 22" xfId="4683"/>
    <cellStyle name="Normal 106 4 23" xfId="4684"/>
    <cellStyle name="Normal 106 4 24" xfId="4685"/>
    <cellStyle name="Normal 106 4 25" xfId="4686"/>
    <cellStyle name="Normal 106 4 26" xfId="4687"/>
    <cellStyle name="Normal 106 4 27" xfId="4688"/>
    <cellStyle name="Normal 106 4 28" xfId="4689"/>
    <cellStyle name="Normal 106 4 29" xfId="4690"/>
    <cellStyle name="Normal 106 4 3" xfId="4691"/>
    <cellStyle name="Normal 106 4 30" xfId="4692"/>
    <cellStyle name="Normal 106 4 31" xfId="4693"/>
    <cellStyle name="Normal 106 4 32" xfId="4694"/>
    <cellStyle name="Normal 106 4 33" xfId="4695"/>
    <cellStyle name="Normal 106 4 34" xfId="4696"/>
    <cellStyle name="Normal 106 4 35" xfId="4697"/>
    <cellStyle name="Normal 106 4 36" xfId="4698"/>
    <cellStyle name="Normal 106 4 37" xfId="4699"/>
    <cellStyle name="Normal 106 4 38" xfId="4700"/>
    <cellStyle name="Normal 106 4 39" xfId="4701"/>
    <cellStyle name="Normal 106 4 4" xfId="4702"/>
    <cellStyle name="Normal 106 4 40" xfId="4703"/>
    <cellStyle name="Normal 106 4 41" xfId="4704"/>
    <cellStyle name="Normal 106 4 42" xfId="4705"/>
    <cellStyle name="Normal 106 4 43" xfId="4706"/>
    <cellStyle name="Normal 106 4 44" xfId="4707"/>
    <cellStyle name="Normal 106 4 45" xfId="4708"/>
    <cellStyle name="Normal 106 4 46" xfId="4709"/>
    <cellStyle name="Normal 106 4 47" xfId="4710"/>
    <cellStyle name="Normal 106 4 48" xfId="4711"/>
    <cellStyle name="Normal 106 4 49" xfId="4712"/>
    <cellStyle name="Normal 106 4 5" xfId="4713"/>
    <cellStyle name="Normal 106 4 50" xfId="4714"/>
    <cellStyle name="Normal 106 4 51" xfId="4715"/>
    <cellStyle name="Normal 106 4 52" xfId="4716"/>
    <cellStyle name="Normal 106 4 53" xfId="4717"/>
    <cellStyle name="Normal 106 4 54" xfId="4718"/>
    <cellStyle name="Normal 106 4 55" xfId="4719"/>
    <cellStyle name="Normal 106 4 56" xfId="4720"/>
    <cellStyle name="Normal 106 4 57" xfId="4721"/>
    <cellStyle name="Normal 106 4 58" xfId="4722"/>
    <cellStyle name="Normal 106 4 59" xfId="4723"/>
    <cellStyle name="Normal 106 4 6" xfId="4724"/>
    <cellStyle name="Normal 106 4 60" xfId="4725"/>
    <cellStyle name="Normal 106 4 61" xfId="4726"/>
    <cellStyle name="Normal 106 4 62" xfId="4727"/>
    <cellStyle name="Normal 106 4 63" xfId="4728"/>
    <cellStyle name="Normal 106 4 64" xfId="4729"/>
    <cellStyle name="Normal 106 4 65" xfId="4730"/>
    <cellStyle name="Normal 106 4 66" xfId="4731"/>
    <cellStyle name="Normal 106 4 67" xfId="4732"/>
    <cellStyle name="Normal 106 4 68" xfId="4733"/>
    <cellStyle name="Normal 106 4 69" xfId="4734"/>
    <cellStyle name="Normal 106 4 7" xfId="4735"/>
    <cellStyle name="Normal 106 4 70" xfId="4736"/>
    <cellStyle name="Normal 106 4 71" xfId="4737"/>
    <cellStyle name="Normal 106 4 72" xfId="4738"/>
    <cellStyle name="Normal 106 4 73" xfId="4739"/>
    <cellStyle name="Normal 106 4 74" xfId="4740"/>
    <cellStyle name="Normal 106 4 75" xfId="4741"/>
    <cellStyle name="Normal 106 4 76" xfId="4742"/>
    <cellStyle name="Normal 106 4 77" xfId="4743"/>
    <cellStyle name="Normal 106 4 78" xfId="4744"/>
    <cellStyle name="Normal 106 4 79" xfId="4745"/>
    <cellStyle name="Normal 106 4 8" xfId="4746"/>
    <cellStyle name="Normal 106 4 80" xfId="4747"/>
    <cellStyle name="Normal 106 4 81" xfId="4748"/>
    <cellStyle name="Normal 106 4 82" xfId="4749"/>
    <cellStyle name="Normal 106 4 83" xfId="4750"/>
    <cellStyle name="Normal 106 4 84" xfId="4751"/>
    <cellStyle name="Normal 106 4 85" xfId="4752"/>
    <cellStyle name="Normal 106 4 86" xfId="4753"/>
    <cellStyle name="Normal 106 4 87" xfId="4754"/>
    <cellStyle name="Normal 106 4 88" xfId="4755"/>
    <cellStyle name="Normal 106 4 9" xfId="4756"/>
    <cellStyle name="Normal 106 40" xfId="4757"/>
    <cellStyle name="Normal 106 41" xfId="4758"/>
    <cellStyle name="Normal 106 42" xfId="4759"/>
    <cellStyle name="Normal 106 43" xfId="4760"/>
    <cellStyle name="Normal 106 44" xfId="4761"/>
    <cellStyle name="Normal 106 45" xfId="4762"/>
    <cellStyle name="Normal 106 46" xfId="4763"/>
    <cellStyle name="Normal 106 47" xfId="4764"/>
    <cellStyle name="Normal 106 48" xfId="4765"/>
    <cellStyle name="Normal 106 49" xfId="4766"/>
    <cellStyle name="Normal 106 5" xfId="4767"/>
    <cellStyle name="Normal 106 50" xfId="4768"/>
    <cellStyle name="Normal 106 51" xfId="4769"/>
    <cellStyle name="Normal 106 52" xfId="4770"/>
    <cellStyle name="Normal 106 53" xfId="4771"/>
    <cellStyle name="Normal 106 54" xfId="4772"/>
    <cellStyle name="Normal 106 55" xfId="4773"/>
    <cellStyle name="Normal 106 56" xfId="4774"/>
    <cellStyle name="Normal 106 57" xfId="4775"/>
    <cellStyle name="Normal 106 58" xfId="4776"/>
    <cellStyle name="Normal 106 59" xfId="4777"/>
    <cellStyle name="Normal 106 6" xfId="4778"/>
    <cellStyle name="Normal 106 60" xfId="4779"/>
    <cellStyle name="Normal 106 61" xfId="4780"/>
    <cellStyle name="Normal 106 62" xfId="4781"/>
    <cellStyle name="Normal 106 63" xfId="4782"/>
    <cellStyle name="Normal 106 64" xfId="4783"/>
    <cellStyle name="Normal 106 65" xfId="4784"/>
    <cellStyle name="Normal 106 66" xfId="4785"/>
    <cellStyle name="Normal 106 67" xfId="4786"/>
    <cellStyle name="Normal 106 68" xfId="4787"/>
    <cellStyle name="Normal 106 69" xfId="4788"/>
    <cellStyle name="Normal 106 7" xfId="4789"/>
    <cellStyle name="Normal 106 70" xfId="4790"/>
    <cellStyle name="Normal 106 71" xfId="4791"/>
    <cellStyle name="Normal 106 72" xfId="4792"/>
    <cellStyle name="Normal 106 73" xfId="4793"/>
    <cellStyle name="Normal 106 74" xfId="4794"/>
    <cellStyle name="Normal 106 75" xfId="4795"/>
    <cellStyle name="Normal 106 76" xfId="4796"/>
    <cellStyle name="Normal 106 77" xfId="4797"/>
    <cellStyle name="Normal 106 78" xfId="4798"/>
    <cellStyle name="Normal 106 79" xfId="4799"/>
    <cellStyle name="Normal 106 8" xfId="4800"/>
    <cellStyle name="Normal 106 80" xfId="4801"/>
    <cellStyle name="Normal 106 81" xfId="4802"/>
    <cellStyle name="Normal 106 82" xfId="4803"/>
    <cellStyle name="Normal 106 83" xfId="4804"/>
    <cellStyle name="Normal 106 84" xfId="4805"/>
    <cellStyle name="Normal 106 85" xfId="4806"/>
    <cellStyle name="Normal 106 86" xfId="4807"/>
    <cellStyle name="Normal 106 87" xfId="4808"/>
    <cellStyle name="Normal 106 88" xfId="4809"/>
    <cellStyle name="Normal 106 89" xfId="4810"/>
    <cellStyle name="Normal 106 9" xfId="4811"/>
    <cellStyle name="Normal 106 90" xfId="4812"/>
    <cellStyle name="Normal 106 91" xfId="4813"/>
    <cellStyle name="Normal 108" xfId="4814"/>
    <cellStyle name="Normal 11" xfId="4815"/>
    <cellStyle name="Normal 11 10" xfId="4816"/>
    <cellStyle name="Normal 11 11" xfId="4817"/>
    <cellStyle name="Normal 11 12" xfId="4818"/>
    <cellStyle name="Normal 11 13" xfId="4819"/>
    <cellStyle name="Normal 11 14" xfId="4820"/>
    <cellStyle name="Normal 11 15" xfId="4821"/>
    <cellStyle name="Normal 11 16" xfId="4822"/>
    <cellStyle name="Normal 11 17" xfId="4823"/>
    <cellStyle name="Normal 11 18" xfId="4824"/>
    <cellStyle name="Normal 11 19" xfId="4825"/>
    <cellStyle name="Normal 11 2" xfId="4826"/>
    <cellStyle name="Normal 11 2 10" xfId="4827"/>
    <cellStyle name="Normal 11 2 11" xfId="4828"/>
    <cellStyle name="Normal 11 2 12" xfId="4829"/>
    <cellStyle name="Normal 11 2 13" xfId="4830"/>
    <cellStyle name="Normal 11 2 14" xfId="4831"/>
    <cellStyle name="Normal 11 2 15" xfId="4832"/>
    <cellStyle name="Normal 11 2 16" xfId="4833"/>
    <cellStyle name="Normal 11 2 17" xfId="4834"/>
    <cellStyle name="Normal 11 2 18" xfId="4835"/>
    <cellStyle name="Normal 11 2 19" xfId="4836"/>
    <cellStyle name="Normal 11 2 2" xfId="4837"/>
    <cellStyle name="Normal 11 2 20" xfId="4838"/>
    <cellStyle name="Normal 11 2 21" xfId="4839"/>
    <cellStyle name="Normal 11 2 22" xfId="4840"/>
    <cellStyle name="Normal 11 2 23" xfId="4841"/>
    <cellStyle name="Normal 11 2 24" xfId="4842"/>
    <cellStyle name="Normal 11 2 25" xfId="4843"/>
    <cellStyle name="Normal 11 2 26" xfId="4844"/>
    <cellStyle name="Normal 11 2 27" xfId="4845"/>
    <cellStyle name="Normal 11 2 28" xfId="4846"/>
    <cellStyle name="Normal 11 2 29" xfId="4847"/>
    <cellStyle name="Normal 11 2 3" xfId="4848"/>
    <cellStyle name="Normal 11 2 30" xfId="4849"/>
    <cellStyle name="Normal 11 2 31" xfId="4850"/>
    <cellStyle name="Normal 11 2 32" xfId="4851"/>
    <cellStyle name="Normal 11 2 33" xfId="4852"/>
    <cellStyle name="Normal 11 2 34" xfId="4853"/>
    <cellStyle name="Normal 11 2 35" xfId="4854"/>
    <cellStyle name="Normal 11 2 36" xfId="4855"/>
    <cellStyle name="Normal 11 2 37" xfId="4856"/>
    <cellStyle name="Normal 11 2 38" xfId="4857"/>
    <cellStyle name="Normal 11 2 39" xfId="4858"/>
    <cellStyle name="Normal 11 2 4" xfId="4859"/>
    <cellStyle name="Normal 11 2 40" xfId="4860"/>
    <cellStyle name="Normal 11 2 41" xfId="4861"/>
    <cellStyle name="Normal 11 2 42" xfId="4862"/>
    <cellStyle name="Normal 11 2 43" xfId="4863"/>
    <cellStyle name="Normal 11 2 44" xfId="4864"/>
    <cellStyle name="Normal 11 2 45" xfId="4865"/>
    <cellStyle name="Normal 11 2 46" xfId="4866"/>
    <cellStyle name="Normal 11 2 47" xfId="4867"/>
    <cellStyle name="Normal 11 2 48" xfId="4868"/>
    <cellStyle name="Normal 11 2 49" xfId="4869"/>
    <cellStyle name="Normal 11 2 5" xfId="4870"/>
    <cellStyle name="Normal 11 2 50" xfId="4871"/>
    <cellStyle name="Normal 11 2 51" xfId="4872"/>
    <cellStyle name="Normal 11 2 52" xfId="4873"/>
    <cellStyle name="Normal 11 2 53" xfId="4874"/>
    <cellStyle name="Normal 11 2 54" xfId="4875"/>
    <cellStyle name="Normal 11 2 55" xfId="4876"/>
    <cellStyle name="Normal 11 2 56" xfId="4877"/>
    <cellStyle name="Normal 11 2 57" xfId="4878"/>
    <cellStyle name="Normal 11 2 58" xfId="4879"/>
    <cellStyle name="Normal 11 2 59" xfId="4880"/>
    <cellStyle name="Normal 11 2 6" xfId="4881"/>
    <cellStyle name="Normal 11 2 60" xfId="4882"/>
    <cellStyle name="Normal 11 2 61" xfId="4883"/>
    <cellStyle name="Normal 11 2 62" xfId="4884"/>
    <cellStyle name="Normal 11 2 63" xfId="4885"/>
    <cellStyle name="Normal 11 2 64" xfId="4886"/>
    <cellStyle name="Normal 11 2 65" xfId="4887"/>
    <cellStyle name="Normal 11 2 66" xfId="4888"/>
    <cellStyle name="Normal 11 2 67" xfId="4889"/>
    <cellStyle name="Normal 11 2 68" xfId="4890"/>
    <cellStyle name="Normal 11 2 69" xfId="4891"/>
    <cellStyle name="Normal 11 2 7" xfId="4892"/>
    <cellStyle name="Normal 11 2 70" xfId="4893"/>
    <cellStyle name="Normal 11 2 71" xfId="4894"/>
    <cellStyle name="Normal 11 2 72" xfId="4895"/>
    <cellStyle name="Normal 11 2 73" xfId="4896"/>
    <cellStyle name="Normal 11 2 74" xfId="4897"/>
    <cellStyle name="Normal 11 2 75" xfId="4898"/>
    <cellStyle name="Normal 11 2 76" xfId="4899"/>
    <cellStyle name="Normal 11 2 77" xfId="4900"/>
    <cellStyle name="Normal 11 2 78" xfId="4901"/>
    <cellStyle name="Normal 11 2 79" xfId="4902"/>
    <cellStyle name="Normal 11 2 8" xfId="4903"/>
    <cellStyle name="Normal 11 2 80" xfId="4904"/>
    <cellStyle name="Normal 11 2 81" xfId="4905"/>
    <cellStyle name="Normal 11 2 82" xfId="4906"/>
    <cellStyle name="Normal 11 2 83" xfId="4907"/>
    <cellStyle name="Normal 11 2 84" xfId="4908"/>
    <cellStyle name="Normal 11 2 85" xfId="4909"/>
    <cellStyle name="Normal 11 2 86" xfId="4910"/>
    <cellStyle name="Normal 11 2 87" xfId="4911"/>
    <cellStyle name="Normal 11 2 88" xfId="4912"/>
    <cellStyle name="Normal 11 2 9" xfId="4913"/>
    <cellStyle name="Normal 11 20" xfId="4914"/>
    <cellStyle name="Normal 11 21" xfId="4915"/>
    <cellStyle name="Normal 11 22" xfId="4916"/>
    <cellStyle name="Normal 11 23" xfId="4917"/>
    <cellStyle name="Normal 11 24" xfId="4918"/>
    <cellStyle name="Normal 11 25" xfId="4919"/>
    <cellStyle name="Normal 11 26" xfId="4920"/>
    <cellStyle name="Normal 11 27" xfId="4921"/>
    <cellStyle name="Normal 11 28" xfId="4922"/>
    <cellStyle name="Normal 11 29" xfId="4923"/>
    <cellStyle name="Normal 11 3" xfId="4924"/>
    <cellStyle name="Normal 11 3 10" xfId="4925"/>
    <cellStyle name="Normal 11 3 11" xfId="4926"/>
    <cellStyle name="Normal 11 3 12" xfId="4927"/>
    <cellStyle name="Normal 11 3 13" xfId="4928"/>
    <cellStyle name="Normal 11 3 14" xfId="4929"/>
    <cellStyle name="Normal 11 3 15" xfId="4930"/>
    <cellStyle name="Normal 11 3 16" xfId="4931"/>
    <cellStyle name="Normal 11 3 17" xfId="4932"/>
    <cellStyle name="Normal 11 3 18" xfId="4933"/>
    <cellStyle name="Normal 11 3 19" xfId="4934"/>
    <cellStyle name="Normal 11 3 2" xfId="4935"/>
    <cellStyle name="Normal 11 3 20" xfId="4936"/>
    <cellStyle name="Normal 11 3 21" xfId="4937"/>
    <cellStyle name="Normal 11 3 22" xfId="4938"/>
    <cellStyle name="Normal 11 3 23" xfId="4939"/>
    <cellStyle name="Normal 11 3 24" xfId="4940"/>
    <cellStyle name="Normal 11 3 25" xfId="4941"/>
    <cellStyle name="Normal 11 3 26" xfId="4942"/>
    <cellStyle name="Normal 11 3 27" xfId="4943"/>
    <cellStyle name="Normal 11 3 28" xfId="4944"/>
    <cellStyle name="Normal 11 3 29" xfId="4945"/>
    <cellStyle name="Normal 11 3 3" xfId="4946"/>
    <cellStyle name="Normal 11 3 30" xfId="4947"/>
    <cellStyle name="Normal 11 3 31" xfId="4948"/>
    <cellStyle name="Normal 11 3 32" xfId="4949"/>
    <cellStyle name="Normal 11 3 33" xfId="4950"/>
    <cellStyle name="Normal 11 3 34" xfId="4951"/>
    <cellStyle name="Normal 11 3 35" xfId="4952"/>
    <cellStyle name="Normal 11 3 36" xfId="4953"/>
    <cellStyle name="Normal 11 3 37" xfId="4954"/>
    <cellStyle name="Normal 11 3 38" xfId="4955"/>
    <cellStyle name="Normal 11 3 39" xfId="4956"/>
    <cellStyle name="Normal 11 3 4" xfId="4957"/>
    <cellStyle name="Normal 11 3 40" xfId="4958"/>
    <cellStyle name="Normal 11 3 41" xfId="4959"/>
    <cellStyle name="Normal 11 3 42" xfId="4960"/>
    <cellStyle name="Normal 11 3 43" xfId="4961"/>
    <cellStyle name="Normal 11 3 44" xfId="4962"/>
    <cellStyle name="Normal 11 3 45" xfId="4963"/>
    <cellStyle name="Normal 11 3 46" xfId="4964"/>
    <cellStyle name="Normal 11 3 47" xfId="4965"/>
    <cellStyle name="Normal 11 3 48" xfId="4966"/>
    <cellStyle name="Normal 11 3 49" xfId="4967"/>
    <cellStyle name="Normal 11 3 5" xfId="4968"/>
    <cellStyle name="Normal 11 3 50" xfId="4969"/>
    <cellStyle name="Normal 11 3 51" xfId="4970"/>
    <cellStyle name="Normal 11 3 52" xfId="4971"/>
    <cellStyle name="Normal 11 3 53" xfId="4972"/>
    <cellStyle name="Normal 11 3 54" xfId="4973"/>
    <cellStyle name="Normal 11 3 55" xfId="4974"/>
    <cellStyle name="Normal 11 3 56" xfId="4975"/>
    <cellStyle name="Normal 11 3 57" xfId="4976"/>
    <cellStyle name="Normal 11 3 58" xfId="4977"/>
    <cellStyle name="Normal 11 3 59" xfId="4978"/>
    <cellStyle name="Normal 11 3 6" xfId="4979"/>
    <cellStyle name="Normal 11 3 60" xfId="4980"/>
    <cellStyle name="Normal 11 3 61" xfId="4981"/>
    <cellStyle name="Normal 11 3 62" xfId="4982"/>
    <cellStyle name="Normal 11 3 63" xfId="4983"/>
    <cellStyle name="Normal 11 3 64" xfId="4984"/>
    <cellStyle name="Normal 11 3 65" xfId="4985"/>
    <cellStyle name="Normal 11 3 66" xfId="4986"/>
    <cellStyle name="Normal 11 3 67" xfId="4987"/>
    <cellStyle name="Normal 11 3 68" xfId="4988"/>
    <cellStyle name="Normal 11 3 69" xfId="4989"/>
    <cellStyle name="Normal 11 3 7" xfId="4990"/>
    <cellStyle name="Normal 11 3 70" xfId="4991"/>
    <cellStyle name="Normal 11 3 71" xfId="4992"/>
    <cellStyle name="Normal 11 3 72" xfId="4993"/>
    <cellStyle name="Normal 11 3 73" xfId="4994"/>
    <cellStyle name="Normal 11 3 74" xfId="4995"/>
    <cellStyle name="Normal 11 3 75" xfId="4996"/>
    <cellStyle name="Normal 11 3 76" xfId="4997"/>
    <cellStyle name="Normal 11 3 77" xfId="4998"/>
    <cellStyle name="Normal 11 3 78" xfId="4999"/>
    <cellStyle name="Normal 11 3 79" xfId="5000"/>
    <cellStyle name="Normal 11 3 8" xfId="5001"/>
    <cellStyle name="Normal 11 3 80" xfId="5002"/>
    <cellStyle name="Normal 11 3 81" xfId="5003"/>
    <cellStyle name="Normal 11 3 82" xfId="5004"/>
    <cellStyle name="Normal 11 3 83" xfId="5005"/>
    <cellStyle name="Normal 11 3 84" xfId="5006"/>
    <cellStyle name="Normal 11 3 85" xfId="5007"/>
    <cellStyle name="Normal 11 3 86" xfId="5008"/>
    <cellStyle name="Normal 11 3 87" xfId="5009"/>
    <cellStyle name="Normal 11 3 88" xfId="5010"/>
    <cellStyle name="Normal 11 3 9" xfId="5011"/>
    <cellStyle name="Normal 11 30" xfId="5012"/>
    <cellStyle name="Normal 11 31" xfId="5013"/>
    <cellStyle name="Normal 11 32" xfId="5014"/>
    <cellStyle name="Normal 11 33" xfId="5015"/>
    <cellStyle name="Normal 11 34" xfId="5016"/>
    <cellStyle name="Normal 11 35" xfId="5017"/>
    <cellStyle name="Normal 11 36" xfId="5018"/>
    <cellStyle name="Normal 11 37" xfId="5019"/>
    <cellStyle name="Normal 11 38" xfId="5020"/>
    <cellStyle name="Normal 11 39" xfId="5021"/>
    <cellStyle name="Normal 11 4" xfId="5022"/>
    <cellStyle name="Normal 11 40" xfId="5023"/>
    <cellStyle name="Normal 11 41" xfId="5024"/>
    <cellStyle name="Normal 11 42" xfId="5025"/>
    <cellStyle name="Normal 11 43" xfId="5026"/>
    <cellStyle name="Normal 11 44" xfId="5027"/>
    <cellStyle name="Normal 11 45" xfId="5028"/>
    <cellStyle name="Normal 11 46" xfId="5029"/>
    <cellStyle name="Normal 11 47" xfId="5030"/>
    <cellStyle name="Normal 11 48" xfId="5031"/>
    <cellStyle name="Normal 11 49" xfId="5032"/>
    <cellStyle name="Normal 11 5" xfId="5033"/>
    <cellStyle name="Normal 11 50" xfId="5034"/>
    <cellStyle name="Normal 11 51" xfId="5035"/>
    <cellStyle name="Normal 11 52" xfId="5036"/>
    <cellStyle name="Normal 11 53" xfId="5037"/>
    <cellStyle name="Normal 11 54" xfId="5038"/>
    <cellStyle name="Normal 11 55" xfId="5039"/>
    <cellStyle name="Normal 11 56" xfId="5040"/>
    <cellStyle name="Normal 11 57" xfId="5041"/>
    <cellStyle name="Normal 11 58" xfId="5042"/>
    <cellStyle name="Normal 11 59" xfId="5043"/>
    <cellStyle name="Normal 11 6" xfId="5044"/>
    <cellStyle name="Normal 11 60" xfId="5045"/>
    <cellStyle name="Normal 11 61" xfId="5046"/>
    <cellStyle name="Normal 11 62" xfId="5047"/>
    <cellStyle name="Normal 11 63" xfId="5048"/>
    <cellStyle name="Normal 11 64" xfId="5049"/>
    <cellStyle name="Normal 11 65" xfId="5050"/>
    <cellStyle name="Normal 11 66" xfId="5051"/>
    <cellStyle name="Normal 11 67" xfId="5052"/>
    <cellStyle name="Normal 11 68" xfId="5053"/>
    <cellStyle name="Normal 11 69" xfId="5054"/>
    <cellStyle name="Normal 11 7" xfId="5055"/>
    <cellStyle name="Normal 11 70" xfId="5056"/>
    <cellStyle name="Normal 11 71" xfId="5057"/>
    <cellStyle name="Normal 11 72" xfId="5058"/>
    <cellStyle name="Normal 11 73" xfId="5059"/>
    <cellStyle name="Normal 11 74" xfId="5060"/>
    <cellStyle name="Normal 11 75" xfId="5061"/>
    <cellStyle name="Normal 11 76" xfId="5062"/>
    <cellStyle name="Normal 11 77" xfId="5063"/>
    <cellStyle name="Normal 11 78" xfId="5064"/>
    <cellStyle name="Normal 11 79" xfId="5065"/>
    <cellStyle name="Normal 11 8" xfId="5066"/>
    <cellStyle name="Normal 11 80" xfId="5067"/>
    <cellStyle name="Normal 11 81" xfId="5068"/>
    <cellStyle name="Normal 11 82" xfId="5069"/>
    <cellStyle name="Normal 11 83" xfId="5070"/>
    <cellStyle name="Normal 11 84" xfId="5071"/>
    <cellStyle name="Normal 11 85" xfId="5072"/>
    <cellStyle name="Normal 11 86" xfId="5073"/>
    <cellStyle name="Normal 11 87" xfId="5074"/>
    <cellStyle name="Normal 11 88" xfId="5075"/>
    <cellStyle name="Normal 11 89" xfId="5076"/>
    <cellStyle name="Normal 11 9" xfId="5077"/>
    <cellStyle name="Normal 11 90" xfId="5078"/>
    <cellStyle name="Normal 113" xfId="5079"/>
    <cellStyle name="Normal 114" xfId="5080"/>
    <cellStyle name="Normal 118" xfId="5081"/>
    <cellStyle name="Normal 118 10" xfId="5082"/>
    <cellStyle name="Normal 118 11" xfId="5083"/>
    <cellStyle name="Normal 118 12" xfId="5084"/>
    <cellStyle name="Normal 118 13" xfId="5085"/>
    <cellStyle name="Normal 118 14" xfId="5086"/>
    <cellStyle name="Normal 118 15" xfId="5087"/>
    <cellStyle name="Normal 118 16" xfId="5088"/>
    <cellStyle name="Normal 118 17" xfId="5089"/>
    <cellStyle name="Normal 118 18" xfId="5090"/>
    <cellStyle name="Normal 118 19" xfId="5091"/>
    <cellStyle name="Normal 118 2" xfId="5092"/>
    <cellStyle name="Normal 118 2 10" xfId="5093"/>
    <cellStyle name="Normal 118 2 11" xfId="5094"/>
    <cellStyle name="Normal 118 2 12" xfId="5095"/>
    <cellStyle name="Normal 118 2 13" xfId="5096"/>
    <cellStyle name="Normal 118 2 14" xfId="5097"/>
    <cellStyle name="Normal 118 2 15" xfId="5098"/>
    <cellStyle name="Normal 118 2 16" xfId="5099"/>
    <cellStyle name="Normal 118 2 17" xfId="5100"/>
    <cellStyle name="Normal 118 2 18" xfId="5101"/>
    <cellStyle name="Normal 118 2 19" xfId="5102"/>
    <cellStyle name="Normal 118 2 2" xfId="5103"/>
    <cellStyle name="Normal 118 2 2 10" xfId="5104"/>
    <cellStyle name="Normal 118 2 2 11" xfId="5105"/>
    <cellStyle name="Normal 118 2 2 12" xfId="5106"/>
    <cellStyle name="Normal 118 2 2 13" xfId="5107"/>
    <cellStyle name="Normal 118 2 2 14" xfId="5108"/>
    <cellStyle name="Normal 118 2 2 15" xfId="5109"/>
    <cellStyle name="Normal 118 2 2 16" xfId="5110"/>
    <cellStyle name="Normal 118 2 2 17" xfId="5111"/>
    <cellStyle name="Normal 118 2 2 18" xfId="5112"/>
    <cellStyle name="Normal 118 2 2 19" xfId="5113"/>
    <cellStyle name="Normal 118 2 2 2" xfId="5114"/>
    <cellStyle name="Normal 118 2 2 20" xfId="5115"/>
    <cellStyle name="Normal 118 2 2 21" xfId="5116"/>
    <cellStyle name="Normal 118 2 2 22" xfId="5117"/>
    <cellStyle name="Normal 118 2 2 23" xfId="5118"/>
    <cellStyle name="Normal 118 2 2 24" xfId="5119"/>
    <cellStyle name="Normal 118 2 2 25" xfId="5120"/>
    <cellStyle name="Normal 118 2 2 26" xfId="5121"/>
    <cellStyle name="Normal 118 2 2 27" xfId="5122"/>
    <cellStyle name="Normal 118 2 2 28" xfId="5123"/>
    <cellStyle name="Normal 118 2 2 29" xfId="5124"/>
    <cellStyle name="Normal 118 2 2 3" xfId="5125"/>
    <cellStyle name="Normal 118 2 2 30" xfId="5126"/>
    <cellStyle name="Normal 118 2 2 31" xfId="5127"/>
    <cellStyle name="Normal 118 2 2 32" xfId="5128"/>
    <cellStyle name="Normal 118 2 2 33" xfId="5129"/>
    <cellStyle name="Normal 118 2 2 34" xfId="5130"/>
    <cellStyle name="Normal 118 2 2 35" xfId="5131"/>
    <cellStyle name="Normal 118 2 2 36" xfId="5132"/>
    <cellStyle name="Normal 118 2 2 37" xfId="5133"/>
    <cellStyle name="Normal 118 2 2 38" xfId="5134"/>
    <cellStyle name="Normal 118 2 2 39" xfId="5135"/>
    <cellStyle name="Normal 118 2 2 4" xfId="5136"/>
    <cellStyle name="Normal 118 2 2 40" xfId="5137"/>
    <cellStyle name="Normal 118 2 2 41" xfId="5138"/>
    <cellStyle name="Normal 118 2 2 42" xfId="5139"/>
    <cellStyle name="Normal 118 2 2 43" xfId="5140"/>
    <cellStyle name="Normal 118 2 2 44" xfId="5141"/>
    <cellStyle name="Normal 118 2 2 45" xfId="5142"/>
    <cellStyle name="Normal 118 2 2 46" xfId="5143"/>
    <cellStyle name="Normal 118 2 2 47" xfId="5144"/>
    <cellStyle name="Normal 118 2 2 48" xfId="5145"/>
    <cellStyle name="Normal 118 2 2 49" xfId="5146"/>
    <cellStyle name="Normal 118 2 2 5" xfId="5147"/>
    <cellStyle name="Normal 118 2 2 50" xfId="5148"/>
    <cellStyle name="Normal 118 2 2 51" xfId="5149"/>
    <cellStyle name="Normal 118 2 2 52" xfId="5150"/>
    <cellStyle name="Normal 118 2 2 53" xfId="5151"/>
    <cellStyle name="Normal 118 2 2 54" xfId="5152"/>
    <cellStyle name="Normal 118 2 2 55" xfId="5153"/>
    <cellStyle name="Normal 118 2 2 56" xfId="5154"/>
    <cellStyle name="Normal 118 2 2 57" xfId="5155"/>
    <cellStyle name="Normal 118 2 2 58" xfId="5156"/>
    <cellStyle name="Normal 118 2 2 59" xfId="5157"/>
    <cellStyle name="Normal 118 2 2 6" xfId="5158"/>
    <cellStyle name="Normal 118 2 2 60" xfId="5159"/>
    <cellStyle name="Normal 118 2 2 61" xfId="5160"/>
    <cellStyle name="Normal 118 2 2 62" xfId="5161"/>
    <cellStyle name="Normal 118 2 2 63" xfId="5162"/>
    <cellStyle name="Normal 118 2 2 64" xfId="5163"/>
    <cellStyle name="Normal 118 2 2 65" xfId="5164"/>
    <cellStyle name="Normal 118 2 2 66" xfId="5165"/>
    <cellStyle name="Normal 118 2 2 67" xfId="5166"/>
    <cellStyle name="Normal 118 2 2 68" xfId="5167"/>
    <cellStyle name="Normal 118 2 2 69" xfId="5168"/>
    <cellStyle name="Normal 118 2 2 7" xfId="5169"/>
    <cellStyle name="Normal 118 2 2 70" xfId="5170"/>
    <cellStyle name="Normal 118 2 2 71" xfId="5171"/>
    <cellStyle name="Normal 118 2 2 72" xfId="5172"/>
    <cellStyle name="Normal 118 2 2 73" xfId="5173"/>
    <cellStyle name="Normal 118 2 2 74" xfId="5174"/>
    <cellStyle name="Normal 118 2 2 75" xfId="5175"/>
    <cellStyle name="Normal 118 2 2 76" xfId="5176"/>
    <cellStyle name="Normal 118 2 2 77" xfId="5177"/>
    <cellStyle name="Normal 118 2 2 78" xfId="5178"/>
    <cellStyle name="Normal 118 2 2 79" xfId="5179"/>
    <cellStyle name="Normal 118 2 2 8" xfId="5180"/>
    <cellStyle name="Normal 118 2 2 80" xfId="5181"/>
    <cellStyle name="Normal 118 2 2 81" xfId="5182"/>
    <cellStyle name="Normal 118 2 2 82" xfId="5183"/>
    <cellStyle name="Normal 118 2 2 83" xfId="5184"/>
    <cellStyle name="Normal 118 2 2 84" xfId="5185"/>
    <cellStyle name="Normal 118 2 2 85" xfId="5186"/>
    <cellStyle name="Normal 118 2 2 86" xfId="5187"/>
    <cellStyle name="Normal 118 2 2 87" xfId="5188"/>
    <cellStyle name="Normal 118 2 2 88" xfId="5189"/>
    <cellStyle name="Normal 118 2 2 9" xfId="5190"/>
    <cellStyle name="Normal 118 2 20" xfId="5191"/>
    <cellStyle name="Normal 118 2 21" xfId="5192"/>
    <cellStyle name="Normal 118 2 22" xfId="5193"/>
    <cellStyle name="Normal 118 2 23" xfId="5194"/>
    <cellStyle name="Normal 118 2 24" xfId="5195"/>
    <cellStyle name="Normal 118 2 25" xfId="5196"/>
    <cellStyle name="Normal 118 2 26" xfId="5197"/>
    <cellStyle name="Normal 118 2 27" xfId="5198"/>
    <cellStyle name="Normal 118 2 28" xfId="5199"/>
    <cellStyle name="Normal 118 2 29" xfId="5200"/>
    <cellStyle name="Normal 118 2 3" xfId="5201"/>
    <cellStyle name="Normal 118 2 3 10" xfId="5202"/>
    <cellStyle name="Normal 118 2 3 11" xfId="5203"/>
    <cellStyle name="Normal 118 2 3 12" xfId="5204"/>
    <cellStyle name="Normal 118 2 3 13" xfId="5205"/>
    <cellStyle name="Normal 118 2 3 14" xfId="5206"/>
    <cellStyle name="Normal 118 2 3 15" xfId="5207"/>
    <cellStyle name="Normal 118 2 3 16" xfId="5208"/>
    <cellStyle name="Normal 118 2 3 17" xfId="5209"/>
    <cellStyle name="Normal 118 2 3 18" xfId="5210"/>
    <cellStyle name="Normal 118 2 3 19" xfId="5211"/>
    <cellStyle name="Normal 118 2 3 2" xfId="5212"/>
    <cellStyle name="Normal 118 2 3 20" xfId="5213"/>
    <cellStyle name="Normal 118 2 3 21" xfId="5214"/>
    <cellStyle name="Normal 118 2 3 22" xfId="5215"/>
    <cellStyle name="Normal 118 2 3 23" xfId="5216"/>
    <cellStyle name="Normal 118 2 3 24" xfId="5217"/>
    <cellStyle name="Normal 118 2 3 25" xfId="5218"/>
    <cellStyle name="Normal 118 2 3 26" xfId="5219"/>
    <cellStyle name="Normal 118 2 3 27" xfId="5220"/>
    <cellStyle name="Normal 118 2 3 28" xfId="5221"/>
    <cellStyle name="Normal 118 2 3 29" xfId="5222"/>
    <cellStyle name="Normal 118 2 3 3" xfId="5223"/>
    <cellStyle name="Normal 118 2 3 30" xfId="5224"/>
    <cellStyle name="Normal 118 2 3 31" xfId="5225"/>
    <cellStyle name="Normal 118 2 3 32" xfId="5226"/>
    <cellStyle name="Normal 118 2 3 33" xfId="5227"/>
    <cellStyle name="Normal 118 2 3 34" xfId="5228"/>
    <cellStyle name="Normal 118 2 3 35" xfId="5229"/>
    <cellStyle name="Normal 118 2 3 36" xfId="5230"/>
    <cellStyle name="Normal 118 2 3 37" xfId="5231"/>
    <cellStyle name="Normal 118 2 3 38" xfId="5232"/>
    <cellStyle name="Normal 118 2 3 39" xfId="5233"/>
    <cellStyle name="Normal 118 2 3 4" xfId="5234"/>
    <cellStyle name="Normal 118 2 3 40" xfId="5235"/>
    <cellStyle name="Normal 118 2 3 41" xfId="5236"/>
    <cellStyle name="Normal 118 2 3 42" xfId="5237"/>
    <cellStyle name="Normal 118 2 3 43" xfId="5238"/>
    <cellStyle name="Normal 118 2 3 44" xfId="5239"/>
    <cellStyle name="Normal 118 2 3 45" xfId="5240"/>
    <cellStyle name="Normal 118 2 3 46" xfId="5241"/>
    <cellStyle name="Normal 118 2 3 47" xfId="5242"/>
    <cellStyle name="Normal 118 2 3 48" xfId="5243"/>
    <cellStyle name="Normal 118 2 3 49" xfId="5244"/>
    <cellStyle name="Normal 118 2 3 5" xfId="5245"/>
    <cellStyle name="Normal 118 2 3 50" xfId="5246"/>
    <cellStyle name="Normal 118 2 3 51" xfId="5247"/>
    <cellStyle name="Normal 118 2 3 52" xfId="5248"/>
    <cellStyle name="Normal 118 2 3 53" xfId="5249"/>
    <cellStyle name="Normal 118 2 3 54" xfId="5250"/>
    <cellStyle name="Normal 118 2 3 55" xfId="5251"/>
    <cellStyle name="Normal 118 2 3 56" xfId="5252"/>
    <cellStyle name="Normal 118 2 3 57" xfId="5253"/>
    <cellStyle name="Normal 118 2 3 58" xfId="5254"/>
    <cellStyle name="Normal 118 2 3 59" xfId="5255"/>
    <cellStyle name="Normal 118 2 3 6" xfId="5256"/>
    <cellStyle name="Normal 118 2 3 60" xfId="5257"/>
    <cellStyle name="Normal 118 2 3 61" xfId="5258"/>
    <cellStyle name="Normal 118 2 3 62" xfId="5259"/>
    <cellStyle name="Normal 118 2 3 63" xfId="5260"/>
    <cellStyle name="Normal 118 2 3 64" xfId="5261"/>
    <cellStyle name="Normal 118 2 3 65" xfId="5262"/>
    <cellStyle name="Normal 118 2 3 66" xfId="5263"/>
    <cellStyle name="Normal 118 2 3 67" xfId="5264"/>
    <cellStyle name="Normal 118 2 3 68" xfId="5265"/>
    <cellStyle name="Normal 118 2 3 69" xfId="5266"/>
    <cellStyle name="Normal 118 2 3 7" xfId="5267"/>
    <cellStyle name="Normal 118 2 3 70" xfId="5268"/>
    <cellStyle name="Normal 118 2 3 71" xfId="5269"/>
    <cellStyle name="Normal 118 2 3 72" xfId="5270"/>
    <cellStyle name="Normal 118 2 3 73" xfId="5271"/>
    <cellStyle name="Normal 118 2 3 74" xfId="5272"/>
    <cellStyle name="Normal 118 2 3 75" xfId="5273"/>
    <cellStyle name="Normal 118 2 3 76" xfId="5274"/>
    <cellStyle name="Normal 118 2 3 77" xfId="5275"/>
    <cellStyle name="Normal 118 2 3 78" xfId="5276"/>
    <cellStyle name="Normal 118 2 3 79" xfId="5277"/>
    <cellStyle name="Normal 118 2 3 8" xfId="5278"/>
    <cellStyle name="Normal 118 2 3 80" xfId="5279"/>
    <cellStyle name="Normal 118 2 3 81" xfId="5280"/>
    <cellStyle name="Normal 118 2 3 82" xfId="5281"/>
    <cellStyle name="Normal 118 2 3 83" xfId="5282"/>
    <cellStyle name="Normal 118 2 3 84" xfId="5283"/>
    <cellStyle name="Normal 118 2 3 85" xfId="5284"/>
    <cellStyle name="Normal 118 2 3 86" xfId="5285"/>
    <cellStyle name="Normal 118 2 3 87" xfId="5286"/>
    <cellStyle name="Normal 118 2 3 88" xfId="5287"/>
    <cellStyle name="Normal 118 2 3 9" xfId="5288"/>
    <cellStyle name="Normal 118 2 30" xfId="5289"/>
    <cellStyle name="Normal 118 2 31" xfId="5290"/>
    <cellStyle name="Normal 118 2 32" xfId="5291"/>
    <cellStyle name="Normal 118 2 33" xfId="5292"/>
    <cellStyle name="Normal 118 2 34" xfId="5293"/>
    <cellStyle name="Normal 118 2 35" xfId="5294"/>
    <cellStyle name="Normal 118 2 36" xfId="5295"/>
    <cellStyle name="Normal 118 2 37" xfId="5296"/>
    <cellStyle name="Normal 118 2 38" xfId="5297"/>
    <cellStyle name="Normal 118 2 39" xfId="5298"/>
    <cellStyle name="Normal 118 2 4" xfId="5299"/>
    <cellStyle name="Normal 118 2 40" xfId="5300"/>
    <cellStyle name="Normal 118 2 41" xfId="5301"/>
    <cellStyle name="Normal 118 2 42" xfId="5302"/>
    <cellStyle name="Normal 118 2 43" xfId="5303"/>
    <cellStyle name="Normal 118 2 44" xfId="5304"/>
    <cellStyle name="Normal 118 2 45" xfId="5305"/>
    <cellStyle name="Normal 118 2 46" xfId="5306"/>
    <cellStyle name="Normal 118 2 47" xfId="5307"/>
    <cellStyle name="Normal 118 2 48" xfId="5308"/>
    <cellStyle name="Normal 118 2 49" xfId="5309"/>
    <cellStyle name="Normal 118 2 5" xfId="5310"/>
    <cellStyle name="Normal 118 2 50" xfId="5311"/>
    <cellStyle name="Normal 118 2 51" xfId="5312"/>
    <cellStyle name="Normal 118 2 52" xfId="5313"/>
    <cellStyle name="Normal 118 2 53" xfId="5314"/>
    <cellStyle name="Normal 118 2 54" xfId="5315"/>
    <cellStyle name="Normal 118 2 55" xfId="5316"/>
    <cellStyle name="Normal 118 2 56" xfId="5317"/>
    <cellStyle name="Normal 118 2 57" xfId="5318"/>
    <cellStyle name="Normal 118 2 58" xfId="5319"/>
    <cellStyle name="Normal 118 2 59" xfId="5320"/>
    <cellStyle name="Normal 118 2 6" xfId="5321"/>
    <cellStyle name="Normal 118 2 60" xfId="5322"/>
    <cellStyle name="Normal 118 2 61" xfId="5323"/>
    <cellStyle name="Normal 118 2 62" xfId="5324"/>
    <cellStyle name="Normal 118 2 63" xfId="5325"/>
    <cellStyle name="Normal 118 2 64" xfId="5326"/>
    <cellStyle name="Normal 118 2 65" xfId="5327"/>
    <cellStyle name="Normal 118 2 66" xfId="5328"/>
    <cellStyle name="Normal 118 2 67" xfId="5329"/>
    <cellStyle name="Normal 118 2 68" xfId="5330"/>
    <cellStyle name="Normal 118 2 69" xfId="5331"/>
    <cellStyle name="Normal 118 2 7" xfId="5332"/>
    <cellStyle name="Normal 118 2 70" xfId="5333"/>
    <cellStyle name="Normal 118 2 71" xfId="5334"/>
    <cellStyle name="Normal 118 2 72" xfId="5335"/>
    <cellStyle name="Normal 118 2 73" xfId="5336"/>
    <cellStyle name="Normal 118 2 74" xfId="5337"/>
    <cellStyle name="Normal 118 2 75" xfId="5338"/>
    <cellStyle name="Normal 118 2 76" xfId="5339"/>
    <cellStyle name="Normal 118 2 77" xfId="5340"/>
    <cellStyle name="Normal 118 2 78" xfId="5341"/>
    <cellStyle name="Normal 118 2 79" xfId="5342"/>
    <cellStyle name="Normal 118 2 8" xfId="5343"/>
    <cellStyle name="Normal 118 2 80" xfId="5344"/>
    <cellStyle name="Normal 118 2 81" xfId="5345"/>
    <cellStyle name="Normal 118 2 82" xfId="5346"/>
    <cellStyle name="Normal 118 2 83" xfId="5347"/>
    <cellStyle name="Normal 118 2 84" xfId="5348"/>
    <cellStyle name="Normal 118 2 85" xfId="5349"/>
    <cellStyle name="Normal 118 2 86" xfId="5350"/>
    <cellStyle name="Normal 118 2 87" xfId="5351"/>
    <cellStyle name="Normal 118 2 88" xfId="5352"/>
    <cellStyle name="Normal 118 2 89" xfId="5353"/>
    <cellStyle name="Normal 118 2 9" xfId="5354"/>
    <cellStyle name="Normal 118 2 90" xfId="5355"/>
    <cellStyle name="Normal 118 20" xfId="5356"/>
    <cellStyle name="Normal 118 21" xfId="5357"/>
    <cellStyle name="Normal 118 22" xfId="5358"/>
    <cellStyle name="Normal 118 23" xfId="5359"/>
    <cellStyle name="Normal 118 24" xfId="5360"/>
    <cellStyle name="Normal 118 25" xfId="5361"/>
    <cellStyle name="Normal 118 26" xfId="5362"/>
    <cellStyle name="Normal 118 27" xfId="5363"/>
    <cellStyle name="Normal 118 28" xfId="5364"/>
    <cellStyle name="Normal 118 29" xfId="5365"/>
    <cellStyle name="Normal 118 3" xfId="5366"/>
    <cellStyle name="Normal 118 3 10" xfId="5367"/>
    <cellStyle name="Normal 118 3 11" xfId="5368"/>
    <cellStyle name="Normal 118 3 12" xfId="5369"/>
    <cellStyle name="Normal 118 3 13" xfId="5370"/>
    <cellStyle name="Normal 118 3 14" xfId="5371"/>
    <cellStyle name="Normal 118 3 15" xfId="5372"/>
    <cellStyle name="Normal 118 3 16" xfId="5373"/>
    <cellStyle name="Normal 118 3 17" xfId="5374"/>
    <cellStyle name="Normal 118 3 18" xfId="5375"/>
    <cellStyle name="Normal 118 3 19" xfId="5376"/>
    <cellStyle name="Normal 118 3 2" xfId="5377"/>
    <cellStyle name="Normal 118 3 20" xfId="5378"/>
    <cellStyle name="Normal 118 3 21" xfId="5379"/>
    <cellStyle name="Normal 118 3 22" xfId="5380"/>
    <cellStyle name="Normal 118 3 23" xfId="5381"/>
    <cellStyle name="Normal 118 3 24" xfId="5382"/>
    <cellStyle name="Normal 118 3 25" xfId="5383"/>
    <cellStyle name="Normal 118 3 26" xfId="5384"/>
    <cellStyle name="Normal 118 3 27" xfId="5385"/>
    <cellStyle name="Normal 118 3 28" xfId="5386"/>
    <cellStyle name="Normal 118 3 29" xfId="5387"/>
    <cellStyle name="Normal 118 3 3" xfId="5388"/>
    <cellStyle name="Normal 118 3 30" xfId="5389"/>
    <cellStyle name="Normal 118 3 31" xfId="5390"/>
    <cellStyle name="Normal 118 3 32" xfId="5391"/>
    <cellStyle name="Normal 118 3 33" xfId="5392"/>
    <cellStyle name="Normal 118 3 34" xfId="5393"/>
    <cellStyle name="Normal 118 3 35" xfId="5394"/>
    <cellStyle name="Normal 118 3 36" xfId="5395"/>
    <cellStyle name="Normal 118 3 37" xfId="5396"/>
    <cellStyle name="Normal 118 3 38" xfId="5397"/>
    <cellStyle name="Normal 118 3 39" xfId="5398"/>
    <cellStyle name="Normal 118 3 4" xfId="5399"/>
    <cellStyle name="Normal 118 3 40" xfId="5400"/>
    <cellStyle name="Normal 118 3 41" xfId="5401"/>
    <cellStyle name="Normal 118 3 42" xfId="5402"/>
    <cellStyle name="Normal 118 3 43" xfId="5403"/>
    <cellStyle name="Normal 118 3 44" xfId="5404"/>
    <cellStyle name="Normal 118 3 45" xfId="5405"/>
    <cellStyle name="Normal 118 3 46" xfId="5406"/>
    <cellStyle name="Normal 118 3 47" xfId="5407"/>
    <cellStyle name="Normal 118 3 48" xfId="5408"/>
    <cellStyle name="Normal 118 3 49" xfId="5409"/>
    <cellStyle name="Normal 118 3 5" xfId="5410"/>
    <cellStyle name="Normal 118 3 50" xfId="5411"/>
    <cellStyle name="Normal 118 3 51" xfId="5412"/>
    <cellStyle name="Normal 118 3 52" xfId="5413"/>
    <cellStyle name="Normal 118 3 53" xfId="5414"/>
    <cellStyle name="Normal 118 3 54" xfId="5415"/>
    <cellStyle name="Normal 118 3 55" xfId="5416"/>
    <cellStyle name="Normal 118 3 56" xfId="5417"/>
    <cellStyle name="Normal 118 3 57" xfId="5418"/>
    <cellStyle name="Normal 118 3 58" xfId="5419"/>
    <cellStyle name="Normal 118 3 59" xfId="5420"/>
    <cellStyle name="Normal 118 3 6" xfId="5421"/>
    <cellStyle name="Normal 118 3 60" xfId="5422"/>
    <cellStyle name="Normal 118 3 61" xfId="5423"/>
    <cellStyle name="Normal 118 3 62" xfId="5424"/>
    <cellStyle name="Normal 118 3 63" xfId="5425"/>
    <cellStyle name="Normal 118 3 64" xfId="5426"/>
    <cellStyle name="Normal 118 3 65" xfId="5427"/>
    <cellStyle name="Normal 118 3 66" xfId="5428"/>
    <cellStyle name="Normal 118 3 67" xfId="5429"/>
    <cellStyle name="Normal 118 3 68" xfId="5430"/>
    <cellStyle name="Normal 118 3 69" xfId="5431"/>
    <cellStyle name="Normal 118 3 7" xfId="5432"/>
    <cellStyle name="Normal 118 3 70" xfId="5433"/>
    <cellStyle name="Normal 118 3 71" xfId="5434"/>
    <cellStyle name="Normal 118 3 72" xfId="5435"/>
    <cellStyle name="Normal 118 3 73" xfId="5436"/>
    <cellStyle name="Normal 118 3 74" xfId="5437"/>
    <cellStyle name="Normal 118 3 75" xfId="5438"/>
    <cellStyle name="Normal 118 3 76" xfId="5439"/>
    <cellStyle name="Normal 118 3 77" xfId="5440"/>
    <cellStyle name="Normal 118 3 78" xfId="5441"/>
    <cellStyle name="Normal 118 3 79" xfId="5442"/>
    <cellStyle name="Normal 118 3 8" xfId="5443"/>
    <cellStyle name="Normal 118 3 80" xfId="5444"/>
    <cellStyle name="Normal 118 3 81" xfId="5445"/>
    <cellStyle name="Normal 118 3 82" xfId="5446"/>
    <cellStyle name="Normal 118 3 83" xfId="5447"/>
    <cellStyle name="Normal 118 3 84" xfId="5448"/>
    <cellStyle name="Normal 118 3 85" xfId="5449"/>
    <cellStyle name="Normal 118 3 86" xfId="5450"/>
    <cellStyle name="Normal 118 3 87" xfId="5451"/>
    <cellStyle name="Normal 118 3 88" xfId="5452"/>
    <cellStyle name="Normal 118 3 9" xfId="5453"/>
    <cellStyle name="Normal 118 30" xfId="5454"/>
    <cellStyle name="Normal 118 31" xfId="5455"/>
    <cellStyle name="Normal 118 32" xfId="5456"/>
    <cellStyle name="Normal 118 33" xfId="5457"/>
    <cellStyle name="Normal 118 34" xfId="5458"/>
    <cellStyle name="Normal 118 35" xfId="5459"/>
    <cellStyle name="Normal 118 36" xfId="5460"/>
    <cellStyle name="Normal 118 37" xfId="5461"/>
    <cellStyle name="Normal 118 38" xfId="5462"/>
    <cellStyle name="Normal 118 39" xfId="5463"/>
    <cellStyle name="Normal 118 4" xfId="5464"/>
    <cellStyle name="Normal 118 4 10" xfId="5465"/>
    <cellStyle name="Normal 118 4 11" xfId="5466"/>
    <cellStyle name="Normal 118 4 12" xfId="5467"/>
    <cellStyle name="Normal 118 4 13" xfId="5468"/>
    <cellStyle name="Normal 118 4 14" xfId="5469"/>
    <cellStyle name="Normal 118 4 15" xfId="5470"/>
    <cellStyle name="Normal 118 4 16" xfId="5471"/>
    <cellStyle name="Normal 118 4 17" xfId="5472"/>
    <cellStyle name="Normal 118 4 18" xfId="5473"/>
    <cellStyle name="Normal 118 4 19" xfId="5474"/>
    <cellStyle name="Normal 118 4 2" xfId="5475"/>
    <cellStyle name="Normal 118 4 20" xfId="5476"/>
    <cellStyle name="Normal 118 4 21" xfId="5477"/>
    <cellStyle name="Normal 118 4 22" xfId="5478"/>
    <cellStyle name="Normal 118 4 23" xfId="5479"/>
    <cellStyle name="Normal 118 4 24" xfId="5480"/>
    <cellStyle name="Normal 118 4 25" xfId="5481"/>
    <cellStyle name="Normal 118 4 26" xfId="5482"/>
    <cellStyle name="Normal 118 4 27" xfId="5483"/>
    <cellStyle name="Normal 118 4 28" xfId="5484"/>
    <cellStyle name="Normal 118 4 29" xfId="5485"/>
    <cellStyle name="Normal 118 4 3" xfId="5486"/>
    <cellStyle name="Normal 118 4 30" xfId="5487"/>
    <cellStyle name="Normal 118 4 31" xfId="5488"/>
    <cellStyle name="Normal 118 4 32" xfId="5489"/>
    <cellStyle name="Normal 118 4 33" xfId="5490"/>
    <cellStyle name="Normal 118 4 34" xfId="5491"/>
    <cellStyle name="Normal 118 4 35" xfId="5492"/>
    <cellStyle name="Normal 118 4 36" xfId="5493"/>
    <cellStyle name="Normal 118 4 37" xfId="5494"/>
    <cellStyle name="Normal 118 4 38" xfId="5495"/>
    <cellStyle name="Normal 118 4 39" xfId="5496"/>
    <cellStyle name="Normal 118 4 4" xfId="5497"/>
    <cellStyle name="Normal 118 4 40" xfId="5498"/>
    <cellStyle name="Normal 118 4 41" xfId="5499"/>
    <cellStyle name="Normal 118 4 42" xfId="5500"/>
    <cellStyle name="Normal 118 4 43" xfId="5501"/>
    <cellStyle name="Normal 118 4 44" xfId="5502"/>
    <cellStyle name="Normal 118 4 45" xfId="5503"/>
    <cellStyle name="Normal 118 4 46" xfId="5504"/>
    <cellStyle name="Normal 118 4 47" xfId="5505"/>
    <cellStyle name="Normal 118 4 48" xfId="5506"/>
    <cellStyle name="Normal 118 4 49" xfId="5507"/>
    <cellStyle name="Normal 118 4 5" xfId="5508"/>
    <cellStyle name="Normal 118 4 50" xfId="5509"/>
    <cellStyle name="Normal 118 4 51" xfId="5510"/>
    <cellStyle name="Normal 118 4 52" xfId="5511"/>
    <cellStyle name="Normal 118 4 53" xfId="5512"/>
    <cellStyle name="Normal 118 4 54" xfId="5513"/>
    <cellStyle name="Normal 118 4 55" xfId="5514"/>
    <cellStyle name="Normal 118 4 56" xfId="5515"/>
    <cellStyle name="Normal 118 4 57" xfId="5516"/>
    <cellStyle name="Normal 118 4 58" xfId="5517"/>
    <cellStyle name="Normal 118 4 59" xfId="5518"/>
    <cellStyle name="Normal 118 4 6" xfId="5519"/>
    <cellStyle name="Normal 118 4 60" xfId="5520"/>
    <cellStyle name="Normal 118 4 61" xfId="5521"/>
    <cellStyle name="Normal 118 4 62" xfId="5522"/>
    <cellStyle name="Normal 118 4 63" xfId="5523"/>
    <cellStyle name="Normal 118 4 64" xfId="5524"/>
    <cellStyle name="Normal 118 4 65" xfId="5525"/>
    <cellStyle name="Normal 118 4 66" xfId="5526"/>
    <cellStyle name="Normal 118 4 67" xfId="5527"/>
    <cellStyle name="Normal 118 4 68" xfId="5528"/>
    <cellStyle name="Normal 118 4 69" xfId="5529"/>
    <cellStyle name="Normal 118 4 7" xfId="5530"/>
    <cellStyle name="Normal 118 4 70" xfId="5531"/>
    <cellStyle name="Normal 118 4 71" xfId="5532"/>
    <cellStyle name="Normal 118 4 72" xfId="5533"/>
    <cellStyle name="Normal 118 4 73" xfId="5534"/>
    <cellStyle name="Normal 118 4 74" xfId="5535"/>
    <cellStyle name="Normal 118 4 75" xfId="5536"/>
    <cellStyle name="Normal 118 4 76" xfId="5537"/>
    <cellStyle name="Normal 118 4 77" xfId="5538"/>
    <cellStyle name="Normal 118 4 78" xfId="5539"/>
    <cellStyle name="Normal 118 4 79" xfId="5540"/>
    <cellStyle name="Normal 118 4 8" xfId="5541"/>
    <cellStyle name="Normal 118 4 80" xfId="5542"/>
    <cellStyle name="Normal 118 4 81" xfId="5543"/>
    <cellStyle name="Normal 118 4 82" xfId="5544"/>
    <cellStyle name="Normal 118 4 83" xfId="5545"/>
    <cellStyle name="Normal 118 4 84" xfId="5546"/>
    <cellStyle name="Normal 118 4 85" xfId="5547"/>
    <cellStyle name="Normal 118 4 86" xfId="5548"/>
    <cellStyle name="Normal 118 4 87" xfId="5549"/>
    <cellStyle name="Normal 118 4 88" xfId="5550"/>
    <cellStyle name="Normal 118 4 9" xfId="5551"/>
    <cellStyle name="Normal 118 40" xfId="5552"/>
    <cellStyle name="Normal 118 41" xfId="5553"/>
    <cellStyle name="Normal 118 42" xfId="5554"/>
    <cellStyle name="Normal 118 43" xfId="5555"/>
    <cellStyle name="Normal 118 44" xfId="5556"/>
    <cellStyle name="Normal 118 45" xfId="5557"/>
    <cellStyle name="Normal 118 46" xfId="5558"/>
    <cellStyle name="Normal 118 47" xfId="5559"/>
    <cellStyle name="Normal 118 48" xfId="5560"/>
    <cellStyle name="Normal 118 49" xfId="5561"/>
    <cellStyle name="Normal 118 5" xfId="5562"/>
    <cellStyle name="Normal 118 50" xfId="5563"/>
    <cellStyle name="Normal 118 51" xfId="5564"/>
    <cellStyle name="Normal 118 52" xfId="5565"/>
    <cellStyle name="Normal 118 53" xfId="5566"/>
    <cellStyle name="Normal 118 54" xfId="5567"/>
    <cellStyle name="Normal 118 55" xfId="5568"/>
    <cellStyle name="Normal 118 56" xfId="5569"/>
    <cellStyle name="Normal 118 57" xfId="5570"/>
    <cellStyle name="Normal 118 58" xfId="5571"/>
    <cellStyle name="Normal 118 59" xfId="5572"/>
    <cellStyle name="Normal 118 6" xfId="5573"/>
    <cellStyle name="Normal 118 60" xfId="5574"/>
    <cellStyle name="Normal 118 61" xfId="5575"/>
    <cellStyle name="Normal 118 62" xfId="5576"/>
    <cellStyle name="Normal 118 63" xfId="5577"/>
    <cellStyle name="Normal 118 64" xfId="5578"/>
    <cellStyle name="Normal 118 65" xfId="5579"/>
    <cellStyle name="Normal 118 66" xfId="5580"/>
    <cellStyle name="Normal 118 67" xfId="5581"/>
    <cellStyle name="Normal 118 68" xfId="5582"/>
    <cellStyle name="Normal 118 69" xfId="5583"/>
    <cellStyle name="Normal 118 7" xfId="5584"/>
    <cellStyle name="Normal 118 70" xfId="5585"/>
    <cellStyle name="Normal 118 71" xfId="5586"/>
    <cellStyle name="Normal 118 72" xfId="5587"/>
    <cellStyle name="Normal 118 73" xfId="5588"/>
    <cellStyle name="Normal 118 74" xfId="5589"/>
    <cellStyle name="Normal 118 75" xfId="5590"/>
    <cellStyle name="Normal 118 76" xfId="5591"/>
    <cellStyle name="Normal 118 77" xfId="5592"/>
    <cellStyle name="Normal 118 78" xfId="5593"/>
    <cellStyle name="Normal 118 79" xfId="5594"/>
    <cellStyle name="Normal 118 8" xfId="5595"/>
    <cellStyle name="Normal 118 80" xfId="5596"/>
    <cellStyle name="Normal 118 81" xfId="5597"/>
    <cellStyle name="Normal 118 82" xfId="5598"/>
    <cellStyle name="Normal 118 83" xfId="5599"/>
    <cellStyle name="Normal 118 84" xfId="5600"/>
    <cellStyle name="Normal 118 85" xfId="5601"/>
    <cellStyle name="Normal 118 86" xfId="5602"/>
    <cellStyle name="Normal 118 87" xfId="5603"/>
    <cellStyle name="Normal 118 88" xfId="5604"/>
    <cellStyle name="Normal 118 89" xfId="5605"/>
    <cellStyle name="Normal 118 9" xfId="5606"/>
    <cellStyle name="Normal 118 90" xfId="5607"/>
    <cellStyle name="Normal 118 91" xfId="5608"/>
    <cellStyle name="Normal 119" xfId="5609"/>
    <cellStyle name="Normal 119 10" xfId="5610"/>
    <cellStyle name="Normal 119 11" xfId="5611"/>
    <cellStyle name="Normal 119 12" xfId="5612"/>
    <cellStyle name="Normal 119 13" xfId="5613"/>
    <cellStyle name="Normal 119 14" xfId="5614"/>
    <cellStyle name="Normal 119 15" xfId="5615"/>
    <cellStyle name="Normal 119 16" xfId="5616"/>
    <cellStyle name="Normal 119 17" xfId="5617"/>
    <cellStyle name="Normal 119 18" xfId="5618"/>
    <cellStyle name="Normal 119 19" xfId="5619"/>
    <cellStyle name="Normal 119 2" xfId="5620"/>
    <cellStyle name="Normal 119 2 10" xfId="5621"/>
    <cellStyle name="Normal 119 2 11" xfId="5622"/>
    <cellStyle name="Normal 119 2 12" xfId="5623"/>
    <cellStyle name="Normal 119 2 13" xfId="5624"/>
    <cellStyle name="Normal 119 2 14" xfId="5625"/>
    <cellStyle name="Normal 119 2 15" xfId="5626"/>
    <cellStyle name="Normal 119 2 16" xfId="5627"/>
    <cellStyle name="Normal 119 2 17" xfId="5628"/>
    <cellStyle name="Normal 119 2 18" xfId="5629"/>
    <cellStyle name="Normal 119 2 19" xfId="5630"/>
    <cellStyle name="Normal 119 2 2" xfId="5631"/>
    <cellStyle name="Normal 119 2 2 10" xfId="5632"/>
    <cellStyle name="Normal 119 2 2 11" xfId="5633"/>
    <cellStyle name="Normal 119 2 2 12" xfId="5634"/>
    <cellStyle name="Normal 119 2 2 13" xfId="5635"/>
    <cellStyle name="Normal 119 2 2 14" xfId="5636"/>
    <cellStyle name="Normal 119 2 2 15" xfId="5637"/>
    <cellStyle name="Normal 119 2 2 16" xfId="5638"/>
    <cellStyle name="Normal 119 2 2 17" xfId="5639"/>
    <cellStyle name="Normal 119 2 2 18" xfId="5640"/>
    <cellStyle name="Normal 119 2 2 19" xfId="5641"/>
    <cellStyle name="Normal 119 2 2 2" xfId="5642"/>
    <cellStyle name="Normal 119 2 2 20" xfId="5643"/>
    <cellStyle name="Normal 119 2 2 21" xfId="5644"/>
    <cellStyle name="Normal 119 2 2 22" xfId="5645"/>
    <cellStyle name="Normal 119 2 2 23" xfId="5646"/>
    <cellStyle name="Normal 119 2 2 24" xfId="5647"/>
    <cellStyle name="Normal 119 2 2 25" xfId="5648"/>
    <cellStyle name="Normal 119 2 2 26" xfId="5649"/>
    <cellStyle name="Normal 119 2 2 27" xfId="5650"/>
    <cellStyle name="Normal 119 2 2 28" xfId="5651"/>
    <cellStyle name="Normal 119 2 2 29" xfId="5652"/>
    <cellStyle name="Normal 119 2 2 3" xfId="5653"/>
    <cellStyle name="Normal 119 2 2 30" xfId="5654"/>
    <cellStyle name="Normal 119 2 2 31" xfId="5655"/>
    <cellStyle name="Normal 119 2 2 32" xfId="5656"/>
    <cellStyle name="Normal 119 2 2 33" xfId="5657"/>
    <cellStyle name="Normal 119 2 2 34" xfId="5658"/>
    <cellStyle name="Normal 119 2 2 35" xfId="5659"/>
    <cellStyle name="Normal 119 2 2 36" xfId="5660"/>
    <cellStyle name="Normal 119 2 2 37" xfId="5661"/>
    <cellStyle name="Normal 119 2 2 38" xfId="5662"/>
    <cellStyle name="Normal 119 2 2 39" xfId="5663"/>
    <cellStyle name="Normal 119 2 2 4" xfId="5664"/>
    <cellStyle name="Normal 119 2 2 40" xfId="5665"/>
    <cellStyle name="Normal 119 2 2 41" xfId="5666"/>
    <cellStyle name="Normal 119 2 2 42" xfId="5667"/>
    <cellStyle name="Normal 119 2 2 43" xfId="5668"/>
    <cellStyle name="Normal 119 2 2 44" xfId="5669"/>
    <cellStyle name="Normal 119 2 2 45" xfId="5670"/>
    <cellStyle name="Normal 119 2 2 46" xfId="5671"/>
    <cellStyle name="Normal 119 2 2 47" xfId="5672"/>
    <cellStyle name="Normal 119 2 2 48" xfId="5673"/>
    <cellStyle name="Normal 119 2 2 49" xfId="5674"/>
    <cellStyle name="Normal 119 2 2 5" xfId="5675"/>
    <cellStyle name="Normal 119 2 2 50" xfId="5676"/>
    <cellStyle name="Normal 119 2 2 51" xfId="5677"/>
    <cellStyle name="Normal 119 2 2 52" xfId="5678"/>
    <cellStyle name="Normal 119 2 2 53" xfId="5679"/>
    <cellStyle name="Normal 119 2 2 54" xfId="5680"/>
    <cellStyle name="Normal 119 2 2 55" xfId="5681"/>
    <cellStyle name="Normal 119 2 2 56" xfId="5682"/>
    <cellStyle name="Normal 119 2 2 57" xfId="5683"/>
    <cellStyle name="Normal 119 2 2 58" xfId="5684"/>
    <cellStyle name="Normal 119 2 2 59" xfId="5685"/>
    <cellStyle name="Normal 119 2 2 6" xfId="5686"/>
    <cellStyle name="Normal 119 2 2 60" xfId="5687"/>
    <cellStyle name="Normal 119 2 2 61" xfId="5688"/>
    <cellStyle name="Normal 119 2 2 62" xfId="5689"/>
    <cellStyle name="Normal 119 2 2 63" xfId="5690"/>
    <cellStyle name="Normal 119 2 2 64" xfId="5691"/>
    <cellStyle name="Normal 119 2 2 65" xfId="5692"/>
    <cellStyle name="Normal 119 2 2 66" xfId="5693"/>
    <cellStyle name="Normal 119 2 2 67" xfId="5694"/>
    <cellStyle name="Normal 119 2 2 68" xfId="5695"/>
    <cellStyle name="Normal 119 2 2 69" xfId="5696"/>
    <cellStyle name="Normal 119 2 2 7" xfId="5697"/>
    <cellStyle name="Normal 119 2 2 70" xfId="5698"/>
    <cellStyle name="Normal 119 2 2 71" xfId="5699"/>
    <cellStyle name="Normal 119 2 2 72" xfId="5700"/>
    <cellStyle name="Normal 119 2 2 73" xfId="5701"/>
    <cellStyle name="Normal 119 2 2 74" xfId="5702"/>
    <cellStyle name="Normal 119 2 2 75" xfId="5703"/>
    <cellStyle name="Normal 119 2 2 76" xfId="5704"/>
    <cellStyle name="Normal 119 2 2 77" xfId="5705"/>
    <cellStyle name="Normal 119 2 2 78" xfId="5706"/>
    <cellStyle name="Normal 119 2 2 79" xfId="5707"/>
    <cellStyle name="Normal 119 2 2 8" xfId="5708"/>
    <cellStyle name="Normal 119 2 2 80" xfId="5709"/>
    <cellStyle name="Normal 119 2 2 81" xfId="5710"/>
    <cellStyle name="Normal 119 2 2 82" xfId="5711"/>
    <cellStyle name="Normal 119 2 2 83" xfId="5712"/>
    <cellStyle name="Normal 119 2 2 84" xfId="5713"/>
    <cellStyle name="Normal 119 2 2 85" xfId="5714"/>
    <cellStyle name="Normal 119 2 2 86" xfId="5715"/>
    <cellStyle name="Normal 119 2 2 87" xfId="5716"/>
    <cellStyle name="Normal 119 2 2 88" xfId="5717"/>
    <cellStyle name="Normal 119 2 2 9" xfId="5718"/>
    <cellStyle name="Normal 119 2 20" xfId="5719"/>
    <cellStyle name="Normal 119 2 21" xfId="5720"/>
    <cellStyle name="Normal 119 2 22" xfId="5721"/>
    <cellStyle name="Normal 119 2 23" xfId="5722"/>
    <cellStyle name="Normal 119 2 24" xfId="5723"/>
    <cellStyle name="Normal 119 2 25" xfId="5724"/>
    <cellStyle name="Normal 119 2 26" xfId="5725"/>
    <cellStyle name="Normal 119 2 27" xfId="5726"/>
    <cellStyle name="Normal 119 2 28" xfId="5727"/>
    <cellStyle name="Normal 119 2 29" xfId="5728"/>
    <cellStyle name="Normal 119 2 3" xfId="5729"/>
    <cellStyle name="Normal 119 2 3 10" xfId="5730"/>
    <cellStyle name="Normal 119 2 3 11" xfId="5731"/>
    <cellStyle name="Normal 119 2 3 12" xfId="5732"/>
    <cellStyle name="Normal 119 2 3 13" xfId="5733"/>
    <cellStyle name="Normal 119 2 3 14" xfId="5734"/>
    <cellStyle name="Normal 119 2 3 15" xfId="5735"/>
    <cellStyle name="Normal 119 2 3 16" xfId="5736"/>
    <cellStyle name="Normal 119 2 3 17" xfId="5737"/>
    <cellStyle name="Normal 119 2 3 18" xfId="5738"/>
    <cellStyle name="Normal 119 2 3 19" xfId="5739"/>
    <cellStyle name="Normal 119 2 3 2" xfId="5740"/>
    <cellStyle name="Normal 119 2 3 20" xfId="5741"/>
    <cellStyle name="Normal 119 2 3 21" xfId="5742"/>
    <cellStyle name="Normal 119 2 3 22" xfId="5743"/>
    <cellStyle name="Normal 119 2 3 23" xfId="5744"/>
    <cellStyle name="Normal 119 2 3 24" xfId="5745"/>
    <cellStyle name="Normal 119 2 3 25" xfId="5746"/>
    <cellStyle name="Normal 119 2 3 26" xfId="5747"/>
    <cellStyle name="Normal 119 2 3 27" xfId="5748"/>
    <cellStyle name="Normal 119 2 3 28" xfId="5749"/>
    <cellStyle name="Normal 119 2 3 29" xfId="5750"/>
    <cellStyle name="Normal 119 2 3 3" xfId="5751"/>
    <cellStyle name="Normal 119 2 3 30" xfId="5752"/>
    <cellStyle name="Normal 119 2 3 31" xfId="5753"/>
    <cellStyle name="Normal 119 2 3 32" xfId="5754"/>
    <cellStyle name="Normal 119 2 3 33" xfId="5755"/>
    <cellStyle name="Normal 119 2 3 34" xfId="5756"/>
    <cellStyle name="Normal 119 2 3 35" xfId="5757"/>
    <cellStyle name="Normal 119 2 3 36" xfId="5758"/>
    <cellStyle name="Normal 119 2 3 37" xfId="5759"/>
    <cellStyle name="Normal 119 2 3 38" xfId="5760"/>
    <cellStyle name="Normal 119 2 3 39" xfId="5761"/>
    <cellStyle name="Normal 119 2 3 4" xfId="5762"/>
    <cellStyle name="Normal 119 2 3 40" xfId="5763"/>
    <cellStyle name="Normal 119 2 3 41" xfId="5764"/>
    <cellStyle name="Normal 119 2 3 42" xfId="5765"/>
    <cellStyle name="Normal 119 2 3 43" xfId="5766"/>
    <cellStyle name="Normal 119 2 3 44" xfId="5767"/>
    <cellStyle name="Normal 119 2 3 45" xfId="5768"/>
    <cellStyle name="Normal 119 2 3 46" xfId="5769"/>
    <cellStyle name="Normal 119 2 3 47" xfId="5770"/>
    <cellStyle name="Normal 119 2 3 48" xfId="5771"/>
    <cellStyle name="Normal 119 2 3 49" xfId="5772"/>
    <cellStyle name="Normal 119 2 3 5" xfId="5773"/>
    <cellStyle name="Normal 119 2 3 50" xfId="5774"/>
    <cellStyle name="Normal 119 2 3 51" xfId="5775"/>
    <cellStyle name="Normal 119 2 3 52" xfId="5776"/>
    <cellStyle name="Normal 119 2 3 53" xfId="5777"/>
    <cellStyle name="Normal 119 2 3 54" xfId="5778"/>
    <cellStyle name="Normal 119 2 3 55" xfId="5779"/>
    <cellStyle name="Normal 119 2 3 56" xfId="5780"/>
    <cellStyle name="Normal 119 2 3 57" xfId="5781"/>
    <cellStyle name="Normal 119 2 3 58" xfId="5782"/>
    <cellStyle name="Normal 119 2 3 59" xfId="5783"/>
    <cellStyle name="Normal 119 2 3 6" xfId="5784"/>
    <cellStyle name="Normal 119 2 3 60" xfId="5785"/>
    <cellStyle name="Normal 119 2 3 61" xfId="5786"/>
    <cellStyle name="Normal 119 2 3 62" xfId="5787"/>
    <cellStyle name="Normal 119 2 3 63" xfId="5788"/>
    <cellStyle name="Normal 119 2 3 64" xfId="5789"/>
    <cellStyle name="Normal 119 2 3 65" xfId="5790"/>
    <cellStyle name="Normal 119 2 3 66" xfId="5791"/>
    <cellStyle name="Normal 119 2 3 67" xfId="5792"/>
    <cellStyle name="Normal 119 2 3 68" xfId="5793"/>
    <cellStyle name="Normal 119 2 3 69" xfId="5794"/>
    <cellStyle name="Normal 119 2 3 7" xfId="5795"/>
    <cellStyle name="Normal 119 2 3 70" xfId="5796"/>
    <cellStyle name="Normal 119 2 3 71" xfId="5797"/>
    <cellStyle name="Normal 119 2 3 72" xfId="5798"/>
    <cellStyle name="Normal 119 2 3 73" xfId="5799"/>
    <cellStyle name="Normal 119 2 3 74" xfId="5800"/>
    <cellStyle name="Normal 119 2 3 75" xfId="5801"/>
    <cellStyle name="Normal 119 2 3 76" xfId="5802"/>
    <cellStyle name="Normal 119 2 3 77" xfId="5803"/>
    <cellStyle name="Normal 119 2 3 78" xfId="5804"/>
    <cellStyle name="Normal 119 2 3 79" xfId="5805"/>
    <cellStyle name="Normal 119 2 3 8" xfId="5806"/>
    <cellStyle name="Normal 119 2 3 80" xfId="5807"/>
    <cellStyle name="Normal 119 2 3 81" xfId="5808"/>
    <cellStyle name="Normal 119 2 3 82" xfId="5809"/>
    <cellStyle name="Normal 119 2 3 83" xfId="5810"/>
    <cellStyle name="Normal 119 2 3 84" xfId="5811"/>
    <cellStyle name="Normal 119 2 3 85" xfId="5812"/>
    <cellStyle name="Normal 119 2 3 86" xfId="5813"/>
    <cellStyle name="Normal 119 2 3 87" xfId="5814"/>
    <cellStyle name="Normal 119 2 3 88" xfId="5815"/>
    <cellStyle name="Normal 119 2 3 9" xfId="5816"/>
    <cellStyle name="Normal 119 2 30" xfId="5817"/>
    <cellStyle name="Normal 119 2 31" xfId="5818"/>
    <cellStyle name="Normal 119 2 32" xfId="5819"/>
    <cellStyle name="Normal 119 2 33" xfId="5820"/>
    <cellStyle name="Normal 119 2 34" xfId="5821"/>
    <cellStyle name="Normal 119 2 35" xfId="5822"/>
    <cellStyle name="Normal 119 2 36" xfId="5823"/>
    <cellStyle name="Normal 119 2 37" xfId="5824"/>
    <cellStyle name="Normal 119 2 38" xfId="5825"/>
    <cellStyle name="Normal 119 2 39" xfId="5826"/>
    <cellStyle name="Normal 119 2 4" xfId="5827"/>
    <cellStyle name="Normal 119 2 40" xfId="5828"/>
    <cellStyle name="Normal 119 2 41" xfId="5829"/>
    <cellStyle name="Normal 119 2 42" xfId="5830"/>
    <cellStyle name="Normal 119 2 43" xfId="5831"/>
    <cellStyle name="Normal 119 2 44" xfId="5832"/>
    <cellStyle name="Normal 119 2 45" xfId="5833"/>
    <cellStyle name="Normal 119 2 46" xfId="5834"/>
    <cellStyle name="Normal 119 2 47" xfId="5835"/>
    <cellStyle name="Normal 119 2 48" xfId="5836"/>
    <cellStyle name="Normal 119 2 49" xfId="5837"/>
    <cellStyle name="Normal 119 2 5" xfId="5838"/>
    <cellStyle name="Normal 119 2 50" xfId="5839"/>
    <cellStyle name="Normal 119 2 51" xfId="5840"/>
    <cellStyle name="Normal 119 2 52" xfId="5841"/>
    <cellStyle name="Normal 119 2 53" xfId="5842"/>
    <cellStyle name="Normal 119 2 54" xfId="5843"/>
    <cellStyle name="Normal 119 2 55" xfId="5844"/>
    <cellStyle name="Normal 119 2 56" xfId="5845"/>
    <cellStyle name="Normal 119 2 57" xfId="5846"/>
    <cellStyle name="Normal 119 2 58" xfId="5847"/>
    <cellStyle name="Normal 119 2 59" xfId="5848"/>
    <cellStyle name="Normal 119 2 6" xfId="5849"/>
    <cellStyle name="Normal 119 2 60" xfId="5850"/>
    <cellStyle name="Normal 119 2 61" xfId="5851"/>
    <cellStyle name="Normal 119 2 62" xfId="5852"/>
    <cellStyle name="Normal 119 2 63" xfId="5853"/>
    <cellStyle name="Normal 119 2 64" xfId="5854"/>
    <cellStyle name="Normal 119 2 65" xfId="5855"/>
    <cellStyle name="Normal 119 2 66" xfId="5856"/>
    <cellStyle name="Normal 119 2 67" xfId="5857"/>
    <cellStyle name="Normal 119 2 68" xfId="5858"/>
    <cellStyle name="Normal 119 2 69" xfId="5859"/>
    <cellStyle name="Normal 119 2 7" xfId="5860"/>
    <cellStyle name="Normal 119 2 70" xfId="5861"/>
    <cellStyle name="Normal 119 2 71" xfId="5862"/>
    <cellStyle name="Normal 119 2 72" xfId="5863"/>
    <cellStyle name="Normal 119 2 73" xfId="5864"/>
    <cellStyle name="Normal 119 2 74" xfId="5865"/>
    <cellStyle name="Normal 119 2 75" xfId="5866"/>
    <cellStyle name="Normal 119 2 76" xfId="5867"/>
    <cellStyle name="Normal 119 2 77" xfId="5868"/>
    <cellStyle name="Normal 119 2 78" xfId="5869"/>
    <cellStyle name="Normal 119 2 79" xfId="5870"/>
    <cellStyle name="Normal 119 2 8" xfId="5871"/>
    <cellStyle name="Normal 119 2 80" xfId="5872"/>
    <cellStyle name="Normal 119 2 81" xfId="5873"/>
    <cellStyle name="Normal 119 2 82" xfId="5874"/>
    <cellStyle name="Normal 119 2 83" xfId="5875"/>
    <cellStyle name="Normal 119 2 84" xfId="5876"/>
    <cellStyle name="Normal 119 2 85" xfId="5877"/>
    <cellStyle name="Normal 119 2 86" xfId="5878"/>
    <cellStyle name="Normal 119 2 87" xfId="5879"/>
    <cellStyle name="Normal 119 2 88" xfId="5880"/>
    <cellStyle name="Normal 119 2 89" xfId="5881"/>
    <cellStyle name="Normal 119 2 9" xfId="5882"/>
    <cellStyle name="Normal 119 2 90" xfId="5883"/>
    <cellStyle name="Normal 119 20" xfId="5884"/>
    <cellStyle name="Normal 119 21" xfId="5885"/>
    <cellStyle name="Normal 119 22" xfId="5886"/>
    <cellStyle name="Normal 119 23" xfId="5887"/>
    <cellStyle name="Normal 119 24" xfId="5888"/>
    <cellStyle name="Normal 119 25" xfId="5889"/>
    <cellStyle name="Normal 119 26" xfId="5890"/>
    <cellStyle name="Normal 119 27" xfId="5891"/>
    <cellStyle name="Normal 119 28" xfId="5892"/>
    <cellStyle name="Normal 119 29" xfId="5893"/>
    <cellStyle name="Normal 119 3" xfId="5894"/>
    <cellStyle name="Normal 119 3 10" xfId="5895"/>
    <cellStyle name="Normal 119 3 11" xfId="5896"/>
    <cellStyle name="Normal 119 3 12" xfId="5897"/>
    <cellStyle name="Normal 119 3 13" xfId="5898"/>
    <cellStyle name="Normal 119 3 14" xfId="5899"/>
    <cellStyle name="Normal 119 3 15" xfId="5900"/>
    <cellStyle name="Normal 119 3 16" xfId="5901"/>
    <cellStyle name="Normal 119 3 17" xfId="5902"/>
    <cellStyle name="Normal 119 3 18" xfId="5903"/>
    <cellStyle name="Normal 119 3 19" xfId="5904"/>
    <cellStyle name="Normal 119 3 2" xfId="5905"/>
    <cellStyle name="Normal 119 3 20" xfId="5906"/>
    <cellStyle name="Normal 119 3 21" xfId="5907"/>
    <cellStyle name="Normal 119 3 22" xfId="5908"/>
    <cellStyle name="Normal 119 3 23" xfId="5909"/>
    <cellStyle name="Normal 119 3 24" xfId="5910"/>
    <cellStyle name="Normal 119 3 25" xfId="5911"/>
    <cellStyle name="Normal 119 3 26" xfId="5912"/>
    <cellStyle name="Normal 119 3 27" xfId="5913"/>
    <cellStyle name="Normal 119 3 28" xfId="5914"/>
    <cellStyle name="Normal 119 3 29" xfId="5915"/>
    <cellStyle name="Normal 119 3 3" xfId="5916"/>
    <cellStyle name="Normal 119 3 30" xfId="5917"/>
    <cellStyle name="Normal 119 3 31" xfId="5918"/>
    <cellStyle name="Normal 119 3 32" xfId="5919"/>
    <cellStyle name="Normal 119 3 33" xfId="5920"/>
    <cellStyle name="Normal 119 3 34" xfId="5921"/>
    <cellStyle name="Normal 119 3 35" xfId="5922"/>
    <cellStyle name="Normal 119 3 36" xfId="5923"/>
    <cellStyle name="Normal 119 3 37" xfId="5924"/>
    <cellStyle name="Normal 119 3 38" xfId="5925"/>
    <cellStyle name="Normal 119 3 39" xfId="5926"/>
    <cellStyle name="Normal 119 3 4" xfId="5927"/>
    <cellStyle name="Normal 119 3 40" xfId="5928"/>
    <cellStyle name="Normal 119 3 41" xfId="5929"/>
    <cellStyle name="Normal 119 3 42" xfId="5930"/>
    <cellStyle name="Normal 119 3 43" xfId="5931"/>
    <cellStyle name="Normal 119 3 44" xfId="5932"/>
    <cellStyle name="Normal 119 3 45" xfId="5933"/>
    <cellStyle name="Normal 119 3 46" xfId="5934"/>
    <cellStyle name="Normal 119 3 47" xfId="5935"/>
    <cellStyle name="Normal 119 3 48" xfId="5936"/>
    <cellStyle name="Normal 119 3 49" xfId="5937"/>
    <cellStyle name="Normal 119 3 5" xfId="5938"/>
    <cellStyle name="Normal 119 3 50" xfId="5939"/>
    <cellStyle name="Normal 119 3 51" xfId="5940"/>
    <cellStyle name="Normal 119 3 52" xfId="5941"/>
    <cellStyle name="Normal 119 3 53" xfId="5942"/>
    <cellStyle name="Normal 119 3 54" xfId="5943"/>
    <cellStyle name="Normal 119 3 55" xfId="5944"/>
    <cellStyle name="Normal 119 3 56" xfId="5945"/>
    <cellStyle name="Normal 119 3 57" xfId="5946"/>
    <cellStyle name="Normal 119 3 58" xfId="5947"/>
    <cellStyle name="Normal 119 3 59" xfId="5948"/>
    <cellStyle name="Normal 119 3 6" xfId="5949"/>
    <cellStyle name="Normal 119 3 60" xfId="5950"/>
    <cellStyle name="Normal 119 3 61" xfId="5951"/>
    <cellStyle name="Normal 119 3 62" xfId="5952"/>
    <cellStyle name="Normal 119 3 63" xfId="5953"/>
    <cellStyle name="Normal 119 3 64" xfId="5954"/>
    <cellStyle name="Normal 119 3 65" xfId="5955"/>
    <cellStyle name="Normal 119 3 66" xfId="5956"/>
    <cellStyle name="Normal 119 3 67" xfId="5957"/>
    <cellStyle name="Normal 119 3 68" xfId="5958"/>
    <cellStyle name="Normal 119 3 69" xfId="5959"/>
    <cellStyle name="Normal 119 3 7" xfId="5960"/>
    <cellStyle name="Normal 119 3 70" xfId="5961"/>
    <cellStyle name="Normal 119 3 71" xfId="5962"/>
    <cellStyle name="Normal 119 3 72" xfId="5963"/>
    <cellStyle name="Normal 119 3 73" xfId="5964"/>
    <cellStyle name="Normal 119 3 74" xfId="5965"/>
    <cellStyle name="Normal 119 3 75" xfId="5966"/>
    <cellStyle name="Normal 119 3 76" xfId="5967"/>
    <cellStyle name="Normal 119 3 77" xfId="5968"/>
    <cellStyle name="Normal 119 3 78" xfId="5969"/>
    <cellStyle name="Normal 119 3 79" xfId="5970"/>
    <cellStyle name="Normal 119 3 8" xfId="5971"/>
    <cellStyle name="Normal 119 3 80" xfId="5972"/>
    <cellStyle name="Normal 119 3 81" xfId="5973"/>
    <cellStyle name="Normal 119 3 82" xfId="5974"/>
    <cellStyle name="Normal 119 3 83" xfId="5975"/>
    <cellStyle name="Normal 119 3 84" xfId="5976"/>
    <cellStyle name="Normal 119 3 85" xfId="5977"/>
    <cellStyle name="Normal 119 3 86" xfId="5978"/>
    <cellStyle name="Normal 119 3 87" xfId="5979"/>
    <cellStyle name="Normal 119 3 88" xfId="5980"/>
    <cellStyle name="Normal 119 3 9" xfId="5981"/>
    <cellStyle name="Normal 119 30" xfId="5982"/>
    <cellStyle name="Normal 119 31" xfId="5983"/>
    <cellStyle name="Normal 119 32" xfId="5984"/>
    <cellStyle name="Normal 119 33" xfId="5985"/>
    <cellStyle name="Normal 119 34" xfId="5986"/>
    <cellStyle name="Normal 119 35" xfId="5987"/>
    <cellStyle name="Normal 119 36" xfId="5988"/>
    <cellStyle name="Normal 119 37" xfId="5989"/>
    <cellStyle name="Normal 119 38" xfId="5990"/>
    <cellStyle name="Normal 119 39" xfId="5991"/>
    <cellStyle name="Normal 119 4" xfId="5992"/>
    <cellStyle name="Normal 119 4 10" xfId="5993"/>
    <cellStyle name="Normal 119 4 11" xfId="5994"/>
    <cellStyle name="Normal 119 4 12" xfId="5995"/>
    <cellStyle name="Normal 119 4 13" xfId="5996"/>
    <cellStyle name="Normal 119 4 14" xfId="5997"/>
    <cellStyle name="Normal 119 4 15" xfId="5998"/>
    <cellStyle name="Normal 119 4 16" xfId="5999"/>
    <cellStyle name="Normal 119 4 17" xfId="6000"/>
    <cellStyle name="Normal 119 4 18" xfId="6001"/>
    <cellStyle name="Normal 119 4 19" xfId="6002"/>
    <cellStyle name="Normal 119 4 2" xfId="6003"/>
    <cellStyle name="Normal 119 4 20" xfId="6004"/>
    <cellStyle name="Normal 119 4 21" xfId="6005"/>
    <cellStyle name="Normal 119 4 22" xfId="6006"/>
    <cellStyle name="Normal 119 4 23" xfId="6007"/>
    <cellStyle name="Normal 119 4 24" xfId="6008"/>
    <cellStyle name="Normal 119 4 25" xfId="6009"/>
    <cellStyle name="Normal 119 4 26" xfId="6010"/>
    <cellStyle name="Normal 119 4 27" xfId="6011"/>
    <cellStyle name="Normal 119 4 28" xfId="6012"/>
    <cellStyle name="Normal 119 4 29" xfId="6013"/>
    <cellStyle name="Normal 119 4 3" xfId="6014"/>
    <cellStyle name="Normal 119 4 30" xfId="6015"/>
    <cellStyle name="Normal 119 4 31" xfId="6016"/>
    <cellStyle name="Normal 119 4 32" xfId="6017"/>
    <cellStyle name="Normal 119 4 33" xfId="6018"/>
    <cellStyle name="Normal 119 4 34" xfId="6019"/>
    <cellStyle name="Normal 119 4 35" xfId="6020"/>
    <cellStyle name="Normal 119 4 36" xfId="6021"/>
    <cellStyle name="Normal 119 4 37" xfId="6022"/>
    <cellStyle name="Normal 119 4 38" xfId="6023"/>
    <cellStyle name="Normal 119 4 39" xfId="6024"/>
    <cellStyle name="Normal 119 4 4" xfId="6025"/>
    <cellStyle name="Normal 119 4 40" xfId="6026"/>
    <cellStyle name="Normal 119 4 41" xfId="6027"/>
    <cellStyle name="Normal 119 4 42" xfId="6028"/>
    <cellStyle name="Normal 119 4 43" xfId="6029"/>
    <cellStyle name="Normal 119 4 44" xfId="6030"/>
    <cellStyle name="Normal 119 4 45" xfId="6031"/>
    <cellStyle name="Normal 119 4 46" xfId="6032"/>
    <cellStyle name="Normal 119 4 47" xfId="6033"/>
    <cellStyle name="Normal 119 4 48" xfId="6034"/>
    <cellStyle name="Normal 119 4 49" xfId="6035"/>
    <cellStyle name="Normal 119 4 5" xfId="6036"/>
    <cellStyle name="Normal 119 4 50" xfId="6037"/>
    <cellStyle name="Normal 119 4 51" xfId="6038"/>
    <cellStyle name="Normal 119 4 52" xfId="6039"/>
    <cellStyle name="Normal 119 4 53" xfId="6040"/>
    <cellStyle name="Normal 119 4 54" xfId="6041"/>
    <cellStyle name="Normal 119 4 55" xfId="6042"/>
    <cellStyle name="Normal 119 4 56" xfId="6043"/>
    <cellStyle name="Normal 119 4 57" xfId="6044"/>
    <cellStyle name="Normal 119 4 58" xfId="6045"/>
    <cellStyle name="Normal 119 4 59" xfId="6046"/>
    <cellStyle name="Normal 119 4 6" xfId="6047"/>
    <cellStyle name="Normal 119 4 60" xfId="6048"/>
    <cellStyle name="Normal 119 4 61" xfId="6049"/>
    <cellStyle name="Normal 119 4 62" xfId="6050"/>
    <cellStyle name="Normal 119 4 63" xfId="6051"/>
    <cellStyle name="Normal 119 4 64" xfId="6052"/>
    <cellStyle name="Normal 119 4 65" xfId="6053"/>
    <cellStyle name="Normal 119 4 66" xfId="6054"/>
    <cellStyle name="Normal 119 4 67" xfId="6055"/>
    <cellStyle name="Normal 119 4 68" xfId="6056"/>
    <cellStyle name="Normal 119 4 69" xfId="6057"/>
    <cellStyle name="Normal 119 4 7" xfId="6058"/>
    <cellStyle name="Normal 119 4 70" xfId="6059"/>
    <cellStyle name="Normal 119 4 71" xfId="6060"/>
    <cellStyle name="Normal 119 4 72" xfId="6061"/>
    <cellStyle name="Normal 119 4 73" xfId="6062"/>
    <cellStyle name="Normal 119 4 74" xfId="6063"/>
    <cellStyle name="Normal 119 4 75" xfId="6064"/>
    <cellStyle name="Normal 119 4 76" xfId="6065"/>
    <cellStyle name="Normal 119 4 77" xfId="6066"/>
    <cellStyle name="Normal 119 4 78" xfId="6067"/>
    <cellStyle name="Normal 119 4 79" xfId="6068"/>
    <cellStyle name="Normal 119 4 8" xfId="6069"/>
    <cellStyle name="Normal 119 4 80" xfId="6070"/>
    <cellStyle name="Normal 119 4 81" xfId="6071"/>
    <cellStyle name="Normal 119 4 82" xfId="6072"/>
    <cellStyle name="Normal 119 4 83" xfId="6073"/>
    <cellStyle name="Normal 119 4 84" xfId="6074"/>
    <cellStyle name="Normal 119 4 85" xfId="6075"/>
    <cellStyle name="Normal 119 4 86" xfId="6076"/>
    <cellStyle name="Normal 119 4 87" xfId="6077"/>
    <cellStyle name="Normal 119 4 88" xfId="6078"/>
    <cellStyle name="Normal 119 4 9" xfId="6079"/>
    <cellStyle name="Normal 119 40" xfId="6080"/>
    <cellStyle name="Normal 119 41" xfId="6081"/>
    <cellStyle name="Normal 119 42" xfId="6082"/>
    <cellStyle name="Normal 119 43" xfId="6083"/>
    <cellStyle name="Normal 119 44" xfId="6084"/>
    <cellStyle name="Normal 119 45" xfId="6085"/>
    <cellStyle name="Normal 119 46" xfId="6086"/>
    <cellStyle name="Normal 119 47" xfId="6087"/>
    <cellStyle name="Normal 119 48" xfId="6088"/>
    <cellStyle name="Normal 119 49" xfId="6089"/>
    <cellStyle name="Normal 119 5" xfId="6090"/>
    <cellStyle name="Normal 119 50" xfId="6091"/>
    <cellStyle name="Normal 119 51" xfId="6092"/>
    <cellStyle name="Normal 119 52" xfId="6093"/>
    <cellStyle name="Normal 119 53" xfId="6094"/>
    <cellStyle name="Normal 119 54" xfId="6095"/>
    <cellStyle name="Normal 119 55" xfId="6096"/>
    <cellStyle name="Normal 119 56" xfId="6097"/>
    <cellStyle name="Normal 119 57" xfId="6098"/>
    <cellStyle name="Normal 119 58" xfId="6099"/>
    <cellStyle name="Normal 119 59" xfId="6100"/>
    <cellStyle name="Normal 119 6" xfId="6101"/>
    <cellStyle name="Normal 119 60" xfId="6102"/>
    <cellStyle name="Normal 119 61" xfId="6103"/>
    <cellStyle name="Normal 119 62" xfId="6104"/>
    <cellStyle name="Normal 119 63" xfId="6105"/>
    <cellStyle name="Normal 119 64" xfId="6106"/>
    <cellStyle name="Normal 119 65" xfId="6107"/>
    <cellStyle name="Normal 119 66" xfId="6108"/>
    <cellStyle name="Normal 119 67" xfId="6109"/>
    <cellStyle name="Normal 119 68" xfId="6110"/>
    <cellStyle name="Normal 119 69" xfId="6111"/>
    <cellStyle name="Normal 119 7" xfId="6112"/>
    <cellStyle name="Normal 119 70" xfId="6113"/>
    <cellStyle name="Normal 119 71" xfId="6114"/>
    <cellStyle name="Normal 119 72" xfId="6115"/>
    <cellStyle name="Normal 119 73" xfId="6116"/>
    <cellStyle name="Normal 119 74" xfId="6117"/>
    <cellStyle name="Normal 119 75" xfId="6118"/>
    <cellStyle name="Normal 119 76" xfId="6119"/>
    <cellStyle name="Normal 119 77" xfId="6120"/>
    <cellStyle name="Normal 119 78" xfId="6121"/>
    <cellStyle name="Normal 119 79" xfId="6122"/>
    <cellStyle name="Normal 119 8" xfId="6123"/>
    <cellStyle name="Normal 119 80" xfId="6124"/>
    <cellStyle name="Normal 119 81" xfId="6125"/>
    <cellStyle name="Normal 119 82" xfId="6126"/>
    <cellStyle name="Normal 119 83" xfId="6127"/>
    <cellStyle name="Normal 119 84" xfId="6128"/>
    <cellStyle name="Normal 119 85" xfId="6129"/>
    <cellStyle name="Normal 119 86" xfId="6130"/>
    <cellStyle name="Normal 119 87" xfId="6131"/>
    <cellStyle name="Normal 119 88" xfId="6132"/>
    <cellStyle name="Normal 119 89" xfId="6133"/>
    <cellStyle name="Normal 119 9" xfId="6134"/>
    <cellStyle name="Normal 119 90" xfId="6135"/>
    <cellStyle name="Normal 119 91" xfId="6136"/>
    <cellStyle name="Normal 12" xfId="6137"/>
    <cellStyle name="Normal 12 10" xfId="6138"/>
    <cellStyle name="Normal 12 11" xfId="6139"/>
    <cellStyle name="Normal 12 12" xfId="6140"/>
    <cellStyle name="Normal 12 13" xfId="6141"/>
    <cellStyle name="Normal 12 14" xfId="6142"/>
    <cellStyle name="Normal 12 15" xfId="6143"/>
    <cellStyle name="Normal 12 16" xfId="6144"/>
    <cellStyle name="Normal 12 17" xfId="6145"/>
    <cellStyle name="Normal 12 18" xfId="6146"/>
    <cellStyle name="Normal 12 19" xfId="6147"/>
    <cellStyle name="Normal 12 2" xfId="6148"/>
    <cellStyle name="Normal 12 2 10" xfId="6149"/>
    <cellStyle name="Normal 12 2 11" xfId="6150"/>
    <cellStyle name="Normal 12 2 12" xfId="6151"/>
    <cellStyle name="Normal 12 2 13" xfId="6152"/>
    <cellStyle name="Normal 12 2 14" xfId="6153"/>
    <cellStyle name="Normal 12 2 15" xfId="6154"/>
    <cellStyle name="Normal 12 2 16" xfId="6155"/>
    <cellStyle name="Normal 12 2 17" xfId="6156"/>
    <cellStyle name="Normal 12 2 18" xfId="6157"/>
    <cellStyle name="Normal 12 2 19" xfId="6158"/>
    <cellStyle name="Normal 12 2 2" xfId="6159"/>
    <cellStyle name="Normal 12 2 20" xfId="6160"/>
    <cellStyle name="Normal 12 2 21" xfId="6161"/>
    <cellStyle name="Normal 12 2 22" xfId="6162"/>
    <cellStyle name="Normal 12 2 23" xfId="6163"/>
    <cellStyle name="Normal 12 2 24" xfId="6164"/>
    <cellStyle name="Normal 12 2 25" xfId="6165"/>
    <cellStyle name="Normal 12 2 26" xfId="6166"/>
    <cellStyle name="Normal 12 2 27" xfId="6167"/>
    <cellStyle name="Normal 12 2 28" xfId="6168"/>
    <cellStyle name="Normal 12 2 29" xfId="6169"/>
    <cellStyle name="Normal 12 2 3" xfId="6170"/>
    <cellStyle name="Normal 12 2 30" xfId="6171"/>
    <cellStyle name="Normal 12 2 31" xfId="6172"/>
    <cellStyle name="Normal 12 2 32" xfId="6173"/>
    <cellStyle name="Normal 12 2 33" xfId="6174"/>
    <cellStyle name="Normal 12 2 34" xfId="6175"/>
    <cellStyle name="Normal 12 2 35" xfId="6176"/>
    <cellStyle name="Normal 12 2 36" xfId="6177"/>
    <cellStyle name="Normal 12 2 37" xfId="6178"/>
    <cellStyle name="Normal 12 2 38" xfId="6179"/>
    <cellStyle name="Normal 12 2 39" xfId="6180"/>
    <cellStyle name="Normal 12 2 4" xfId="6181"/>
    <cellStyle name="Normal 12 2 40" xfId="6182"/>
    <cellStyle name="Normal 12 2 41" xfId="6183"/>
    <cellStyle name="Normal 12 2 42" xfId="6184"/>
    <cellStyle name="Normal 12 2 43" xfId="6185"/>
    <cellStyle name="Normal 12 2 44" xfId="6186"/>
    <cellStyle name="Normal 12 2 45" xfId="6187"/>
    <cellStyle name="Normal 12 2 46" xfId="6188"/>
    <cellStyle name="Normal 12 2 47" xfId="6189"/>
    <cellStyle name="Normal 12 2 48" xfId="6190"/>
    <cellStyle name="Normal 12 2 49" xfId="6191"/>
    <cellStyle name="Normal 12 2 5" xfId="6192"/>
    <cellStyle name="Normal 12 2 50" xfId="6193"/>
    <cellStyle name="Normal 12 2 51" xfId="6194"/>
    <cellStyle name="Normal 12 2 52" xfId="6195"/>
    <cellStyle name="Normal 12 2 53" xfId="6196"/>
    <cellStyle name="Normal 12 2 54" xfId="6197"/>
    <cellStyle name="Normal 12 2 55" xfId="6198"/>
    <cellStyle name="Normal 12 2 56" xfId="6199"/>
    <cellStyle name="Normal 12 2 57" xfId="6200"/>
    <cellStyle name="Normal 12 2 58" xfId="6201"/>
    <cellStyle name="Normal 12 2 59" xfId="6202"/>
    <cellStyle name="Normal 12 2 6" xfId="6203"/>
    <cellStyle name="Normal 12 2 60" xfId="6204"/>
    <cellStyle name="Normal 12 2 61" xfId="6205"/>
    <cellStyle name="Normal 12 2 62" xfId="6206"/>
    <cellStyle name="Normal 12 2 63" xfId="6207"/>
    <cellStyle name="Normal 12 2 64" xfId="6208"/>
    <cellStyle name="Normal 12 2 65" xfId="6209"/>
    <cellStyle name="Normal 12 2 66" xfId="6210"/>
    <cellStyle name="Normal 12 2 67" xfId="6211"/>
    <cellStyle name="Normal 12 2 68" xfId="6212"/>
    <cellStyle name="Normal 12 2 69" xfId="6213"/>
    <cellStyle name="Normal 12 2 7" xfId="6214"/>
    <cellStyle name="Normal 12 2 70" xfId="6215"/>
    <cellStyle name="Normal 12 2 71" xfId="6216"/>
    <cellStyle name="Normal 12 2 72" xfId="6217"/>
    <cellStyle name="Normal 12 2 73" xfId="6218"/>
    <cellStyle name="Normal 12 2 74" xfId="6219"/>
    <cellStyle name="Normal 12 2 75" xfId="6220"/>
    <cellStyle name="Normal 12 2 76" xfId="6221"/>
    <cellStyle name="Normal 12 2 77" xfId="6222"/>
    <cellStyle name="Normal 12 2 78" xfId="6223"/>
    <cellStyle name="Normal 12 2 79" xfId="6224"/>
    <cellStyle name="Normal 12 2 8" xfId="6225"/>
    <cellStyle name="Normal 12 2 80" xfId="6226"/>
    <cellStyle name="Normal 12 2 81" xfId="6227"/>
    <cellStyle name="Normal 12 2 82" xfId="6228"/>
    <cellStyle name="Normal 12 2 83" xfId="6229"/>
    <cellStyle name="Normal 12 2 84" xfId="6230"/>
    <cellStyle name="Normal 12 2 85" xfId="6231"/>
    <cellStyle name="Normal 12 2 86" xfId="6232"/>
    <cellStyle name="Normal 12 2 87" xfId="6233"/>
    <cellStyle name="Normal 12 2 88" xfId="6234"/>
    <cellStyle name="Normal 12 2 9" xfId="6235"/>
    <cellStyle name="Normal 12 20" xfId="6236"/>
    <cellStyle name="Normal 12 21" xfId="6237"/>
    <cellStyle name="Normal 12 22" xfId="6238"/>
    <cellStyle name="Normal 12 23" xfId="6239"/>
    <cellStyle name="Normal 12 24" xfId="6240"/>
    <cellStyle name="Normal 12 25" xfId="6241"/>
    <cellStyle name="Normal 12 26" xfId="6242"/>
    <cellStyle name="Normal 12 27" xfId="6243"/>
    <cellStyle name="Normal 12 28" xfId="6244"/>
    <cellStyle name="Normal 12 29" xfId="6245"/>
    <cellStyle name="Normal 12 3" xfId="6246"/>
    <cellStyle name="Normal 12 3 10" xfId="6247"/>
    <cellStyle name="Normal 12 3 11" xfId="6248"/>
    <cellStyle name="Normal 12 3 12" xfId="6249"/>
    <cellStyle name="Normal 12 3 13" xfId="6250"/>
    <cellStyle name="Normal 12 3 14" xfId="6251"/>
    <cellStyle name="Normal 12 3 15" xfId="6252"/>
    <cellStyle name="Normal 12 3 16" xfId="6253"/>
    <cellStyle name="Normal 12 3 17" xfId="6254"/>
    <cellStyle name="Normal 12 3 18" xfId="6255"/>
    <cellStyle name="Normal 12 3 19" xfId="6256"/>
    <cellStyle name="Normal 12 3 2" xfId="6257"/>
    <cellStyle name="Normal 12 3 20" xfId="6258"/>
    <cellStyle name="Normal 12 3 21" xfId="6259"/>
    <cellStyle name="Normal 12 3 22" xfId="6260"/>
    <cellStyle name="Normal 12 3 23" xfId="6261"/>
    <cellStyle name="Normal 12 3 24" xfId="6262"/>
    <cellStyle name="Normal 12 3 25" xfId="6263"/>
    <cellStyle name="Normal 12 3 26" xfId="6264"/>
    <cellStyle name="Normal 12 3 27" xfId="6265"/>
    <cellStyle name="Normal 12 3 28" xfId="6266"/>
    <cellStyle name="Normal 12 3 29" xfId="6267"/>
    <cellStyle name="Normal 12 3 3" xfId="6268"/>
    <cellStyle name="Normal 12 3 30" xfId="6269"/>
    <cellStyle name="Normal 12 3 31" xfId="6270"/>
    <cellStyle name="Normal 12 3 32" xfId="6271"/>
    <cellStyle name="Normal 12 3 33" xfId="6272"/>
    <cellStyle name="Normal 12 3 34" xfId="6273"/>
    <cellStyle name="Normal 12 3 35" xfId="6274"/>
    <cellStyle name="Normal 12 3 36" xfId="6275"/>
    <cellStyle name="Normal 12 3 37" xfId="6276"/>
    <cellStyle name="Normal 12 3 38" xfId="6277"/>
    <cellStyle name="Normal 12 3 39" xfId="6278"/>
    <cellStyle name="Normal 12 3 4" xfId="6279"/>
    <cellStyle name="Normal 12 3 40" xfId="6280"/>
    <cellStyle name="Normal 12 3 41" xfId="6281"/>
    <cellStyle name="Normal 12 3 42" xfId="6282"/>
    <cellStyle name="Normal 12 3 43" xfId="6283"/>
    <cellStyle name="Normal 12 3 44" xfId="6284"/>
    <cellStyle name="Normal 12 3 45" xfId="6285"/>
    <cellStyle name="Normal 12 3 46" xfId="6286"/>
    <cellStyle name="Normal 12 3 47" xfId="6287"/>
    <cellStyle name="Normal 12 3 48" xfId="6288"/>
    <cellStyle name="Normal 12 3 49" xfId="6289"/>
    <cellStyle name="Normal 12 3 5" xfId="6290"/>
    <cellStyle name="Normal 12 3 50" xfId="6291"/>
    <cellStyle name="Normal 12 3 51" xfId="6292"/>
    <cellStyle name="Normal 12 3 52" xfId="6293"/>
    <cellStyle name="Normal 12 3 53" xfId="6294"/>
    <cellStyle name="Normal 12 3 54" xfId="6295"/>
    <cellStyle name="Normal 12 3 55" xfId="6296"/>
    <cellStyle name="Normal 12 3 56" xfId="6297"/>
    <cellStyle name="Normal 12 3 57" xfId="6298"/>
    <cellStyle name="Normal 12 3 58" xfId="6299"/>
    <cellStyle name="Normal 12 3 59" xfId="6300"/>
    <cellStyle name="Normal 12 3 6" xfId="6301"/>
    <cellStyle name="Normal 12 3 60" xfId="6302"/>
    <cellStyle name="Normal 12 3 61" xfId="6303"/>
    <cellStyle name="Normal 12 3 62" xfId="6304"/>
    <cellStyle name="Normal 12 3 63" xfId="6305"/>
    <cellStyle name="Normal 12 3 64" xfId="6306"/>
    <cellStyle name="Normal 12 3 65" xfId="6307"/>
    <cellStyle name="Normal 12 3 66" xfId="6308"/>
    <cellStyle name="Normal 12 3 67" xfId="6309"/>
    <cellStyle name="Normal 12 3 68" xfId="6310"/>
    <cellStyle name="Normal 12 3 69" xfId="6311"/>
    <cellStyle name="Normal 12 3 7" xfId="6312"/>
    <cellStyle name="Normal 12 3 70" xfId="6313"/>
    <cellStyle name="Normal 12 3 71" xfId="6314"/>
    <cellStyle name="Normal 12 3 72" xfId="6315"/>
    <cellStyle name="Normal 12 3 73" xfId="6316"/>
    <cellStyle name="Normal 12 3 74" xfId="6317"/>
    <cellStyle name="Normal 12 3 75" xfId="6318"/>
    <cellStyle name="Normal 12 3 76" xfId="6319"/>
    <cellStyle name="Normal 12 3 77" xfId="6320"/>
    <cellStyle name="Normal 12 3 78" xfId="6321"/>
    <cellStyle name="Normal 12 3 79" xfId="6322"/>
    <cellStyle name="Normal 12 3 8" xfId="6323"/>
    <cellStyle name="Normal 12 3 80" xfId="6324"/>
    <cellStyle name="Normal 12 3 81" xfId="6325"/>
    <cellStyle name="Normal 12 3 82" xfId="6326"/>
    <cellStyle name="Normal 12 3 83" xfId="6327"/>
    <cellStyle name="Normal 12 3 84" xfId="6328"/>
    <cellStyle name="Normal 12 3 85" xfId="6329"/>
    <cellStyle name="Normal 12 3 86" xfId="6330"/>
    <cellStyle name="Normal 12 3 87" xfId="6331"/>
    <cellStyle name="Normal 12 3 88" xfId="6332"/>
    <cellStyle name="Normal 12 3 9" xfId="6333"/>
    <cellStyle name="Normal 12 30" xfId="6334"/>
    <cellStyle name="Normal 12 31" xfId="6335"/>
    <cellStyle name="Normal 12 32" xfId="6336"/>
    <cellStyle name="Normal 12 33" xfId="6337"/>
    <cellStyle name="Normal 12 34" xfId="6338"/>
    <cellStyle name="Normal 12 35" xfId="6339"/>
    <cellStyle name="Normal 12 36" xfId="6340"/>
    <cellStyle name="Normal 12 37" xfId="6341"/>
    <cellStyle name="Normal 12 38" xfId="6342"/>
    <cellStyle name="Normal 12 39" xfId="6343"/>
    <cellStyle name="Normal 12 4" xfId="6344"/>
    <cellStyle name="Normal 12 40" xfId="6345"/>
    <cellStyle name="Normal 12 41" xfId="6346"/>
    <cellStyle name="Normal 12 42" xfId="6347"/>
    <cellStyle name="Normal 12 43" xfId="6348"/>
    <cellStyle name="Normal 12 44" xfId="6349"/>
    <cellStyle name="Normal 12 45" xfId="6350"/>
    <cellStyle name="Normal 12 46" xfId="6351"/>
    <cellStyle name="Normal 12 47" xfId="6352"/>
    <cellStyle name="Normal 12 48" xfId="6353"/>
    <cellStyle name="Normal 12 49" xfId="6354"/>
    <cellStyle name="Normal 12 5" xfId="6355"/>
    <cellStyle name="Normal 12 50" xfId="6356"/>
    <cellStyle name="Normal 12 51" xfId="6357"/>
    <cellStyle name="Normal 12 52" xfId="6358"/>
    <cellStyle name="Normal 12 53" xfId="6359"/>
    <cellStyle name="Normal 12 54" xfId="6360"/>
    <cellStyle name="Normal 12 55" xfId="6361"/>
    <cellStyle name="Normal 12 56" xfId="6362"/>
    <cellStyle name="Normal 12 57" xfId="6363"/>
    <cellStyle name="Normal 12 58" xfId="6364"/>
    <cellStyle name="Normal 12 59" xfId="6365"/>
    <cellStyle name="Normal 12 6" xfId="6366"/>
    <cellStyle name="Normal 12 60" xfId="6367"/>
    <cellStyle name="Normal 12 61" xfId="6368"/>
    <cellStyle name="Normal 12 62" xfId="6369"/>
    <cellStyle name="Normal 12 63" xfId="6370"/>
    <cellStyle name="Normal 12 64" xfId="6371"/>
    <cellStyle name="Normal 12 65" xfId="6372"/>
    <cellStyle name="Normal 12 66" xfId="6373"/>
    <cellStyle name="Normal 12 67" xfId="6374"/>
    <cellStyle name="Normal 12 68" xfId="6375"/>
    <cellStyle name="Normal 12 69" xfId="6376"/>
    <cellStyle name="Normal 12 7" xfId="6377"/>
    <cellStyle name="Normal 12 70" xfId="6378"/>
    <cellStyle name="Normal 12 71" xfId="6379"/>
    <cellStyle name="Normal 12 72" xfId="6380"/>
    <cellStyle name="Normal 12 73" xfId="6381"/>
    <cellStyle name="Normal 12 74" xfId="6382"/>
    <cellStyle name="Normal 12 75" xfId="6383"/>
    <cellStyle name="Normal 12 76" xfId="6384"/>
    <cellStyle name="Normal 12 77" xfId="6385"/>
    <cellStyle name="Normal 12 78" xfId="6386"/>
    <cellStyle name="Normal 12 79" xfId="6387"/>
    <cellStyle name="Normal 12 8" xfId="6388"/>
    <cellStyle name="Normal 12 80" xfId="6389"/>
    <cellStyle name="Normal 12 81" xfId="6390"/>
    <cellStyle name="Normal 12 82" xfId="6391"/>
    <cellStyle name="Normal 12 83" xfId="6392"/>
    <cellStyle name="Normal 12 84" xfId="6393"/>
    <cellStyle name="Normal 12 85" xfId="6394"/>
    <cellStyle name="Normal 12 86" xfId="6395"/>
    <cellStyle name="Normal 12 87" xfId="6396"/>
    <cellStyle name="Normal 12 88" xfId="6397"/>
    <cellStyle name="Normal 12 89" xfId="6398"/>
    <cellStyle name="Normal 12 9" xfId="6399"/>
    <cellStyle name="Normal 12 90" xfId="6400"/>
    <cellStyle name="Normal 120" xfId="6401"/>
    <cellStyle name="Normal 120 10" xfId="6402"/>
    <cellStyle name="Normal 120 11" xfId="6403"/>
    <cellStyle name="Normal 120 12" xfId="6404"/>
    <cellStyle name="Normal 120 13" xfId="6405"/>
    <cellStyle name="Normal 120 14" xfId="6406"/>
    <cellStyle name="Normal 120 15" xfId="6407"/>
    <cellStyle name="Normal 120 16" xfId="6408"/>
    <cellStyle name="Normal 120 17" xfId="6409"/>
    <cellStyle name="Normal 120 18" xfId="6410"/>
    <cellStyle name="Normal 120 19" xfId="6411"/>
    <cellStyle name="Normal 120 2" xfId="6412"/>
    <cellStyle name="Normal 120 2 10" xfId="6413"/>
    <cellStyle name="Normal 120 2 11" xfId="6414"/>
    <cellStyle name="Normal 120 2 12" xfId="6415"/>
    <cellStyle name="Normal 120 2 13" xfId="6416"/>
    <cellStyle name="Normal 120 2 14" xfId="6417"/>
    <cellStyle name="Normal 120 2 15" xfId="6418"/>
    <cellStyle name="Normal 120 2 16" xfId="6419"/>
    <cellStyle name="Normal 120 2 17" xfId="6420"/>
    <cellStyle name="Normal 120 2 18" xfId="6421"/>
    <cellStyle name="Normal 120 2 19" xfId="6422"/>
    <cellStyle name="Normal 120 2 2" xfId="6423"/>
    <cellStyle name="Normal 120 2 20" xfId="6424"/>
    <cellStyle name="Normal 120 2 21" xfId="6425"/>
    <cellStyle name="Normal 120 2 22" xfId="6426"/>
    <cellStyle name="Normal 120 2 23" xfId="6427"/>
    <cellStyle name="Normal 120 2 24" xfId="6428"/>
    <cellStyle name="Normal 120 2 25" xfId="6429"/>
    <cellStyle name="Normal 120 2 26" xfId="6430"/>
    <cellStyle name="Normal 120 2 27" xfId="6431"/>
    <cellStyle name="Normal 120 2 28" xfId="6432"/>
    <cellStyle name="Normal 120 2 29" xfId="6433"/>
    <cellStyle name="Normal 120 2 3" xfId="6434"/>
    <cellStyle name="Normal 120 2 30" xfId="6435"/>
    <cellStyle name="Normal 120 2 31" xfId="6436"/>
    <cellStyle name="Normal 120 2 32" xfId="6437"/>
    <cellStyle name="Normal 120 2 33" xfId="6438"/>
    <cellStyle name="Normal 120 2 34" xfId="6439"/>
    <cellStyle name="Normal 120 2 35" xfId="6440"/>
    <cellStyle name="Normal 120 2 36" xfId="6441"/>
    <cellStyle name="Normal 120 2 37" xfId="6442"/>
    <cellStyle name="Normal 120 2 38" xfId="6443"/>
    <cellStyle name="Normal 120 2 39" xfId="6444"/>
    <cellStyle name="Normal 120 2 4" xfId="6445"/>
    <cellStyle name="Normal 120 2 40" xfId="6446"/>
    <cellStyle name="Normal 120 2 41" xfId="6447"/>
    <cellStyle name="Normal 120 2 42" xfId="6448"/>
    <cellStyle name="Normal 120 2 43" xfId="6449"/>
    <cellStyle name="Normal 120 2 44" xfId="6450"/>
    <cellStyle name="Normal 120 2 45" xfId="6451"/>
    <cellStyle name="Normal 120 2 46" xfId="6452"/>
    <cellStyle name="Normal 120 2 47" xfId="6453"/>
    <cellStyle name="Normal 120 2 48" xfId="6454"/>
    <cellStyle name="Normal 120 2 49" xfId="6455"/>
    <cellStyle name="Normal 120 2 5" xfId="6456"/>
    <cellStyle name="Normal 120 2 50" xfId="6457"/>
    <cellStyle name="Normal 120 2 51" xfId="6458"/>
    <cellStyle name="Normal 120 2 52" xfId="6459"/>
    <cellStyle name="Normal 120 2 53" xfId="6460"/>
    <cellStyle name="Normal 120 2 54" xfId="6461"/>
    <cellStyle name="Normal 120 2 55" xfId="6462"/>
    <cellStyle name="Normal 120 2 56" xfId="6463"/>
    <cellStyle name="Normal 120 2 57" xfId="6464"/>
    <cellStyle name="Normal 120 2 58" xfId="6465"/>
    <cellStyle name="Normal 120 2 59" xfId="6466"/>
    <cellStyle name="Normal 120 2 6" xfId="6467"/>
    <cellStyle name="Normal 120 2 60" xfId="6468"/>
    <cellStyle name="Normal 120 2 61" xfId="6469"/>
    <cellStyle name="Normal 120 2 62" xfId="6470"/>
    <cellStyle name="Normal 120 2 63" xfId="6471"/>
    <cellStyle name="Normal 120 2 64" xfId="6472"/>
    <cellStyle name="Normal 120 2 65" xfId="6473"/>
    <cellStyle name="Normal 120 2 66" xfId="6474"/>
    <cellStyle name="Normal 120 2 67" xfId="6475"/>
    <cellStyle name="Normal 120 2 68" xfId="6476"/>
    <cellStyle name="Normal 120 2 69" xfId="6477"/>
    <cellStyle name="Normal 120 2 7" xfId="6478"/>
    <cellStyle name="Normal 120 2 70" xfId="6479"/>
    <cellStyle name="Normal 120 2 71" xfId="6480"/>
    <cellStyle name="Normal 120 2 72" xfId="6481"/>
    <cellStyle name="Normal 120 2 73" xfId="6482"/>
    <cellStyle name="Normal 120 2 74" xfId="6483"/>
    <cellStyle name="Normal 120 2 75" xfId="6484"/>
    <cellStyle name="Normal 120 2 76" xfId="6485"/>
    <cellStyle name="Normal 120 2 77" xfId="6486"/>
    <cellStyle name="Normal 120 2 78" xfId="6487"/>
    <cellStyle name="Normal 120 2 79" xfId="6488"/>
    <cellStyle name="Normal 120 2 8" xfId="6489"/>
    <cellStyle name="Normal 120 2 80" xfId="6490"/>
    <cellStyle name="Normal 120 2 81" xfId="6491"/>
    <cellStyle name="Normal 120 2 82" xfId="6492"/>
    <cellStyle name="Normal 120 2 83" xfId="6493"/>
    <cellStyle name="Normal 120 2 84" xfId="6494"/>
    <cellStyle name="Normal 120 2 85" xfId="6495"/>
    <cellStyle name="Normal 120 2 86" xfId="6496"/>
    <cellStyle name="Normal 120 2 87" xfId="6497"/>
    <cellStyle name="Normal 120 2 88" xfId="6498"/>
    <cellStyle name="Normal 120 2 9" xfId="6499"/>
    <cellStyle name="Normal 120 20" xfId="6500"/>
    <cellStyle name="Normal 120 21" xfId="6501"/>
    <cellStyle name="Normal 120 22" xfId="6502"/>
    <cellStyle name="Normal 120 23" xfId="6503"/>
    <cellStyle name="Normal 120 24" xfId="6504"/>
    <cellStyle name="Normal 120 25" xfId="6505"/>
    <cellStyle name="Normal 120 26" xfId="6506"/>
    <cellStyle name="Normal 120 27" xfId="6507"/>
    <cellStyle name="Normal 120 28" xfId="6508"/>
    <cellStyle name="Normal 120 29" xfId="6509"/>
    <cellStyle name="Normal 120 3" xfId="6510"/>
    <cellStyle name="Normal 120 3 10" xfId="6511"/>
    <cellStyle name="Normal 120 3 11" xfId="6512"/>
    <cellStyle name="Normal 120 3 12" xfId="6513"/>
    <cellStyle name="Normal 120 3 13" xfId="6514"/>
    <cellStyle name="Normal 120 3 14" xfId="6515"/>
    <cellStyle name="Normal 120 3 15" xfId="6516"/>
    <cellStyle name="Normal 120 3 16" xfId="6517"/>
    <cellStyle name="Normal 120 3 17" xfId="6518"/>
    <cellStyle name="Normal 120 3 18" xfId="6519"/>
    <cellStyle name="Normal 120 3 19" xfId="6520"/>
    <cellStyle name="Normal 120 3 2" xfId="6521"/>
    <cellStyle name="Normal 120 3 20" xfId="6522"/>
    <cellStyle name="Normal 120 3 21" xfId="6523"/>
    <cellStyle name="Normal 120 3 22" xfId="6524"/>
    <cellStyle name="Normal 120 3 23" xfId="6525"/>
    <cellStyle name="Normal 120 3 24" xfId="6526"/>
    <cellStyle name="Normal 120 3 25" xfId="6527"/>
    <cellStyle name="Normal 120 3 26" xfId="6528"/>
    <cellStyle name="Normal 120 3 27" xfId="6529"/>
    <cellStyle name="Normal 120 3 28" xfId="6530"/>
    <cellStyle name="Normal 120 3 29" xfId="6531"/>
    <cellStyle name="Normal 120 3 3" xfId="6532"/>
    <cellStyle name="Normal 120 3 30" xfId="6533"/>
    <cellStyle name="Normal 120 3 31" xfId="6534"/>
    <cellStyle name="Normal 120 3 32" xfId="6535"/>
    <cellStyle name="Normal 120 3 33" xfId="6536"/>
    <cellStyle name="Normal 120 3 34" xfId="6537"/>
    <cellStyle name="Normal 120 3 35" xfId="6538"/>
    <cellStyle name="Normal 120 3 36" xfId="6539"/>
    <cellStyle name="Normal 120 3 37" xfId="6540"/>
    <cellStyle name="Normal 120 3 38" xfId="6541"/>
    <cellStyle name="Normal 120 3 39" xfId="6542"/>
    <cellStyle name="Normal 120 3 4" xfId="6543"/>
    <cellStyle name="Normal 120 3 40" xfId="6544"/>
    <cellStyle name="Normal 120 3 41" xfId="6545"/>
    <cellStyle name="Normal 120 3 42" xfId="6546"/>
    <cellStyle name="Normal 120 3 43" xfId="6547"/>
    <cellStyle name="Normal 120 3 44" xfId="6548"/>
    <cellStyle name="Normal 120 3 45" xfId="6549"/>
    <cellStyle name="Normal 120 3 46" xfId="6550"/>
    <cellStyle name="Normal 120 3 47" xfId="6551"/>
    <cellStyle name="Normal 120 3 48" xfId="6552"/>
    <cellStyle name="Normal 120 3 49" xfId="6553"/>
    <cellStyle name="Normal 120 3 5" xfId="6554"/>
    <cellStyle name="Normal 120 3 50" xfId="6555"/>
    <cellStyle name="Normal 120 3 51" xfId="6556"/>
    <cellStyle name="Normal 120 3 52" xfId="6557"/>
    <cellStyle name="Normal 120 3 53" xfId="6558"/>
    <cellStyle name="Normal 120 3 54" xfId="6559"/>
    <cellStyle name="Normal 120 3 55" xfId="6560"/>
    <cellStyle name="Normal 120 3 56" xfId="6561"/>
    <cellStyle name="Normal 120 3 57" xfId="6562"/>
    <cellStyle name="Normal 120 3 58" xfId="6563"/>
    <cellStyle name="Normal 120 3 59" xfId="6564"/>
    <cellStyle name="Normal 120 3 6" xfId="6565"/>
    <cellStyle name="Normal 120 3 60" xfId="6566"/>
    <cellStyle name="Normal 120 3 61" xfId="6567"/>
    <cellStyle name="Normal 120 3 62" xfId="6568"/>
    <cellStyle name="Normal 120 3 63" xfId="6569"/>
    <cellStyle name="Normal 120 3 64" xfId="6570"/>
    <cellStyle name="Normal 120 3 65" xfId="6571"/>
    <cellStyle name="Normal 120 3 66" xfId="6572"/>
    <cellStyle name="Normal 120 3 67" xfId="6573"/>
    <cellStyle name="Normal 120 3 68" xfId="6574"/>
    <cellStyle name="Normal 120 3 69" xfId="6575"/>
    <cellStyle name="Normal 120 3 7" xfId="6576"/>
    <cellStyle name="Normal 120 3 70" xfId="6577"/>
    <cellStyle name="Normal 120 3 71" xfId="6578"/>
    <cellStyle name="Normal 120 3 72" xfId="6579"/>
    <cellStyle name="Normal 120 3 73" xfId="6580"/>
    <cellStyle name="Normal 120 3 74" xfId="6581"/>
    <cellStyle name="Normal 120 3 75" xfId="6582"/>
    <cellStyle name="Normal 120 3 76" xfId="6583"/>
    <cellStyle name="Normal 120 3 77" xfId="6584"/>
    <cellStyle name="Normal 120 3 78" xfId="6585"/>
    <cellStyle name="Normal 120 3 79" xfId="6586"/>
    <cellStyle name="Normal 120 3 8" xfId="6587"/>
    <cellStyle name="Normal 120 3 80" xfId="6588"/>
    <cellStyle name="Normal 120 3 81" xfId="6589"/>
    <cellStyle name="Normal 120 3 82" xfId="6590"/>
    <cellStyle name="Normal 120 3 83" xfId="6591"/>
    <cellStyle name="Normal 120 3 84" xfId="6592"/>
    <cellStyle name="Normal 120 3 85" xfId="6593"/>
    <cellStyle name="Normal 120 3 86" xfId="6594"/>
    <cellStyle name="Normal 120 3 87" xfId="6595"/>
    <cellStyle name="Normal 120 3 88" xfId="6596"/>
    <cellStyle name="Normal 120 3 9" xfId="6597"/>
    <cellStyle name="Normal 120 30" xfId="6598"/>
    <cellStyle name="Normal 120 31" xfId="6599"/>
    <cellStyle name="Normal 120 32" xfId="6600"/>
    <cellStyle name="Normal 120 33" xfId="6601"/>
    <cellStyle name="Normal 120 34" xfId="6602"/>
    <cellStyle name="Normal 120 35" xfId="6603"/>
    <cellStyle name="Normal 120 36" xfId="6604"/>
    <cellStyle name="Normal 120 37" xfId="6605"/>
    <cellStyle name="Normal 120 38" xfId="6606"/>
    <cellStyle name="Normal 120 39" xfId="6607"/>
    <cellStyle name="Normal 120 4" xfId="6608"/>
    <cellStyle name="Normal 120 40" xfId="6609"/>
    <cellStyle name="Normal 120 41" xfId="6610"/>
    <cellStyle name="Normal 120 42" xfId="6611"/>
    <cellStyle name="Normal 120 43" xfId="6612"/>
    <cellStyle name="Normal 120 44" xfId="6613"/>
    <cellStyle name="Normal 120 45" xfId="6614"/>
    <cellStyle name="Normal 120 46" xfId="6615"/>
    <cellStyle name="Normal 120 47" xfId="6616"/>
    <cellStyle name="Normal 120 48" xfId="6617"/>
    <cellStyle name="Normal 120 49" xfId="6618"/>
    <cellStyle name="Normal 120 5" xfId="6619"/>
    <cellStyle name="Normal 120 50" xfId="6620"/>
    <cellStyle name="Normal 120 51" xfId="6621"/>
    <cellStyle name="Normal 120 52" xfId="6622"/>
    <cellStyle name="Normal 120 53" xfId="6623"/>
    <cellStyle name="Normal 120 54" xfId="6624"/>
    <cellStyle name="Normal 120 55" xfId="6625"/>
    <cellStyle name="Normal 120 56" xfId="6626"/>
    <cellStyle name="Normal 120 57" xfId="6627"/>
    <cellStyle name="Normal 120 58" xfId="6628"/>
    <cellStyle name="Normal 120 59" xfId="6629"/>
    <cellStyle name="Normal 120 6" xfId="6630"/>
    <cellStyle name="Normal 120 60" xfId="6631"/>
    <cellStyle name="Normal 120 61" xfId="6632"/>
    <cellStyle name="Normal 120 62" xfId="6633"/>
    <cellStyle name="Normal 120 63" xfId="6634"/>
    <cellStyle name="Normal 120 64" xfId="6635"/>
    <cellStyle name="Normal 120 65" xfId="6636"/>
    <cellStyle name="Normal 120 66" xfId="6637"/>
    <cellStyle name="Normal 120 67" xfId="6638"/>
    <cellStyle name="Normal 120 68" xfId="6639"/>
    <cellStyle name="Normal 120 69" xfId="6640"/>
    <cellStyle name="Normal 120 7" xfId="6641"/>
    <cellStyle name="Normal 120 70" xfId="6642"/>
    <cellStyle name="Normal 120 71" xfId="6643"/>
    <cellStyle name="Normal 120 72" xfId="6644"/>
    <cellStyle name="Normal 120 73" xfId="6645"/>
    <cellStyle name="Normal 120 74" xfId="6646"/>
    <cellStyle name="Normal 120 75" xfId="6647"/>
    <cellStyle name="Normal 120 76" xfId="6648"/>
    <cellStyle name="Normal 120 77" xfId="6649"/>
    <cellStyle name="Normal 120 78" xfId="6650"/>
    <cellStyle name="Normal 120 79" xfId="6651"/>
    <cellStyle name="Normal 120 8" xfId="6652"/>
    <cellStyle name="Normal 120 80" xfId="6653"/>
    <cellStyle name="Normal 120 81" xfId="6654"/>
    <cellStyle name="Normal 120 82" xfId="6655"/>
    <cellStyle name="Normal 120 83" xfId="6656"/>
    <cellStyle name="Normal 120 84" xfId="6657"/>
    <cellStyle name="Normal 120 85" xfId="6658"/>
    <cellStyle name="Normal 120 86" xfId="6659"/>
    <cellStyle name="Normal 120 87" xfId="6660"/>
    <cellStyle name="Normal 120 88" xfId="6661"/>
    <cellStyle name="Normal 120 89" xfId="6662"/>
    <cellStyle name="Normal 120 9" xfId="6663"/>
    <cellStyle name="Normal 120 90" xfId="6664"/>
    <cellStyle name="Normal 126" xfId="6665"/>
    <cellStyle name="Normal 128" xfId="6666"/>
    <cellStyle name="Normal 129" xfId="6667"/>
    <cellStyle name="Normal 13" xfId="6668"/>
    <cellStyle name="Normal 13 10" xfId="6669"/>
    <cellStyle name="Normal 13 11" xfId="6670"/>
    <cellStyle name="Normal 13 12" xfId="6671"/>
    <cellStyle name="Normal 13 13" xfId="6672"/>
    <cellStyle name="Normal 13 14" xfId="6673"/>
    <cellStyle name="Normal 13 15" xfId="6674"/>
    <cellStyle name="Normal 13 16" xfId="6675"/>
    <cellStyle name="Normal 13 17" xfId="6676"/>
    <cellStyle name="Normal 13 18" xfId="6677"/>
    <cellStyle name="Normal 13 19" xfId="6678"/>
    <cellStyle name="Normal 13 2" xfId="6679"/>
    <cellStyle name="Normal 13 2 10" xfId="6680"/>
    <cellStyle name="Normal 13 2 11" xfId="6681"/>
    <cellStyle name="Normal 13 2 12" xfId="6682"/>
    <cellStyle name="Normal 13 2 13" xfId="6683"/>
    <cellStyle name="Normal 13 2 14" xfId="6684"/>
    <cellStyle name="Normal 13 2 15" xfId="6685"/>
    <cellStyle name="Normal 13 2 16" xfId="6686"/>
    <cellStyle name="Normal 13 2 17" xfId="6687"/>
    <cellStyle name="Normal 13 2 18" xfId="6688"/>
    <cellStyle name="Normal 13 2 19" xfId="6689"/>
    <cellStyle name="Normal 13 2 2" xfId="6690"/>
    <cellStyle name="Normal 13 2 20" xfId="6691"/>
    <cellStyle name="Normal 13 2 21" xfId="6692"/>
    <cellStyle name="Normal 13 2 22" xfId="6693"/>
    <cellStyle name="Normal 13 2 23" xfId="6694"/>
    <cellStyle name="Normal 13 2 24" xfId="6695"/>
    <cellStyle name="Normal 13 2 25" xfId="6696"/>
    <cellStyle name="Normal 13 2 26" xfId="6697"/>
    <cellStyle name="Normal 13 2 27" xfId="6698"/>
    <cellStyle name="Normal 13 2 28" xfId="6699"/>
    <cellStyle name="Normal 13 2 29" xfId="6700"/>
    <cellStyle name="Normal 13 2 3" xfId="6701"/>
    <cellStyle name="Normal 13 2 30" xfId="6702"/>
    <cellStyle name="Normal 13 2 31" xfId="6703"/>
    <cellStyle name="Normal 13 2 32" xfId="6704"/>
    <cellStyle name="Normal 13 2 33" xfId="6705"/>
    <cellStyle name="Normal 13 2 34" xfId="6706"/>
    <cellStyle name="Normal 13 2 35" xfId="6707"/>
    <cellStyle name="Normal 13 2 36" xfId="6708"/>
    <cellStyle name="Normal 13 2 37" xfId="6709"/>
    <cellStyle name="Normal 13 2 38" xfId="6710"/>
    <cellStyle name="Normal 13 2 39" xfId="6711"/>
    <cellStyle name="Normal 13 2 4" xfId="6712"/>
    <cellStyle name="Normal 13 2 40" xfId="6713"/>
    <cellStyle name="Normal 13 2 41" xfId="6714"/>
    <cellStyle name="Normal 13 2 42" xfId="6715"/>
    <cellStyle name="Normal 13 2 43" xfId="6716"/>
    <cellStyle name="Normal 13 2 44" xfId="6717"/>
    <cellStyle name="Normal 13 2 45" xfId="6718"/>
    <cellStyle name="Normal 13 2 46" xfId="6719"/>
    <cellStyle name="Normal 13 2 47" xfId="6720"/>
    <cellStyle name="Normal 13 2 48" xfId="6721"/>
    <cellStyle name="Normal 13 2 49" xfId="6722"/>
    <cellStyle name="Normal 13 2 5" xfId="6723"/>
    <cellStyle name="Normal 13 2 50" xfId="6724"/>
    <cellStyle name="Normal 13 2 51" xfId="6725"/>
    <cellStyle name="Normal 13 2 52" xfId="6726"/>
    <cellStyle name="Normal 13 2 53" xfId="6727"/>
    <cellStyle name="Normal 13 2 54" xfId="6728"/>
    <cellStyle name="Normal 13 2 55" xfId="6729"/>
    <cellStyle name="Normal 13 2 56" xfId="6730"/>
    <cellStyle name="Normal 13 2 57" xfId="6731"/>
    <cellStyle name="Normal 13 2 58" xfId="6732"/>
    <cellStyle name="Normal 13 2 59" xfId="6733"/>
    <cellStyle name="Normal 13 2 6" xfId="6734"/>
    <cellStyle name="Normal 13 2 60" xfId="6735"/>
    <cellStyle name="Normal 13 2 61" xfId="6736"/>
    <cellStyle name="Normal 13 2 62" xfId="6737"/>
    <cellStyle name="Normal 13 2 63" xfId="6738"/>
    <cellStyle name="Normal 13 2 64" xfId="6739"/>
    <cellStyle name="Normal 13 2 65" xfId="6740"/>
    <cellStyle name="Normal 13 2 66" xfId="6741"/>
    <cellStyle name="Normal 13 2 67" xfId="6742"/>
    <cellStyle name="Normal 13 2 68" xfId="6743"/>
    <cellStyle name="Normal 13 2 69" xfId="6744"/>
    <cellStyle name="Normal 13 2 7" xfId="6745"/>
    <cellStyle name="Normal 13 2 70" xfId="6746"/>
    <cellStyle name="Normal 13 2 71" xfId="6747"/>
    <cellStyle name="Normal 13 2 72" xfId="6748"/>
    <cellStyle name="Normal 13 2 73" xfId="6749"/>
    <cellStyle name="Normal 13 2 74" xfId="6750"/>
    <cellStyle name="Normal 13 2 75" xfId="6751"/>
    <cellStyle name="Normal 13 2 76" xfId="6752"/>
    <cellStyle name="Normal 13 2 77" xfId="6753"/>
    <cellStyle name="Normal 13 2 78" xfId="6754"/>
    <cellStyle name="Normal 13 2 79" xfId="6755"/>
    <cellStyle name="Normal 13 2 8" xfId="6756"/>
    <cellStyle name="Normal 13 2 80" xfId="6757"/>
    <cellStyle name="Normal 13 2 81" xfId="6758"/>
    <cellStyle name="Normal 13 2 82" xfId="6759"/>
    <cellStyle name="Normal 13 2 83" xfId="6760"/>
    <cellStyle name="Normal 13 2 84" xfId="6761"/>
    <cellStyle name="Normal 13 2 85" xfId="6762"/>
    <cellStyle name="Normal 13 2 86" xfId="6763"/>
    <cellStyle name="Normal 13 2 87" xfId="6764"/>
    <cellStyle name="Normal 13 2 88" xfId="6765"/>
    <cellStyle name="Normal 13 2 9" xfId="6766"/>
    <cellStyle name="Normal 13 20" xfId="6767"/>
    <cellStyle name="Normal 13 21" xfId="6768"/>
    <cellStyle name="Normal 13 22" xfId="6769"/>
    <cellStyle name="Normal 13 23" xfId="6770"/>
    <cellStyle name="Normal 13 24" xfId="6771"/>
    <cellStyle name="Normal 13 25" xfId="6772"/>
    <cellStyle name="Normal 13 26" xfId="6773"/>
    <cellStyle name="Normal 13 27" xfId="6774"/>
    <cellStyle name="Normal 13 28" xfId="6775"/>
    <cellStyle name="Normal 13 29" xfId="6776"/>
    <cellStyle name="Normal 13 3" xfId="6777"/>
    <cellStyle name="Normal 13 3 10" xfId="6778"/>
    <cellStyle name="Normal 13 3 11" xfId="6779"/>
    <cellStyle name="Normal 13 3 12" xfId="6780"/>
    <cellStyle name="Normal 13 3 13" xfId="6781"/>
    <cellStyle name="Normal 13 3 14" xfId="6782"/>
    <cellStyle name="Normal 13 3 15" xfId="6783"/>
    <cellStyle name="Normal 13 3 16" xfId="6784"/>
    <cellStyle name="Normal 13 3 17" xfId="6785"/>
    <cellStyle name="Normal 13 3 18" xfId="6786"/>
    <cellStyle name="Normal 13 3 19" xfId="6787"/>
    <cellStyle name="Normal 13 3 2" xfId="6788"/>
    <cellStyle name="Normal 13 3 20" xfId="6789"/>
    <cellStyle name="Normal 13 3 21" xfId="6790"/>
    <cellStyle name="Normal 13 3 22" xfId="6791"/>
    <cellStyle name="Normal 13 3 23" xfId="6792"/>
    <cellStyle name="Normal 13 3 24" xfId="6793"/>
    <cellStyle name="Normal 13 3 25" xfId="6794"/>
    <cellStyle name="Normal 13 3 26" xfId="6795"/>
    <cellStyle name="Normal 13 3 27" xfId="6796"/>
    <cellStyle name="Normal 13 3 28" xfId="6797"/>
    <cellStyle name="Normal 13 3 29" xfId="6798"/>
    <cellStyle name="Normal 13 3 3" xfId="6799"/>
    <cellStyle name="Normal 13 3 30" xfId="6800"/>
    <cellStyle name="Normal 13 3 31" xfId="6801"/>
    <cellStyle name="Normal 13 3 32" xfId="6802"/>
    <cellStyle name="Normal 13 3 33" xfId="6803"/>
    <cellStyle name="Normal 13 3 34" xfId="6804"/>
    <cellStyle name="Normal 13 3 35" xfId="6805"/>
    <cellStyle name="Normal 13 3 36" xfId="6806"/>
    <cellStyle name="Normal 13 3 37" xfId="6807"/>
    <cellStyle name="Normal 13 3 38" xfId="6808"/>
    <cellStyle name="Normal 13 3 39" xfId="6809"/>
    <cellStyle name="Normal 13 3 4" xfId="6810"/>
    <cellStyle name="Normal 13 3 40" xfId="6811"/>
    <cellStyle name="Normal 13 3 41" xfId="6812"/>
    <cellStyle name="Normal 13 3 42" xfId="6813"/>
    <cellStyle name="Normal 13 3 43" xfId="6814"/>
    <cellStyle name="Normal 13 3 44" xfId="6815"/>
    <cellStyle name="Normal 13 3 45" xfId="6816"/>
    <cellStyle name="Normal 13 3 46" xfId="6817"/>
    <cellStyle name="Normal 13 3 47" xfId="6818"/>
    <cellStyle name="Normal 13 3 48" xfId="6819"/>
    <cellStyle name="Normal 13 3 49" xfId="6820"/>
    <cellStyle name="Normal 13 3 5" xfId="6821"/>
    <cellStyle name="Normal 13 3 50" xfId="6822"/>
    <cellStyle name="Normal 13 3 51" xfId="6823"/>
    <cellStyle name="Normal 13 3 52" xfId="6824"/>
    <cellStyle name="Normal 13 3 53" xfId="6825"/>
    <cellStyle name="Normal 13 3 54" xfId="6826"/>
    <cellStyle name="Normal 13 3 55" xfId="6827"/>
    <cellStyle name="Normal 13 3 56" xfId="6828"/>
    <cellStyle name="Normal 13 3 57" xfId="6829"/>
    <cellStyle name="Normal 13 3 58" xfId="6830"/>
    <cellStyle name="Normal 13 3 59" xfId="6831"/>
    <cellStyle name="Normal 13 3 6" xfId="6832"/>
    <cellStyle name="Normal 13 3 60" xfId="6833"/>
    <cellStyle name="Normal 13 3 61" xfId="6834"/>
    <cellStyle name="Normal 13 3 62" xfId="6835"/>
    <cellStyle name="Normal 13 3 63" xfId="6836"/>
    <cellStyle name="Normal 13 3 64" xfId="6837"/>
    <cellStyle name="Normal 13 3 65" xfId="6838"/>
    <cellStyle name="Normal 13 3 66" xfId="6839"/>
    <cellStyle name="Normal 13 3 67" xfId="6840"/>
    <cellStyle name="Normal 13 3 68" xfId="6841"/>
    <cellStyle name="Normal 13 3 69" xfId="6842"/>
    <cellStyle name="Normal 13 3 7" xfId="6843"/>
    <cellStyle name="Normal 13 3 70" xfId="6844"/>
    <cellStyle name="Normal 13 3 71" xfId="6845"/>
    <cellStyle name="Normal 13 3 72" xfId="6846"/>
    <cellStyle name="Normal 13 3 73" xfId="6847"/>
    <cellStyle name="Normal 13 3 74" xfId="6848"/>
    <cellStyle name="Normal 13 3 75" xfId="6849"/>
    <cellStyle name="Normal 13 3 76" xfId="6850"/>
    <cellStyle name="Normal 13 3 77" xfId="6851"/>
    <cellStyle name="Normal 13 3 78" xfId="6852"/>
    <cellStyle name="Normal 13 3 79" xfId="6853"/>
    <cellStyle name="Normal 13 3 8" xfId="6854"/>
    <cellStyle name="Normal 13 3 80" xfId="6855"/>
    <cellStyle name="Normal 13 3 81" xfId="6856"/>
    <cellStyle name="Normal 13 3 82" xfId="6857"/>
    <cellStyle name="Normal 13 3 83" xfId="6858"/>
    <cellStyle name="Normal 13 3 84" xfId="6859"/>
    <cellStyle name="Normal 13 3 85" xfId="6860"/>
    <cellStyle name="Normal 13 3 86" xfId="6861"/>
    <cellStyle name="Normal 13 3 87" xfId="6862"/>
    <cellStyle name="Normal 13 3 88" xfId="6863"/>
    <cellStyle name="Normal 13 3 9" xfId="6864"/>
    <cellStyle name="Normal 13 30" xfId="6865"/>
    <cellStyle name="Normal 13 31" xfId="6866"/>
    <cellStyle name="Normal 13 32" xfId="6867"/>
    <cellStyle name="Normal 13 33" xfId="6868"/>
    <cellStyle name="Normal 13 34" xfId="6869"/>
    <cellStyle name="Normal 13 35" xfId="6870"/>
    <cellStyle name="Normal 13 36" xfId="6871"/>
    <cellStyle name="Normal 13 37" xfId="6872"/>
    <cellStyle name="Normal 13 38" xfId="6873"/>
    <cellStyle name="Normal 13 39" xfId="6874"/>
    <cellStyle name="Normal 13 4" xfId="6875"/>
    <cellStyle name="Normal 13 40" xfId="6876"/>
    <cellStyle name="Normal 13 41" xfId="6877"/>
    <cellStyle name="Normal 13 42" xfId="6878"/>
    <cellStyle name="Normal 13 43" xfId="6879"/>
    <cellStyle name="Normal 13 44" xfId="6880"/>
    <cellStyle name="Normal 13 45" xfId="6881"/>
    <cellStyle name="Normal 13 46" xfId="6882"/>
    <cellStyle name="Normal 13 47" xfId="6883"/>
    <cellStyle name="Normal 13 48" xfId="6884"/>
    <cellStyle name="Normal 13 49" xfId="6885"/>
    <cellStyle name="Normal 13 5" xfId="6886"/>
    <cellStyle name="Normal 13 50" xfId="6887"/>
    <cellStyle name="Normal 13 51" xfId="6888"/>
    <cellStyle name="Normal 13 52" xfId="6889"/>
    <cellStyle name="Normal 13 53" xfId="6890"/>
    <cellStyle name="Normal 13 54" xfId="6891"/>
    <cellStyle name="Normal 13 55" xfId="6892"/>
    <cellStyle name="Normal 13 56" xfId="6893"/>
    <cellStyle name="Normal 13 57" xfId="6894"/>
    <cellStyle name="Normal 13 58" xfId="6895"/>
    <cellStyle name="Normal 13 59" xfId="6896"/>
    <cellStyle name="Normal 13 6" xfId="6897"/>
    <cellStyle name="Normal 13 60" xfId="6898"/>
    <cellStyle name="Normal 13 61" xfId="6899"/>
    <cellStyle name="Normal 13 62" xfId="6900"/>
    <cellStyle name="Normal 13 63" xfId="6901"/>
    <cellStyle name="Normal 13 64" xfId="6902"/>
    <cellStyle name="Normal 13 65" xfId="6903"/>
    <cellStyle name="Normal 13 66" xfId="6904"/>
    <cellStyle name="Normal 13 67" xfId="6905"/>
    <cellStyle name="Normal 13 68" xfId="6906"/>
    <cellStyle name="Normal 13 69" xfId="6907"/>
    <cellStyle name="Normal 13 7" xfId="6908"/>
    <cellStyle name="Normal 13 70" xfId="6909"/>
    <cellStyle name="Normal 13 71" xfId="6910"/>
    <cellStyle name="Normal 13 72" xfId="6911"/>
    <cellStyle name="Normal 13 73" xfId="6912"/>
    <cellStyle name="Normal 13 74" xfId="6913"/>
    <cellStyle name="Normal 13 75" xfId="6914"/>
    <cellStyle name="Normal 13 76" xfId="6915"/>
    <cellStyle name="Normal 13 77" xfId="6916"/>
    <cellStyle name="Normal 13 78" xfId="6917"/>
    <cellStyle name="Normal 13 79" xfId="6918"/>
    <cellStyle name="Normal 13 8" xfId="6919"/>
    <cellStyle name="Normal 13 80" xfId="6920"/>
    <cellStyle name="Normal 13 81" xfId="6921"/>
    <cellStyle name="Normal 13 82" xfId="6922"/>
    <cellStyle name="Normal 13 83" xfId="6923"/>
    <cellStyle name="Normal 13 84" xfId="6924"/>
    <cellStyle name="Normal 13 85" xfId="6925"/>
    <cellStyle name="Normal 13 86" xfId="6926"/>
    <cellStyle name="Normal 13 87" xfId="6927"/>
    <cellStyle name="Normal 13 88" xfId="6928"/>
    <cellStyle name="Normal 13 89" xfId="6929"/>
    <cellStyle name="Normal 13 9" xfId="6930"/>
    <cellStyle name="Normal 13 90" xfId="6931"/>
    <cellStyle name="Normal 130" xfId="6932"/>
    <cellStyle name="Normal 131" xfId="6933"/>
    <cellStyle name="Normal 132" xfId="6934"/>
    <cellStyle name="Normal 133" xfId="6935"/>
    <cellStyle name="Normal 134" xfId="6936"/>
    <cellStyle name="Normal 135" xfId="6937"/>
    <cellStyle name="Normal 136" xfId="6938"/>
    <cellStyle name="Normal 14" xfId="6939"/>
    <cellStyle name="Normal 14 10" xfId="6940"/>
    <cellStyle name="Normal 14 11" xfId="6941"/>
    <cellStyle name="Normal 14 12" xfId="6942"/>
    <cellStyle name="Normal 14 13" xfId="6943"/>
    <cellStyle name="Normal 14 14" xfId="6944"/>
    <cellStyle name="Normal 14 15" xfId="6945"/>
    <cellStyle name="Normal 14 16" xfId="6946"/>
    <cellStyle name="Normal 14 17" xfId="6947"/>
    <cellStyle name="Normal 14 18" xfId="6948"/>
    <cellStyle name="Normal 14 19" xfId="6949"/>
    <cellStyle name="Normal 14 2" xfId="6950"/>
    <cellStyle name="Normal 14 2 10" xfId="6951"/>
    <cellStyle name="Normal 14 2 11" xfId="6952"/>
    <cellStyle name="Normal 14 2 12" xfId="6953"/>
    <cellStyle name="Normal 14 2 13" xfId="6954"/>
    <cellStyle name="Normal 14 2 14" xfId="6955"/>
    <cellStyle name="Normal 14 2 15" xfId="6956"/>
    <cellStyle name="Normal 14 2 16" xfId="6957"/>
    <cellStyle name="Normal 14 2 17" xfId="6958"/>
    <cellStyle name="Normal 14 2 18" xfId="6959"/>
    <cellStyle name="Normal 14 2 19" xfId="6960"/>
    <cellStyle name="Normal 14 2 2" xfId="6961"/>
    <cellStyle name="Normal 14 2 2 10" xfId="6962"/>
    <cellStyle name="Normal 14 2 2 11" xfId="6963"/>
    <cellStyle name="Normal 14 2 2 12" xfId="6964"/>
    <cellStyle name="Normal 14 2 2 13" xfId="6965"/>
    <cellStyle name="Normal 14 2 2 14" xfId="6966"/>
    <cellStyle name="Normal 14 2 2 15" xfId="6967"/>
    <cellStyle name="Normal 14 2 2 16" xfId="6968"/>
    <cellStyle name="Normal 14 2 2 17" xfId="6969"/>
    <cellStyle name="Normal 14 2 2 18" xfId="6970"/>
    <cellStyle name="Normal 14 2 2 19" xfId="6971"/>
    <cellStyle name="Normal 14 2 2 2" xfId="6972"/>
    <cellStyle name="Normal 14 2 2 20" xfId="6973"/>
    <cellStyle name="Normal 14 2 2 21" xfId="6974"/>
    <cellStyle name="Normal 14 2 2 22" xfId="6975"/>
    <cellStyle name="Normal 14 2 2 23" xfId="6976"/>
    <cellStyle name="Normal 14 2 2 24" xfId="6977"/>
    <cellStyle name="Normal 14 2 2 25" xfId="6978"/>
    <cellStyle name="Normal 14 2 2 26" xfId="6979"/>
    <cellStyle name="Normal 14 2 2 27" xfId="6980"/>
    <cellStyle name="Normal 14 2 2 28" xfId="6981"/>
    <cellStyle name="Normal 14 2 2 29" xfId="6982"/>
    <cellStyle name="Normal 14 2 2 3" xfId="6983"/>
    <cellStyle name="Normal 14 2 2 30" xfId="6984"/>
    <cellStyle name="Normal 14 2 2 31" xfId="6985"/>
    <cellStyle name="Normal 14 2 2 32" xfId="6986"/>
    <cellStyle name="Normal 14 2 2 33" xfId="6987"/>
    <cellStyle name="Normal 14 2 2 34" xfId="6988"/>
    <cellStyle name="Normal 14 2 2 35" xfId="6989"/>
    <cellStyle name="Normal 14 2 2 36" xfId="6990"/>
    <cellStyle name="Normal 14 2 2 37" xfId="6991"/>
    <cellStyle name="Normal 14 2 2 38" xfId="6992"/>
    <cellStyle name="Normal 14 2 2 39" xfId="6993"/>
    <cellStyle name="Normal 14 2 2 4" xfId="6994"/>
    <cellStyle name="Normal 14 2 2 40" xfId="6995"/>
    <cellStyle name="Normal 14 2 2 41" xfId="6996"/>
    <cellStyle name="Normal 14 2 2 42" xfId="6997"/>
    <cellStyle name="Normal 14 2 2 43" xfId="6998"/>
    <cellStyle name="Normal 14 2 2 44" xfId="6999"/>
    <cellStyle name="Normal 14 2 2 45" xfId="7000"/>
    <cellStyle name="Normal 14 2 2 46" xfId="7001"/>
    <cellStyle name="Normal 14 2 2 47" xfId="7002"/>
    <cellStyle name="Normal 14 2 2 48" xfId="7003"/>
    <cellStyle name="Normal 14 2 2 49" xfId="7004"/>
    <cellStyle name="Normal 14 2 2 5" xfId="7005"/>
    <cellStyle name="Normal 14 2 2 50" xfId="7006"/>
    <cellStyle name="Normal 14 2 2 51" xfId="7007"/>
    <cellStyle name="Normal 14 2 2 52" xfId="7008"/>
    <cellStyle name="Normal 14 2 2 53" xfId="7009"/>
    <cellStyle name="Normal 14 2 2 54" xfId="7010"/>
    <cellStyle name="Normal 14 2 2 55" xfId="7011"/>
    <cellStyle name="Normal 14 2 2 56" xfId="7012"/>
    <cellStyle name="Normal 14 2 2 57" xfId="7013"/>
    <cellStyle name="Normal 14 2 2 58" xfId="7014"/>
    <cellStyle name="Normal 14 2 2 59" xfId="7015"/>
    <cellStyle name="Normal 14 2 2 6" xfId="7016"/>
    <cellStyle name="Normal 14 2 2 60" xfId="7017"/>
    <cellStyle name="Normal 14 2 2 61" xfId="7018"/>
    <cellStyle name="Normal 14 2 2 62" xfId="7019"/>
    <cellStyle name="Normal 14 2 2 63" xfId="7020"/>
    <cellStyle name="Normal 14 2 2 64" xfId="7021"/>
    <cellStyle name="Normal 14 2 2 65" xfId="7022"/>
    <cellStyle name="Normal 14 2 2 66" xfId="7023"/>
    <cellStyle name="Normal 14 2 2 67" xfId="7024"/>
    <cellStyle name="Normal 14 2 2 68" xfId="7025"/>
    <cellStyle name="Normal 14 2 2 69" xfId="7026"/>
    <cellStyle name="Normal 14 2 2 7" xfId="7027"/>
    <cellStyle name="Normal 14 2 2 70" xfId="7028"/>
    <cellStyle name="Normal 14 2 2 71" xfId="7029"/>
    <cellStyle name="Normal 14 2 2 72" xfId="7030"/>
    <cellStyle name="Normal 14 2 2 73" xfId="7031"/>
    <cellStyle name="Normal 14 2 2 74" xfId="7032"/>
    <cellStyle name="Normal 14 2 2 75" xfId="7033"/>
    <cellStyle name="Normal 14 2 2 76" xfId="7034"/>
    <cellStyle name="Normal 14 2 2 77" xfId="7035"/>
    <cellStyle name="Normal 14 2 2 78" xfId="7036"/>
    <cellStyle name="Normal 14 2 2 79" xfId="7037"/>
    <cellStyle name="Normal 14 2 2 8" xfId="7038"/>
    <cellStyle name="Normal 14 2 2 80" xfId="7039"/>
    <cellStyle name="Normal 14 2 2 81" xfId="7040"/>
    <cellStyle name="Normal 14 2 2 82" xfId="7041"/>
    <cellStyle name="Normal 14 2 2 83" xfId="7042"/>
    <cellStyle name="Normal 14 2 2 84" xfId="7043"/>
    <cellStyle name="Normal 14 2 2 85" xfId="7044"/>
    <cellStyle name="Normal 14 2 2 86" xfId="7045"/>
    <cellStyle name="Normal 14 2 2 87" xfId="7046"/>
    <cellStyle name="Normal 14 2 2 88" xfId="7047"/>
    <cellStyle name="Normal 14 2 2 9" xfId="7048"/>
    <cellStyle name="Normal 14 2 20" xfId="7049"/>
    <cellStyle name="Normal 14 2 21" xfId="7050"/>
    <cellStyle name="Normal 14 2 22" xfId="7051"/>
    <cellStyle name="Normal 14 2 23" xfId="7052"/>
    <cellStyle name="Normal 14 2 24" xfId="7053"/>
    <cellStyle name="Normal 14 2 25" xfId="7054"/>
    <cellStyle name="Normal 14 2 26" xfId="7055"/>
    <cellStyle name="Normal 14 2 27" xfId="7056"/>
    <cellStyle name="Normal 14 2 28" xfId="7057"/>
    <cellStyle name="Normal 14 2 29" xfId="7058"/>
    <cellStyle name="Normal 14 2 3" xfId="7059"/>
    <cellStyle name="Normal 14 2 3 10" xfId="7060"/>
    <cellStyle name="Normal 14 2 3 11" xfId="7061"/>
    <cellStyle name="Normal 14 2 3 12" xfId="7062"/>
    <cellStyle name="Normal 14 2 3 13" xfId="7063"/>
    <cellStyle name="Normal 14 2 3 14" xfId="7064"/>
    <cellStyle name="Normal 14 2 3 15" xfId="7065"/>
    <cellStyle name="Normal 14 2 3 16" xfId="7066"/>
    <cellStyle name="Normal 14 2 3 17" xfId="7067"/>
    <cellStyle name="Normal 14 2 3 18" xfId="7068"/>
    <cellStyle name="Normal 14 2 3 19" xfId="7069"/>
    <cellStyle name="Normal 14 2 3 2" xfId="7070"/>
    <cellStyle name="Normal 14 2 3 20" xfId="7071"/>
    <cellStyle name="Normal 14 2 3 21" xfId="7072"/>
    <cellStyle name="Normal 14 2 3 22" xfId="7073"/>
    <cellStyle name="Normal 14 2 3 23" xfId="7074"/>
    <cellStyle name="Normal 14 2 3 24" xfId="7075"/>
    <cellStyle name="Normal 14 2 3 25" xfId="7076"/>
    <cellStyle name="Normal 14 2 3 26" xfId="7077"/>
    <cellStyle name="Normal 14 2 3 27" xfId="7078"/>
    <cellStyle name="Normal 14 2 3 28" xfId="7079"/>
    <cellStyle name="Normal 14 2 3 29" xfId="7080"/>
    <cellStyle name="Normal 14 2 3 3" xfId="7081"/>
    <cellStyle name="Normal 14 2 3 30" xfId="7082"/>
    <cellStyle name="Normal 14 2 3 31" xfId="7083"/>
    <cellStyle name="Normal 14 2 3 32" xfId="7084"/>
    <cellStyle name="Normal 14 2 3 33" xfId="7085"/>
    <cellStyle name="Normal 14 2 3 34" xfId="7086"/>
    <cellStyle name="Normal 14 2 3 35" xfId="7087"/>
    <cellStyle name="Normal 14 2 3 36" xfId="7088"/>
    <cellStyle name="Normal 14 2 3 37" xfId="7089"/>
    <cellStyle name="Normal 14 2 3 38" xfId="7090"/>
    <cellStyle name="Normal 14 2 3 39" xfId="7091"/>
    <cellStyle name="Normal 14 2 3 4" xfId="7092"/>
    <cellStyle name="Normal 14 2 3 40" xfId="7093"/>
    <cellStyle name="Normal 14 2 3 41" xfId="7094"/>
    <cellStyle name="Normal 14 2 3 42" xfId="7095"/>
    <cellStyle name="Normal 14 2 3 43" xfId="7096"/>
    <cellStyle name="Normal 14 2 3 44" xfId="7097"/>
    <cellStyle name="Normal 14 2 3 45" xfId="7098"/>
    <cellStyle name="Normal 14 2 3 46" xfId="7099"/>
    <cellStyle name="Normal 14 2 3 47" xfId="7100"/>
    <cellStyle name="Normal 14 2 3 48" xfId="7101"/>
    <cellStyle name="Normal 14 2 3 49" xfId="7102"/>
    <cellStyle name="Normal 14 2 3 5" xfId="7103"/>
    <cellStyle name="Normal 14 2 3 50" xfId="7104"/>
    <cellStyle name="Normal 14 2 3 51" xfId="7105"/>
    <cellStyle name="Normal 14 2 3 52" xfId="7106"/>
    <cellStyle name="Normal 14 2 3 53" xfId="7107"/>
    <cellStyle name="Normal 14 2 3 54" xfId="7108"/>
    <cellStyle name="Normal 14 2 3 55" xfId="7109"/>
    <cellStyle name="Normal 14 2 3 56" xfId="7110"/>
    <cellStyle name="Normal 14 2 3 57" xfId="7111"/>
    <cellStyle name="Normal 14 2 3 58" xfId="7112"/>
    <cellStyle name="Normal 14 2 3 59" xfId="7113"/>
    <cellStyle name="Normal 14 2 3 6" xfId="7114"/>
    <cellStyle name="Normal 14 2 3 60" xfId="7115"/>
    <cellStyle name="Normal 14 2 3 61" xfId="7116"/>
    <cellStyle name="Normal 14 2 3 62" xfId="7117"/>
    <cellStyle name="Normal 14 2 3 63" xfId="7118"/>
    <cellStyle name="Normal 14 2 3 64" xfId="7119"/>
    <cellStyle name="Normal 14 2 3 65" xfId="7120"/>
    <cellStyle name="Normal 14 2 3 66" xfId="7121"/>
    <cellStyle name="Normal 14 2 3 67" xfId="7122"/>
    <cellStyle name="Normal 14 2 3 68" xfId="7123"/>
    <cellStyle name="Normal 14 2 3 69" xfId="7124"/>
    <cellStyle name="Normal 14 2 3 7" xfId="7125"/>
    <cellStyle name="Normal 14 2 3 70" xfId="7126"/>
    <cellStyle name="Normal 14 2 3 71" xfId="7127"/>
    <cellStyle name="Normal 14 2 3 72" xfId="7128"/>
    <cellStyle name="Normal 14 2 3 73" xfId="7129"/>
    <cellStyle name="Normal 14 2 3 74" xfId="7130"/>
    <cellStyle name="Normal 14 2 3 75" xfId="7131"/>
    <cellStyle name="Normal 14 2 3 76" xfId="7132"/>
    <cellStyle name="Normal 14 2 3 77" xfId="7133"/>
    <cellStyle name="Normal 14 2 3 78" xfId="7134"/>
    <cellStyle name="Normal 14 2 3 79" xfId="7135"/>
    <cellStyle name="Normal 14 2 3 8" xfId="7136"/>
    <cellStyle name="Normal 14 2 3 80" xfId="7137"/>
    <cellStyle name="Normal 14 2 3 81" xfId="7138"/>
    <cellStyle name="Normal 14 2 3 82" xfId="7139"/>
    <cellStyle name="Normal 14 2 3 83" xfId="7140"/>
    <cellStyle name="Normal 14 2 3 84" xfId="7141"/>
    <cellStyle name="Normal 14 2 3 85" xfId="7142"/>
    <cellStyle name="Normal 14 2 3 86" xfId="7143"/>
    <cellStyle name="Normal 14 2 3 87" xfId="7144"/>
    <cellStyle name="Normal 14 2 3 88" xfId="7145"/>
    <cellStyle name="Normal 14 2 3 9" xfId="7146"/>
    <cellStyle name="Normal 14 2 30" xfId="7147"/>
    <cellStyle name="Normal 14 2 31" xfId="7148"/>
    <cellStyle name="Normal 14 2 32" xfId="7149"/>
    <cellStyle name="Normal 14 2 33" xfId="7150"/>
    <cellStyle name="Normal 14 2 34" xfId="7151"/>
    <cellStyle name="Normal 14 2 35" xfId="7152"/>
    <cellStyle name="Normal 14 2 36" xfId="7153"/>
    <cellStyle name="Normal 14 2 37" xfId="7154"/>
    <cellStyle name="Normal 14 2 38" xfId="7155"/>
    <cellStyle name="Normal 14 2 39" xfId="7156"/>
    <cellStyle name="Normal 14 2 4" xfId="7157"/>
    <cellStyle name="Normal 14 2 40" xfId="7158"/>
    <cellStyle name="Normal 14 2 41" xfId="7159"/>
    <cellStyle name="Normal 14 2 42" xfId="7160"/>
    <cellStyle name="Normal 14 2 43" xfId="7161"/>
    <cellStyle name="Normal 14 2 44" xfId="7162"/>
    <cellStyle name="Normal 14 2 45" xfId="7163"/>
    <cellStyle name="Normal 14 2 46" xfId="7164"/>
    <cellStyle name="Normal 14 2 47" xfId="7165"/>
    <cellStyle name="Normal 14 2 48" xfId="7166"/>
    <cellStyle name="Normal 14 2 49" xfId="7167"/>
    <cellStyle name="Normal 14 2 5" xfId="7168"/>
    <cellStyle name="Normal 14 2 50" xfId="7169"/>
    <cellStyle name="Normal 14 2 51" xfId="7170"/>
    <cellStyle name="Normal 14 2 52" xfId="7171"/>
    <cellStyle name="Normal 14 2 53" xfId="7172"/>
    <cellStyle name="Normal 14 2 54" xfId="7173"/>
    <cellStyle name="Normal 14 2 55" xfId="7174"/>
    <cellStyle name="Normal 14 2 56" xfId="7175"/>
    <cellStyle name="Normal 14 2 57" xfId="7176"/>
    <cellStyle name="Normal 14 2 58" xfId="7177"/>
    <cellStyle name="Normal 14 2 59" xfId="7178"/>
    <cellStyle name="Normal 14 2 6" xfId="7179"/>
    <cellStyle name="Normal 14 2 60" xfId="7180"/>
    <cellStyle name="Normal 14 2 61" xfId="7181"/>
    <cellStyle name="Normal 14 2 62" xfId="7182"/>
    <cellStyle name="Normal 14 2 63" xfId="7183"/>
    <cellStyle name="Normal 14 2 64" xfId="7184"/>
    <cellStyle name="Normal 14 2 65" xfId="7185"/>
    <cellStyle name="Normal 14 2 66" xfId="7186"/>
    <cellStyle name="Normal 14 2 67" xfId="7187"/>
    <cellStyle name="Normal 14 2 68" xfId="7188"/>
    <cellStyle name="Normal 14 2 69" xfId="7189"/>
    <cellStyle name="Normal 14 2 7" xfId="7190"/>
    <cellStyle name="Normal 14 2 70" xfId="7191"/>
    <cellStyle name="Normal 14 2 71" xfId="7192"/>
    <cellStyle name="Normal 14 2 72" xfId="7193"/>
    <cellStyle name="Normal 14 2 73" xfId="7194"/>
    <cellStyle name="Normal 14 2 74" xfId="7195"/>
    <cellStyle name="Normal 14 2 75" xfId="7196"/>
    <cellStyle name="Normal 14 2 76" xfId="7197"/>
    <cellStyle name="Normal 14 2 77" xfId="7198"/>
    <cellStyle name="Normal 14 2 78" xfId="7199"/>
    <cellStyle name="Normal 14 2 79" xfId="7200"/>
    <cellStyle name="Normal 14 2 8" xfId="7201"/>
    <cellStyle name="Normal 14 2 80" xfId="7202"/>
    <cellStyle name="Normal 14 2 81" xfId="7203"/>
    <cellStyle name="Normal 14 2 82" xfId="7204"/>
    <cellStyle name="Normal 14 2 83" xfId="7205"/>
    <cellStyle name="Normal 14 2 84" xfId="7206"/>
    <cellStyle name="Normal 14 2 85" xfId="7207"/>
    <cellStyle name="Normal 14 2 86" xfId="7208"/>
    <cellStyle name="Normal 14 2 87" xfId="7209"/>
    <cellStyle name="Normal 14 2 88" xfId="7210"/>
    <cellStyle name="Normal 14 2 89" xfId="7211"/>
    <cellStyle name="Normal 14 2 9" xfId="7212"/>
    <cellStyle name="Normal 14 2 90" xfId="7213"/>
    <cellStyle name="Normal 14 20" xfId="7214"/>
    <cellStyle name="Normal 14 21" xfId="7215"/>
    <cellStyle name="Normal 14 22" xfId="7216"/>
    <cellStyle name="Normal 14 23" xfId="7217"/>
    <cellStyle name="Normal 14 24" xfId="7218"/>
    <cellStyle name="Normal 14 25" xfId="7219"/>
    <cellStyle name="Normal 14 26" xfId="7220"/>
    <cellStyle name="Normal 14 27" xfId="7221"/>
    <cellStyle name="Normal 14 28" xfId="7222"/>
    <cellStyle name="Normal 14 29" xfId="7223"/>
    <cellStyle name="Normal 14 3" xfId="7224"/>
    <cellStyle name="Normal 14 3 10" xfId="7225"/>
    <cellStyle name="Normal 14 3 11" xfId="7226"/>
    <cellStyle name="Normal 14 3 12" xfId="7227"/>
    <cellStyle name="Normal 14 3 13" xfId="7228"/>
    <cellStyle name="Normal 14 3 14" xfId="7229"/>
    <cellStyle name="Normal 14 3 15" xfId="7230"/>
    <cellStyle name="Normal 14 3 16" xfId="7231"/>
    <cellStyle name="Normal 14 3 17" xfId="7232"/>
    <cellStyle name="Normal 14 3 18" xfId="7233"/>
    <cellStyle name="Normal 14 3 19" xfId="7234"/>
    <cellStyle name="Normal 14 3 2" xfId="7235"/>
    <cellStyle name="Normal 14 3 20" xfId="7236"/>
    <cellStyle name="Normal 14 3 21" xfId="7237"/>
    <cellStyle name="Normal 14 3 22" xfId="7238"/>
    <cellStyle name="Normal 14 3 23" xfId="7239"/>
    <cellStyle name="Normal 14 3 24" xfId="7240"/>
    <cellStyle name="Normal 14 3 25" xfId="7241"/>
    <cellStyle name="Normal 14 3 26" xfId="7242"/>
    <cellStyle name="Normal 14 3 27" xfId="7243"/>
    <cellStyle name="Normal 14 3 28" xfId="7244"/>
    <cellStyle name="Normal 14 3 29" xfId="7245"/>
    <cellStyle name="Normal 14 3 3" xfId="7246"/>
    <cellStyle name="Normal 14 3 30" xfId="7247"/>
    <cellStyle name="Normal 14 3 31" xfId="7248"/>
    <cellStyle name="Normal 14 3 32" xfId="7249"/>
    <cellStyle name="Normal 14 3 33" xfId="7250"/>
    <cellStyle name="Normal 14 3 34" xfId="7251"/>
    <cellStyle name="Normal 14 3 35" xfId="7252"/>
    <cellStyle name="Normal 14 3 36" xfId="7253"/>
    <cellStyle name="Normal 14 3 37" xfId="7254"/>
    <cellStyle name="Normal 14 3 38" xfId="7255"/>
    <cellStyle name="Normal 14 3 39" xfId="7256"/>
    <cellStyle name="Normal 14 3 4" xfId="7257"/>
    <cellStyle name="Normal 14 3 40" xfId="7258"/>
    <cellStyle name="Normal 14 3 41" xfId="7259"/>
    <cellStyle name="Normal 14 3 42" xfId="7260"/>
    <cellStyle name="Normal 14 3 43" xfId="7261"/>
    <cellStyle name="Normal 14 3 44" xfId="7262"/>
    <cellStyle name="Normal 14 3 45" xfId="7263"/>
    <cellStyle name="Normal 14 3 46" xfId="7264"/>
    <cellStyle name="Normal 14 3 47" xfId="7265"/>
    <cellStyle name="Normal 14 3 48" xfId="7266"/>
    <cellStyle name="Normal 14 3 49" xfId="7267"/>
    <cellStyle name="Normal 14 3 5" xfId="7268"/>
    <cellStyle name="Normal 14 3 50" xfId="7269"/>
    <cellStyle name="Normal 14 3 51" xfId="7270"/>
    <cellStyle name="Normal 14 3 52" xfId="7271"/>
    <cellStyle name="Normal 14 3 53" xfId="7272"/>
    <cellStyle name="Normal 14 3 54" xfId="7273"/>
    <cellStyle name="Normal 14 3 55" xfId="7274"/>
    <cellStyle name="Normal 14 3 56" xfId="7275"/>
    <cellStyle name="Normal 14 3 57" xfId="7276"/>
    <cellStyle name="Normal 14 3 58" xfId="7277"/>
    <cellStyle name="Normal 14 3 59" xfId="7278"/>
    <cellStyle name="Normal 14 3 6" xfId="7279"/>
    <cellStyle name="Normal 14 3 60" xfId="7280"/>
    <cellStyle name="Normal 14 3 61" xfId="7281"/>
    <cellStyle name="Normal 14 3 62" xfId="7282"/>
    <cellStyle name="Normal 14 3 63" xfId="7283"/>
    <cellStyle name="Normal 14 3 64" xfId="7284"/>
    <cellStyle name="Normal 14 3 65" xfId="7285"/>
    <cellStyle name="Normal 14 3 66" xfId="7286"/>
    <cellStyle name="Normal 14 3 67" xfId="7287"/>
    <cellStyle name="Normal 14 3 68" xfId="7288"/>
    <cellStyle name="Normal 14 3 69" xfId="7289"/>
    <cellStyle name="Normal 14 3 7" xfId="7290"/>
    <cellStyle name="Normal 14 3 70" xfId="7291"/>
    <cellStyle name="Normal 14 3 71" xfId="7292"/>
    <cellStyle name="Normal 14 3 72" xfId="7293"/>
    <cellStyle name="Normal 14 3 73" xfId="7294"/>
    <cellStyle name="Normal 14 3 74" xfId="7295"/>
    <cellStyle name="Normal 14 3 75" xfId="7296"/>
    <cellStyle name="Normal 14 3 76" xfId="7297"/>
    <cellStyle name="Normal 14 3 77" xfId="7298"/>
    <cellStyle name="Normal 14 3 78" xfId="7299"/>
    <cellStyle name="Normal 14 3 79" xfId="7300"/>
    <cellStyle name="Normal 14 3 8" xfId="7301"/>
    <cellStyle name="Normal 14 3 80" xfId="7302"/>
    <cellStyle name="Normal 14 3 81" xfId="7303"/>
    <cellStyle name="Normal 14 3 82" xfId="7304"/>
    <cellStyle name="Normal 14 3 83" xfId="7305"/>
    <cellStyle name="Normal 14 3 84" xfId="7306"/>
    <cellStyle name="Normal 14 3 85" xfId="7307"/>
    <cellStyle name="Normal 14 3 86" xfId="7308"/>
    <cellStyle name="Normal 14 3 87" xfId="7309"/>
    <cellStyle name="Normal 14 3 88" xfId="7310"/>
    <cellStyle name="Normal 14 3 9" xfId="7311"/>
    <cellStyle name="Normal 14 30" xfId="7312"/>
    <cellStyle name="Normal 14 31" xfId="7313"/>
    <cellStyle name="Normal 14 32" xfId="7314"/>
    <cellStyle name="Normal 14 33" xfId="7315"/>
    <cellStyle name="Normal 14 34" xfId="7316"/>
    <cellStyle name="Normal 14 35" xfId="7317"/>
    <cellStyle name="Normal 14 36" xfId="7318"/>
    <cellStyle name="Normal 14 37" xfId="7319"/>
    <cellStyle name="Normal 14 38" xfId="7320"/>
    <cellStyle name="Normal 14 39" xfId="7321"/>
    <cellStyle name="Normal 14 4" xfId="7322"/>
    <cellStyle name="Normal 14 4 10" xfId="7323"/>
    <cellStyle name="Normal 14 4 11" xfId="7324"/>
    <cellStyle name="Normal 14 4 12" xfId="7325"/>
    <cellStyle name="Normal 14 4 13" xfId="7326"/>
    <cellStyle name="Normal 14 4 14" xfId="7327"/>
    <cellStyle name="Normal 14 4 15" xfId="7328"/>
    <cellStyle name="Normal 14 4 16" xfId="7329"/>
    <cellStyle name="Normal 14 4 17" xfId="7330"/>
    <cellStyle name="Normal 14 4 18" xfId="7331"/>
    <cellStyle name="Normal 14 4 19" xfId="7332"/>
    <cellStyle name="Normal 14 4 2" xfId="7333"/>
    <cellStyle name="Normal 14 4 20" xfId="7334"/>
    <cellStyle name="Normal 14 4 21" xfId="7335"/>
    <cellStyle name="Normal 14 4 22" xfId="7336"/>
    <cellStyle name="Normal 14 4 23" xfId="7337"/>
    <cellStyle name="Normal 14 4 24" xfId="7338"/>
    <cellStyle name="Normal 14 4 25" xfId="7339"/>
    <cellStyle name="Normal 14 4 26" xfId="7340"/>
    <cellStyle name="Normal 14 4 27" xfId="7341"/>
    <cellStyle name="Normal 14 4 28" xfId="7342"/>
    <cellStyle name="Normal 14 4 29" xfId="7343"/>
    <cellStyle name="Normal 14 4 3" xfId="7344"/>
    <cellStyle name="Normal 14 4 30" xfId="7345"/>
    <cellStyle name="Normal 14 4 31" xfId="7346"/>
    <cellStyle name="Normal 14 4 32" xfId="7347"/>
    <cellStyle name="Normal 14 4 33" xfId="7348"/>
    <cellStyle name="Normal 14 4 34" xfId="7349"/>
    <cellStyle name="Normal 14 4 35" xfId="7350"/>
    <cellStyle name="Normal 14 4 36" xfId="7351"/>
    <cellStyle name="Normal 14 4 37" xfId="7352"/>
    <cellStyle name="Normal 14 4 38" xfId="7353"/>
    <cellStyle name="Normal 14 4 39" xfId="7354"/>
    <cellStyle name="Normal 14 4 4" xfId="7355"/>
    <cellStyle name="Normal 14 4 40" xfId="7356"/>
    <cellStyle name="Normal 14 4 41" xfId="7357"/>
    <cellStyle name="Normal 14 4 42" xfId="7358"/>
    <cellStyle name="Normal 14 4 43" xfId="7359"/>
    <cellStyle name="Normal 14 4 44" xfId="7360"/>
    <cellStyle name="Normal 14 4 45" xfId="7361"/>
    <cellStyle name="Normal 14 4 46" xfId="7362"/>
    <cellStyle name="Normal 14 4 47" xfId="7363"/>
    <cellStyle name="Normal 14 4 48" xfId="7364"/>
    <cellStyle name="Normal 14 4 49" xfId="7365"/>
    <cellStyle name="Normal 14 4 5" xfId="7366"/>
    <cellStyle name="Normal 14 4 50" xfId="7367"/>
    <cellStyle name="Normal 14 4 51" xfId="7368"/>
    <cellStyle name="Normal 14 4 52" xfId="7369"/>
    <cellStyle name="Normal 14 4 53" xfId="7370"/>
    <cellStyle name="Normal 14 4 54" xfId="7371"/>
    <cellStyle name="Normal 14 4 55" xfId="7372"/>
    <cellStyle name="Normal 14 4 56" xfId="7373"/>
    <cellStyle name="Normal 14 4 57" xfId="7374"/>
    <cellStyle name="Normal 14 4 58" xfId="7375"/>
    <cellStyle name="Normal 14 4 59" xfId="7376"/>
    <cellStyle name="Normal 14 4 6" xfId="7377"/>
    <cellStyle name="Normal 14 4 60" xfId="7378"/>
    <cellStyle name="Normal 14 4 61" xfId="7379"/>
    <cellStyle name="Normal 14 4 62" xfId="7380"/>
    <cellStyle name="Normal 14 4 63" xfId="7381"/>
    <cellStyle name="Normal 14 4 64" xfId="7382"/>
    <cellStyle name="Normal 14 4 65" xfId="7383"/>
    <cellStyle name="Normal 14 4 66" xfId="7384"/>
    <cellStyle name="Normal 14 4 67" xfId="7385"/>
    <cellStyle name="Normal 14 4 68" xfId="7386"/>
    <cellStyle name="Normal 14 4 69" xfId="7387"/>
    <cellStyle name="Normal 14 4 7" xfId="7388"/>
    <cellStyle name="Normal 14 4 70" xfId="7389"/>
    <cellStyle name="Normal 14 4 71" xfId="7390"/>
    <cellStyle name="Normal 14 4 72" xfId="7391"/>
    <cellStyle name="Normal 14 4 73" xfId="7392"/>
    <cellStyle name="Normal 14 4 74" xfId="7393"/>
    <cellStyle name="Normal 14 4 75" xfId="7394"/>
    <cellStyle name="Normal 14 4 76" xfId="7395"/>
    <cellStyle name="Normal 14 4 77" xfId="7396"/>
    <cellStyle name="Normal 14 4 78" xfId="7397"/>
    <cellStyle name="Normal 14 4 79" xfId="7398"/>
    <cellStyle name="Normal 14 4 8" xfId="7399"/>
    <cellStyle name="Normal 14 4 80" xfId="7400"/>
    <cellStyle name="Normal 14 4 81" xfId="7401"/>
    <cellStyle name="Normal 14 4 82" xfId="7402"/>
    <cellStyle name="Normal 14 4 83" xfId="7403"/>
    <cellStyle name="Normal 14 4 84" xfId="7404"/>
    <cellStyle name="Normal 14 4 85" xfId="7405"/>
    <cellStyle name="Normal 14 4 86" xfId="7406"/>
    <cellStyle name="Normal 14 4 87" xfId="7407"/>
    <cellStyle name="Normal 14 4 88" xfId="7408"/>
    <cellStyle name="Normal 14 4 9" xfId="7409"/>
    <cellStyle name="Normal 14 40" xfId="7410"/>
    <cellStyle name="Normal 14 41" xfId="7411"/>
    <cellStyle name="Normal 14 42" xfId="7412"/>
    <cellStyle name="Normal 14 43" xfId="7413"/>
    <cellStyle name="Normal 14 44" xfId="7414"/>
    <cellStyle name="Normal 14 45" xfId="7415"/>
    <cellStyle name="Normal 14 46" xfId="7416"/>
    <cellStyle name="Normal 14 47" xfId="7417"/>
    <cellStyle name="Normal 14 48" xfId="7418"/>
    <cellStyle name="Normal 14 49" xfId="7419"/>
    <cellStyle name="Normal 14 5" xfId="7420"/>
    <cellStyle name="Normal 14 50" xfId="7421"/>
    <cellStyle name="Normal 14 51" xfId="7422"/>
    <cellStyle name="Normal 14 52" xfId="7423"/>
    <cellStyle name="Normal 14 53" xfId="7424"/>
    <cellStyle name="Normal 14 54" xfId="7425"/>
    <cellStyle name="Normal 14 55" xfId="7426"/>
    <cellStyle name="Normal 14 56" xfId="7427"/>
    <cellStyle name="Normal 14 57" xfId="7428"/>
    <cellStyle name="Normal 14 58" xfId="7429"/>
    <cellStyle name="Normal 14 59" xfId="7430"/>
    <cellStyle name="Normal 14 6" xfId="7431"/>
    <cellStyle name="Normal 14 60" xfId="7432"/>
    <cellStyle name="Normal 14 61" xfId="7433"/>
    <cellStyle name="Normal 14 62" xfId="7434"/>
    <cellStyle name="Normal 14 63" xfId="7435"/>
    <cellStyle name="Normal 14 64" xfId="7436"/>
    <cellStyle name="Normal 14 65" xfId="7437"/>
    <cellStyle name="Normal 14 66" xfId="7438"/>
    <cellStyle name="Normal 14 67" xfId="7439"/>
    <cellStyle name="Normal 14 68" xfId="7440"/>
    <cellStyle name="Normal 14 69" xfId="7441"/>
    <cellStyle name="Normal 14 7" xfId="7442"/>
    <cellStyle name="Normal 14 70" xfId="7443"/>
    <cellStyle name="Normal 14 71" xfId="7444"/>
    <cellStyle name="Normal 14 72" xfId="7445"/>
    <cellStyle name="Normal 14 73" xfId="7446"/>
    <cellStyle name="Normal 14 74" xfId="7447"/>
    <cellStyle name="Normal 14 75" xfId="7448"/>
    <cellStyle name="Normal 14 76" xfId="7449"/>
    <cellStyle name="Normal 14 77" xfId="7450"/>
    <cellStyle name="Normal 14 78" xfId="7451"/>
    <cellStyle name="Normal 14 79" xfId="7452"/>
    <cellStyle name="Normal 14 8" xfId="7453"/>
    <cellStyle name="Normal 14 80" xfId="7454"/>
    <cellStyle name="Normal 14 81" xfId="7455"/>
    <cellStyle name="Normal 14 82" xfId="7456"/>
    <cellStyle name="Normal 14 83" xfId="7457"/>
    <cellStyle name="Normal 14 84" xfId="7458"/>
    <cellStyle name="Normal 14 85" xfId="7459"/>
    <cellStyle name="Normal 14 86" xfId="7460"/>
    <cellStyle name="Normal 14 87" xfId="7461"/>
    <cellStyle name="Normal 14 88" xfId="7462"/>
    <cellStyle name="Normal 14 89" xfId="7463"/>
    <cellStyle name="Normal 14 9" xfId="7464"/>
    <cellStyle name="Normal 14 90" xfId="7465"/>
    <cellStyle name="Normal 14 91" xfId="7466"/>
    <cellStyle name="Normal 149" xfId="7467"/>
    <cellStyle name="Normal 15" xfId="7468"/>
    <cellStyle name="Normal 15 10" xfId="7469"/>
    <cellStyle name="Normal 15 11" xfId="7470"/>
    <cellStyle name="Normal 15 12" xfId="7471"/>
    <cellStyle name="Normal 15 13" xfId="7472"/>
    <cellStyle name="Normal 15 14" xfId="7473"/>
    <cellStyle name="Normal 15 15" xfId="7474"/>
    <cellStyle name="Normal 15 16" xfId="7475"/>
    <cellStyle name="Normal 15 17" xfId="7476"/>
    <cellStyle name="Normal 15 18" xfId="7477"/>
    <cellStyle name="Normal 15 19" xfId="7478"/>
    <cellStyle name="Normal 15 2" xfId="7479"/>
    <cellStyle name="Normal 15 2 10" xfId="7480"/>
    <cellStyle name="Normal 15 2 11" xfId="7481"/>
    <cellStyle name="Normal 15 2 12" xfId="7482"/>
    <cellStyle name="Normal 15 2 13" xfId="7483"/>
    <cellStyle name="Normal 15 2 14" xfId="7484"/>
    <cellStyle name="Normal 15 2 15" xfId="7485"/>
    <cellStyle name="Normal 15 2 16" xfId="7486"/>
    <cellStyle name="Normal 15 2 17" xfId="7487"/>
    <cellStyle name="Normal 15 2 18" xfId="7488"/>
    <cellStyle name="Normal 15 2 19" xfId="7489"/>
    <cellStyle name="Normal 15 2 2" xfId="7490"/>
    <cellStyle name="Normal 15 2 2 10" xfId="7491"/>
    <cellStyle name="Normal 15 2 2 11" xfId="7492"/>
    <cellStyle name="Normal 15 2 2 12" xfId="7493"/>
    <cellStyle name="Normal 15 2 2 13" xfId="7494"/>
    <cellStyle name="Normal 15 2 2 14" xfId="7495"/>
    <cellStyle name="Normal 15 2 2 15" xfId="7496"/>
    <cellStyle name="Normal 15 2 2 16" xfId="7497"/>
    <cellStyle name="Normal 15 2 2 17" xfId="7498"/>
    <cellStyle name="Normal 15 2 2 18" xfId="7499"/>
    <cellStyle name="Normal 15 2 2 19" xfId="7500"/>
    <cellStyle name="Normal 15 2 2 2" xfId="7501"/>
    <cellStyle name="Normal 15 2 2 20" xfId="7502"/>
    <cellStyle name="Normal 15 2 2 21" xfId="7503"/>
    <cellStyle name="Normal 15 2 2 22" xfId="7504"/>
    <cellStyle name="Normal 15 2 2 23" xfId="7505"/>
    <cellStyle name="Normal 15 2 2 24" xfId="7506"/>
    <cellStyle name="Normal 15 2 2 25" xfId="7507"/>
    <cellStyle name="Normal 15 2 2 26" xfId="7508"/>
    <cellStyle name="Normal 15 2 2 27" xfId="7509"/>
    <cellStyle name="Normal 15 2 2 28" xfId="7510"/>
    <cellStyle name="Normal 15 2 2 29" xfId="7511"/>
    <cellStyle name="Normal 15 2 2 3" xfId="7512"/>
    <cellStyle name="Normal 15 2 2 30" xfId="7513"/>
    <cellStyle name="Normal 15 2 2 31" xfId="7514"/>
    <cellStyle name="Normal 15 2 2 32" xfId="7515"/>
    <cellStyle name="Normal 15 2 2 33" xfId="7516"/>
    <cellStyle name="Normal 15 2 2 34" xfId="7517"/>
    <cellStyle name="Normal 15 2 2 35" xfId="7518"/>
    <cellStyle name="Normal 15 2 2 36" xfId="7519"/>
    <cellStyle name="Normal 15 2 2 37" xfId="7520"/>
    <cellStyle name="Normal 15 2 2 38" xfId="7521"/>
    <cellStyle name="Normal 15 2 2 39" xfId="7522"/>
    <cellStyle name="Normal 15 2 2 4" xfId="7523"/>
    <cellStyle name="Normal 15 2 2 40" xfId="7524"/>
    <cellStyle name="Normal 15 2 2 41" xfId="7525"/>
    <cellStyle name="Normal 15 2 2 42" xfId="7526"/>
    <cellStyle name="Normal 15 2 2 43" xfId="7527"/>
    <cellStyle name="Normal 15 2 2 44" xfId="7528"/>
    <cellStyle name="Normal 15 2 2 45" xfId="7529"/>
    <cellStyle name="Normal 15 2 2 46" xfId="7530"/>
    <cellStyle name="Normal 15 2 2 47" xfId="7531"/>
    <cellStyle name="Normal 15 2 2 48" xfId="7532"/>
    <cellStyle name="Normal 15 2 2 49" xfId="7533"/>
    <cellStyle name="Normal 15 2 2 5" xfId="7534"/>
    <cellStyle name="Normal 15 2 2 50" xfId="7535"/>
    <cellStyle name="Normal 15 2 2 51" xfId="7536"/>
    <cellStyle name="Normal 15 2 2 52" xfId="7537"/>
    <cellStyle name="Normal 15 2 2 53" xfId="7538"/>
    <cellStyle name="Normal 15 2 2 54" xfId="7539"/>
    <cellStyle name="Normal 15 2 2 55" xfId="7540"/>
    <cellStyle name="Normal 15 2 2 56" xfId="7541"/>
    <cellStyle name="Normal 15 2 2 57" xfId="7542"/>
    <cellStyle name="Normal 15 2 2 58" xfId="7543"/>
    <cellStyle name="Normal 15 2 2 59" xfId="7544"/>
    <cellStyle name="Normal 15 2 2 6" xfId="7545"/>
    <cellStyle name="Normal 15 2 2 60" xfId="7546"/>
    <cellStyle name="Normal 15 2 2 61" xfId="7547"/>
    <cellStyle name="Normal 15 2 2 62" xfId="7548"/>
    <cellStyle name="Normal 15 2 2 63" xfId="7549"/>
    <cellStyle name="Normal 15 2 2 64" xfId="7550"/>
    <cellStyle name="Normal 15 2 2 65" xfId="7551"/>
    <cellStyle name="Normal 15 2 2 66" xfId="7552"/>
    <cellStyle name="Normal 15 2 2 67" xfId="7553"/>
    <cellStyle name="Normal 15 2 2 68" xfId="7554"/>
    <cellStyle name="Normal 15 2 2 69" xfId="7555"/>
    <cellStyle name="Normal 15 2 2 7" xfId="7556"/>
    <cellStyle name="Normal 15 2 2 70" xfId="7557"/>
    <cellStyle name="Normal 15 2 2 71" xfId="7558"/>
    <cellStyle name="Normal 15 2 2 72" xfId="7559"/>
    <cellStyle name="Normal 15 2 2 73" xfId="7560"/>
    <cellStyle name="Normal 15 2 2 74" xfId="7561"/>
    <cellStyle name="Normal 15 2 2 75" xfId="7562"/>
    <cellStyle name="Normal 15 2 2 76" xfId="7563"/>
    <cellStyle name="Normal 15 2 2 77" xfId="7564"/>
    <cellStyle name="Normal 15 2 2 78" xfId="7565"/>
    <cellStyle name="Normal 15 2 2 79" xfId="7566"/>
    <cellStyle name="Normal 15 2 2 8" xfId="7567"/>
    <cellStyle name="Normal 15 2 2 80" xfId="7568"/>
    <cellStyle name="Normal 15 2 2 81" xfId="7569"/>
    <cellStyle name="Normal 15 2 2 82" xfId="7570"/>
    <cellStyle name="Normal 15 2 2 83" xfId="7571"/>
    <cellStyle name="Normal 15 2 2 84" xfId="7572"/>
    <cellStyle name="Normal 15 2 2 85" xfId="7573"/>
    <cellStyle name="Normal 15 2 2 86" xfId="7574"/>
    <cellStyle name="Normal 15 2 2 87" xfId="7575"/>
    <cellStyle name="Normal 15 2 2 88" xfId="7576"/>
    <cellStyle name="Normal 15 2 2 9" xfId="7577"/>
    <cellStyle name="Normal 15 2 20" xfId="7578"/>
    <cellStyle name="Normal 15 2 21" xfId="7579"/>
    <cellStyle name="Normal 15 2 22" xfId="7580"/>
    <cellStyle name="Normal 15 2 23" xfId="7581"/>
    <cellStyle name="Normal 15 2 24" xfId="7582"/>
    <cellStyle name="Normal 15 2 25" xfId="7583"/>
    <cellStyle name="Normal 15 2 26" xfId="7584"/>
    <cellStyle name="Normal 15 2 27" xfId="7585"/>
    <cellStyle name="Normal 15 2 28" xfId="7586"/>
    <cellStyle name="Normal 15 2 29" xfId="7587"/>
    <cellStyle name="Normal 15 2 3" xfId="7588"/>
    <cellStyle name="Normal 15 2 3 10" xfId="7589"/>
    <cellStyle name="Normal 15 2 3 11" xfId="7590"/>
    <cellStyle name="Normal 15 2 3 12" xfId="7591"/>
    <cellStyle name="Normal 15 2 3 13" xfId="7592"/>
    <cellStyle name="Normal 15 2 3 14" xfId="7593"/>
    <cellStyle name="Normal 15 2 3 15" xfId="7594"/>
    <cellStyle name="Normal 15 2 3 16" xfId="7595"/>
    <cellStyle name="Normal 15 2 3 17" xfId="7596"/>
    <cellStyle name="Normal 15 2 3 18" xfId="7597"/>
    <cellStyle name="Normal 15 2 3 19" xfId="7598"/>
    <cellStyle name="Normal 15 2 3 2" xfId="7599"/>
    <cellStyle name="Normal 15 2 3 20" xfId="7600"/>
    <cellStyle name="Normal 15 2 3 21" xfId="7601"/>
    <cellStyle name="Normal 15 2 3 22" xfId="7602"/>
    <cellStyle name="Normal 15 2 3 23" xfId="7603"/>
    <cellStyle name="Normal 15 2 3 24" xfId="7604"/>
    <cellStyle name="Normal 15 2 3 25" xfId="7605"/>
    <cellStyle name="Normal 15 2 3 26" xfId="7606"/>
    <cellStyle name="Normal 15 2 3 27" xfId="7607"/>
    <cellStyle name="Normal 15 2 3 28" xfId="7608"/>
    <cellStyle name="Normal 15 2 3 29" xfId="7609"/>
    <cellStyle name="Normal 15 2 3 3" xfId="7610"/>
    <cellStyle name="Normal 15 2 3 30" xfId="7611"/>
    <cellStyle name="Normal 15 2 3 31" xfId="7612"/>
    <cellStyle name="Normal 15 2 3 32" xfId="7613"/>
    <cellStyle name="Normal 15 2 3 33" xfId="7614"/>
    <cellStyle name="Normal 15 2 3 34" xfId="7615"/>
    <cellStyle name="Normal 15 2 3 35" xfId="7616"/>
    <cellStyle name="Normal 15 2 3 36" xfId="7617"/>
    <cellStyle name="Normal 15 2 3 37" xfId="7618"/>
    <cellStyle name="Normal 15 2 3 38" xfId="7619"/>
    <cellStyle name="Normal 15 2 3 39" xfId="7620"/>
    <cellStyle name="Normal 15 2 3 4" xfId="7621"/>
    <cellStyle name="Normal 15 2 3 40" xfId="7622"/>
    <cellStyle name="Normal 15 2 3 41" xfId="7623"/>
    <cellStyle name="Normal 15 2 3 42" xfId="7624"/>
    <cellStyle name="Normal 15 2 3 43" xfId="7625"/>
    <cellStyle name="Normal 15 2 3 44" xfId="7626"/>
    <cellStyle name="Normal 15 2 3 45" xfId="7627"/>
    <cellStyle name="Normal 15 2 3 46" xfId="7628"/>
    <cellStyle name="Normal 15 2 3 47" xfId="7629"/>
    <cellStyle name="Normal 15 2 3 48" xfId="7630"/>
    <cellStyle name="Normal 15 2 3 49" xfId="7631"/>
    <cellStyle name="Normal 15 2 3 5" xfId="7632"/>
    <cellStyle name="Normal 15 2 3 50" xfId="7633"/>
    <cellStyle name="Normal 15 2 3 51" xfId="7634"/>
    <cellStyle name="Normal 15 2 3 52" xfId="7635"/>
    <cellStyle name="Normal 15 2 3 53" xfId="7636"/>
    <cellStyle name="Normal 15 2 3 54" xfId="7637"/>
    <cellStyle name="Normal 15 2 3 55" xfId="7638"/>
    <cellStyle name="Normal 15 2 3 56" xfId="7639"/>
    <cellStyle name="Normal 15 2 3 57" xfId="7640"/>
    <cellStyle name="Normal 15 2 3 58" xfId="7641"/>
    <cellStyle name="Normal 15 2 3 59" xfId="7642"/>
    <cellStyle name="Normal 15 2 3 6" xfId="7643"/>
    <cellStyle name="Normal 15 2 3 60" xfId="7644"/>
    <cellStyle name="Normal 15 2 3 61" xfId="7645"/>
    <cellStyle name="Normal 15 2 3 62" xfId="7646"/>
    <cellStyle name="Normal 15 2 3 63" xfId="7647"/>
    <cellStyle name="Normal 15 2 3 64" xfId="7648"/>
    <cellStyle name="Normal 15 2 3 65" xfId="7649"/>
    <cellStyle name="Normal 15 2 3 66" xfId="7650"/>
    <cellStyle name="Normal 15 2 3 67" xfId="7651"/>
    <cellStyle name="Normal 15 2 3 68" xfId="7652"/>
    <cellStyle name="Normal 15 2 3 69" xfId="7653"/>
    <cellStyle name="Normal 15 2 3 7" xfId="7654"/>
    <cellStyle name="Normal 15 2 3 70" xfId="7655"/>
    <cellStyle name="Normal 15 2 3 71" xfId="7656"/>
    <cellStyle name="Normal 15 2 3 72" xfId="7657"/>
    <cellStyle name="Normal 15 2 3 73" xfId="7658"/>
    <cellStyle name="Normal 15 2 3 74" xfId="7659"/>
    <cellStyle name="Normal 15 2 3 75" xfId="7660"/>
    <cellStyle name="Normal 15 2 3 76" xfId="7661"/>
    <cellStyle name="Normal 15 2 3 77" xfId="7662"/>
    <cellStyle name="Normal 15 2 3 78" xfId="7663"/>
    <cellStyle name="Normal 15 2 3 79" xfId="7664"/>
    <cellStyle name="Normal 15 2 3 8" xfId="7665"/>
    <cellStyle name="Normal 15 2 3 80" xfId="7666"/>
    <cellStyle name="Normal 15 2 3 81" xfId="7667"/>
    <cellStyle name="Normal 15 2 3 82" xfId="7668"/>
    <cellStyle name="Normal 15 2 3 83" xfId="7669"/>
    <cellStyle name="Normal 15 2 3 84" xfId="7670"/>
    <cellStyle name="Normal 15 2 3 85" xfId="7671"/>
    <cellStyle name="Normal 15 2 3 86" xfId="7672"/>
    <cellStyle name="Normal 15 2 3 87" xfId="7673"/>
    <cellStyle name="Normal 15 2 3 88" xfId="7674"/>
    <cellStyle name="Normal 15 2 3 9" xfId="7675"/>
    <cellStyle name="Normal 15 2 30" xfId="7676"/>
    <cellStyle name="Normal 15 2 31" xfId="7677"/>
    <cellStyle name="Normal 15 2 32" xfId="7678"/>
    <cellStyle name="Normal 15 2 33" xfId="7679"/>
    <cellStyle name="Normal 15 2 34" xfId="7680"/>
    <cellStyle name="Normal 15 2 35" xfId="7681"/>
    <cellStyle name="Normal 15 2 36" xfId="7682"/>
    <cellStyle name="Normal 15 2 37" xfId="7683"/>
    <cellStyle name="Normal 15 2 38" xfId="7684"/>
    <cellStyle name="Normal 15 2 39" xfId="7685"/>
    <cellStyle name="Normal 15 2 4" xfId="7686"/>
    <cellStyle name="Normal 15 2 40" xfId="7687"/>
    <cellStyle name="Normal 15 2 41" xfId="7688"/>
    <cellStyle name="Normal 15 2 42" xfId="7689"/>
    <cellStyle name="Normal 15 2 43" xfId="7690"/>
    <cellStyle name="Normal 15 2 44" xfId="7691"/>
    <cellStyle name="Normal 15 2 45" xfId="7692"/>
    <cellStyle name="Normal 15 2 46" xfId="7693"/>
    <cellStyle name="Normal 15 2 47" xfId="7694"/>
    <cellStyle name="Normal 15 2 48" xfId="7695"/>
    <cellStyle name="Normal 15 2 49" xfId="7696"/>
    <cellStyle name="Normal 15 2 5" xfId="7697"/>
    <cellStyle name="Normal 15 2 50" xfId="7698"/>
    <cellStyle name="Normal 15 2 51" xfId="7699"/>
    <cellStyle name="Normal 15 2 52" xfId="7700"/>
    <cellStyle name="Normal 15 2 53" xfId="7701"/>
    <cellStyle name="Normal 15 2 54" xfId="7702"/>
    <cellStyle name="Normal 15 2 55" xfId="7703"/>
    <cellStyle name="Normal 15 2 56" xfId="7704"/>
    <cellStyle name="Normal 15 2 57" xfId="7705"/>
    <cellStyle name="Normal 15 2 58" xfId="7706"/>
    <cellStyle name="Normal 15 2 59" xfId="7707"/>
    <cellStyle name="Normal 15 2 6" xfId="7708"/>
    <cellStyle name="Normal 15 2 60" xfId="7709"/>
    <cellStyle name="Normal 15 2 61" xfId="7710"/>
    <cellStyle name="Normal 15 2 62" xfId="7711"/>
    <cellStyle name="Normal 15 2 63" xfId="7712"/>
    <cellStyle name="Normal 15 2 64" xfId="7713"/>
    <cellStyle name="Normal 15 2 65" xfId="7714"/>
    <cellStyle name="Normal 15 2 66" xfId="7715"/>
    <cellStyle name="Normal 15 2 67" xfId="7716"/>
    <cellStyle name="Normal 15 2 68" xfId="7717"/>
    <cellStyle name="Normal 15 2 69" xfId="7718"/>
    <cellStyle name="Normal 15 2 7" xfId="7719"/>
    <cellStyle name="Normal 15 2 70" xfId="7720"/>
    <cellStyle name="Normal 15 2 71" xfId="7721"/>
    <cellStyle name="Normal 15 2 72" xfId="7722"/>
    <cellStyle name="Normal 15 2 73" xfId="7723"/>
    <cellStyle name="Normal 15 2 74" xfId="7724"/>
    <cellStyle name="Normal 15 2 75" xfId="7725"/>
    <cellStyle name="Normal 15 2 76" xfId="7726"/>
    <cellStyle name="Normal 15 2 77" xfId="7727"/>
    <cellStyle name="Normal 15 2 78" xfId="7728"/>
    <cellStyle name="Normal 15 2 79" xfId="7729"/>
    <cellStyle name="Normal 15 2 8" xfId="7730"/>
    <cellStyle name="Normal 15 2 80" xfId="7731"/>
    <cellStyle name="Normal 15 2 81" xfId="7732"/>
    <cellStyle name="Normal 15 2 82" xfId="7733"/>
    <cellStyle name="Normal 15 2 83" xfId="7734"/>
    <cellStyle name="Normal 15 2 84" xfId="7735"/>
    <cellStyle name="Normal 15 2 85" xfId="7736"/>
    <cellStyle name="Normal 15 2 86" xfId="7737"/>
    <cellStyle name="Normal 15 2 87" xfId="7738"/>
    <cellStyle name="Normal 15 2 88" xfId="7739"/>
    <cellStyle name="Normal 15 2 89" xfId="7740"/>
    <cellStyle name="Normal 15 2 9" xfId="7741"/>
    <cellStyle name="Normal 15 2 90" xfId="7742"/>
    <cellStyle name="Normal 15 20" xfId="7743"/>
    <cellStyle name="Normal 15 21" xfId="7744"/>
    <cellStyle name="Normal 15 22" xfId="7745"/>
    <cellStyle name="Normal 15 23" xfId="7746"/>
    <cellStyle name="Normal 15 24" xfId="7747"/>
    <cellStyle name="Normal 15 25" xfId="7748"/>
    <cellStyle name="Normal 15 26" xfId="7749"/>
    <cellStyle name="Normal 15 27" xfId="7750"/>
    <cellStyle name="Normal 15 28" xfId="7751"/>
    <cellStyle name="Normal 15 29" xfId="7752"/>
    <cellStyle name="Normal 15 3" xfId="7753"/>
    <cellStyle name="Normal 15 3 10" xfId="7754"/>
    <cellStyle name="Normal 15 3 11" xfId="7755"/>
    <cellStyle name="Normal 15 3 12" xfId="7756"/>
    <cellStyle name="Normal 15 3 13" xfId="7757"/>
    <cellStyle name="Normal 15 3 14" xfId="7758"/>
    <cellStyle name="Normal 15 3 15" xfId="7759"/>
    <cellStyle name="Normal 15 3 16" xfId="7760"/>
    <cellStyle name="Normal 15 3 17" xfId="7761"/>
    <cellStyle name="Normal 15 3 18" xfId="7762"/>
    <cellStyle name="Normal 15 3 19" xfId="7763"/>
    <cellStyle name="Normal 15 3 2" xfId="7764"/>
    <cellStyle name="Normal 15 3 20" xfId="7765"/>
    <cellStyle name="Normal 15 3 21" xfId="7766"/>
    <cellStyle name="Normal 15 3 22" xfId="7767"/>
    <cellStyle name="Normal 15 3 23" xfId="7768"/>
    <cellStyle name="Normal 15 3 24" xfId="7769"/>
    <cellStyle name="Normal 15 3 25" xfId="7770"/>
    <cellStyle name="Normal 15 3 26" xfId="7771"/>
    <cellStyle name="Normal 15 3 27" xfId="7772"/>
    <cellStyle name="Normal 15 3 28" xfId="7773"/>
    <cellStyle name="Normal 15 3 29" xfId="7774"/>
    <cellStyle name="Normal 15 3 3" xfId="7775"/>
    <cellStyle name="Normal 15 3 30" xfId="7776"/>
    <cellStyle name="Normal 15 3 31" xfId="7777"/>
    <cellStyle name="Normal 15 3 32" xfId="7778"/>
    <cellStyle name="Normal 15 3 33" xfId="7779"/>
    <cellStyle name="Normal 15 3 34" xfId="7780"/>
    <cellStyle name="Normal 15 3 35" xfId="7781"/>
    <cellStyle name="Normal 15 3 36" xfId="7782"/>
    <cellStyle name="Normal 15 3 37" xfId="7783"/>
    <cellStyle name="Normal 15 3 38" xfId="7784"/>
    <cellStyle name="Normal 15 3 39" xfId="7785"/>
    <cellStyle name="Normal 15 3 4" xfId="7786"/>
    <cellStyle name="Normal 15 3 40" xfId="7787"/>
    <cellStyle name="Normal 15 3 41" xfId="7788"/>
    <cellStyle name="Normal 15 3 42" xfId="7789"/>
    <cellStyle name="Normal 15 3 43" xfId="7790"/>
    <cellStyle name="Normal 15 3 44" xfId="7791"/>
    <cellStyle name="Normal 15 3 45" xfId="7792"/>
    <cellStyle name="Normal 15 3 46" xfId="7793"/>
    <cellStyle name="Normal 15 3 47" xfId="7794"/>
    <cellStyle name="Normal 15 3 48" xfId="7795"/>
    <cellStyle name="Normal 15 3 49" xfId="7796"/>
    <cellStyle name="Normal 15 3 5" xfId="7797"/>
    <cellStyle name="Normal 15 3 50" xfId="7798"/>
    <cellStyle name="Normal 15 3 51" xfId="7799"/>
    <cellStyle name="Normal 15 3 52" xfId="7800"/>
    <cellStyle name="Normal 15 3 53" xfId="7801"/>
    <cellStyle name="Normal 15 3 54" xfId="7802"/>
    <cellStyle name="Normal 15 3 55" xfId="7803"/>
    <cellStyle name="Normal 15 3 56" xfId="7804"/>
    <cellStyle name="Normal 15 3 57" xfId="7805"/>
    <cellStyle name="Normal 15 3 58" xfId="7806"/>
    <cellStyle name="Normal 15 3 59" xfId="7807"/>
    <cellStyle name="Normal 15 3 6" xfId="7808"/>
    <cellStyle name="Normal 15 3 60" xfId="7809"/>
    <cellStyle name="Normal 15 3 61" xfId="7810"/>
    <cellStyle name="Normal 15 3 62" xfId="7811"/>
    <cellStyle name="Normal 15 3 63" xfId="7812"/>
    <cellStyle name="Normal 15 3 64" xfId="7813"/>
    <cellStyle name="Normal 15 3 65" xfId="7814"/>
    <cellStyle name="Normal 15 3 66" xfId="7815"/>
    <cellStyle name="Normal 15 3 67" xfId="7816"/>
    <cellStyle name="Normal 15 3 68" xfId="7817"/>
    <cellStyle name="Normal 15 3 69" xfId="7818"/>
    <cellStyle name="Normal 15 3 7" xfId="7819"/>
    <cellStyle name="Normal 15 3 70" xfId="7820"/>
    <cellStyle name="Normal 15 3 71" xfId="7821"/>
    <cellStyle name="Normal 15 3 72" xfId="7822"/>
    <cellStyle name="Normal 15 3 73" xfId="7823"/>
    <cellStyle name="Normal 15 3 74" xfId="7824"/>
    <cellStyle name="Normal 15 3 75" xfId="7825"/>
    <cellStyle name="Normal 15 3 76" xfId="7826"/>
    <cellStyle name="Normal 15 3 77" xfId="7827"/>
    <cellStyle name="Normal 15 3 78" xfId="7828"/>
    <cellStyle name="Normal 15 3 79" xfId="7829"/>
    <cellStyle name="Normal 15 3 8" xfId="7830"/>
    <cellStyle name="Normal 15 3 80" xfId="7831"/>
    <cellStyle name="Normal 15 3 81" xfId="7832"/>
    <cellStyle name="Normal 15 3 82" xfId="7833"/>
    <cellStyle name="Normal 15 3 83" xfId="7834"/>
    <cellStyle name="Normal 15 3 84" xfId="7835"/>
    <cellStyle name="Normal 15 3 85" xfId="7836"/>
    <cellStyle name="Normal 15 3 86" xfId="7837"/>
    <cellStyle name="Normal 15 3 87" xfId="7838"/>
    <cellStyle name="Normal 15 3 88" xfId="7839"/>
    <cellStyle name="Normal 15 3 9" xfId="7840"/>
    <cellStyle name="Normal 15 30" xfId="7841"/>
    <cellStyle name="Normal 15 31" xfId="7842"/>
    <cellStyle name="Normal 15 32" xfId="7843"/>
    <cellStyle name="Normal 15 33" xfId="7844"/>
    <cellStyle name="Normal 15 34" xfId="7845"/>
    <cellStyle name="Normal 15 35" xfId="7846"/>
    <cellStyle name="Normal 15 36" xfId="7847"/>
    <cellStyle name="Normal 15 37" xfId="7848"/>
    <cellStyle name="Normal 15 38" xfId="7849"/>
    <cellStyle name="Normal 15 39" xfId="7850"/>
    <cellStyle name="Normal 15 4" xfId="7851"/>
    <cellStyle name="Normal 15 4 10" xfId="7852"/>
    <cellStyle name="Normal 15 4 11" xfId="7853"/>
    <cellStyle name="Normal 15 4 12" xfId="7854"/>
    <cellStyle name="Normal 15 4 13" xfId="7855"/>
    <cellStyle name="Normal 15 4 14" xfId="7856"/>
    <cellStyle name="Normal 15 4 15" xfId="7857"/>
    <cellStyle name="Normal 15 4 16" xfId="7858"/>
    <cellStyle name="Normal 15 4 17" xfId="7859"/>
    <cellStyle name="Normal 15 4 18" xfId="7860"/>
    <cellStyle name="Normal 15 4 19" xfId="7861"/>
    <cellStyle name="Normal 15 4 2" xfId="7862"/>
    <cellStyle name="Normal 15 4 20" xfId="7863"/>
    <cellStyle name="Normal 15 4 21" xfId="7864"/>
    <cellStyle name="Normal 15 4 22" xfId="7865"/>
    <cellStyle name="Normal 15 4 23" xfId="7866"/>
    <cellStyle name="Normal 15 4 24" xfId="7867"/>
    <cellStyle name="Normal 15 4 25" xfId="7868"/>
    <cellStyle name="Normal 15 4 26" xfId="7869"/>
    <cellStyle name="Normal 15 4 27" xfId="7870"/>
    <cellStyle name="Normal 15 4 28" xfId="7871"/>
    <cellStyle name="Normal 15 4 29" xfId="7872"/>
    <cellStyle name="Normal 15 4 3" xfId="7873"/>
    <cellStyle name="Normal 15 4 30" xfId="7874"/>
    <cellStyle name="Normal 15 4 31" xfId="7875"/>
    <cellStyle name="Normal 15 4 32" xfId="7876"/>
    <cellStyle name="Normal 15 4 33" xfId="7877"/>
    <cellStyle name="Normal 15 4 34" xfId="7878"/>
    <cellStyle name="Normal 15 4 35" xfId="7879"/>
    <cellStyle name="Normal 15 4 36" xfId="7880"/>
    <cellStyle name="Normal 15 4 37" xfId="7881"/>
    <cellStyle name="Normal 15 4 38" xfId="7882"/>
    <cellStyle name="Normal 15 4 39" xfId="7883"/>
    <cellStyle name="Normal 15 4 4" xfId="7884"/>
    <cellStyle name="Normal 15 4 40" xfId="7885"/>
    <cellStyle name="Normal 15 4 41" xfId="7886"/>
    <cellStyle name="Normal 15 4 42" xfId="7887"/>
    <cellStyle name="Normal 15 4 43" xfId="7888"/>
    <cellStyle name="Normal 15 4 44" xfId="7889"/>
    <cellStyle name="Normal 15 4 45" xfId="7890"/>
    <cellStyle name="Normal 15 4 46" xfId="7891"/>
    <cellStyle name="Normal 15 4 47" xfId="7892"/>
    <cellStyle name="Normal 15 4 48" xfId="7893"/>
    <cellStyle name="Normal 15 4 49" xfId="7894"/>
    <cellStyle name="Normal 15 4 5" xfId="7895"/>
    <cellStyle name="Normal 15 4 50" xfId="7896"/>
    <cellStyle name="Normal 15 4 51" xfId="7897"/>
    <cellStyle name="Normal 15 4 52" xfId="7898"/>
    <cellStyle name="Normal 15 4 53" xfId="7899"/>
    <cellStyle name="Normal 15 4 54" xfId="7900"/>
    <cellStyle name="Normal 15 4 55" xfId="7901"/>
    <cellStyle name="Normal 15 4 56" xfId="7902"/>
    <cellStyle name="Normal 15 4 57" xfId="7903"/>
    <cellStyle name="Normal 15 4 58" xfId="7904"/>
    <cellStyle name="Normal 15 4 59" xfId="7905"/>
    <cellStyle name="Normal 15 4 6" xfId="7906"/>
    <cellStyle name="Normal 15 4 60" xfId="7907"/>
    <cellStyle name="Normal 15 4 61" xfId="7908"/>
    <cellStyle name="Normal 15 4 62" xfId="7909"/>
    <cellStyle name="Normal 15 4 63" xfId="7910"/>
    <cellStyle name="Normal 15 4 64" xfId="7911"/>
    <cellStyle name="Normal 15 4 65" xfId="7912"/>
    <cellStyle name="Normal 15 4 66" xfId="7913"/>
    <cellStyle name="Normal 15 4 67" xfId="7914"/>
    <cellStyle name="Normal 15 4 68" xfId="7915"/>
    <cellStyle name="Normal 15 4 69" xfId="7916"/>
    <cellStyle name="Normal 15 4 7" xfId="7917"/>
    <cellStyle name="Normal 15 4 70" xfId="7918"/>
    <cellStyle name="Normal 15 4 71" xfId="7919"/>
    <cellStyle name="Normal 15 4 72" xfId="7920"/>
    <cellStyle name="Normal 15 4 73" xfId="7921"/>
    <cellStyle name="Normal 15 4 74" xfId="7922"/>
    <cellStyle name="Normal 15 4 75" xfId="7923"/>
    <cellStyle name="Normal 15 4 76" xfId="7924"/>
    <cellStyle name="Normal 15 4 77" xfId="7925"/>
    <cellStyle name="Normal 15 4 78" xfId="7926"/>
    <cellStyle name="Normal 15 4 79" xfId="7927"/>
    <cellStyle name="Normal 15 4 8" xfId="7928"/>
    <cellStyle name="Normal 15 4 80" xfId="7929"/>
    <cellStyle name="Normal 15 4 81" xfId="7930"/>
    <cellStyle name="Normal 15 4 82" xfId="7931"/>
    <cellStyle name="Normal 15 4 83" xfId="7932"/>
    <cellStyle name="Normal 15 4 84" xfId="7933"/>
    <cellStyle name="Normal 15 4 85" xfId="7934"/>
    <cellStyle name="Normal 15 4 86" xfId="7935"/>
    <cellStyle name="Normal 15 4 87" xfId="7936"/>
    <cellStyle name="Normal 15 4 88" xfId="7937"/>
    <cellStyle name="Normal 15 4 9" xfId="7938"/>
    <cellStyle name="Normal 15 40" xfId="7939"/>
    <cellStyle name="Normal 15 41" xfId="7940"/>
    <cellStyle name="Normal 15 42" xfId="7941"/>
    <cellStyle name="Normal 15 43" xfId="7942"/>
    <cellStyle name="Normal 15 44" xfId="7943"/>
    <cellStyle name="Normal 15 45" xfId="7944"/>
    <cellStyle name="Normal 15 46" xfId="7945"/>
    <cellStyle name="Normal 15 47" xfId="7946"/>
    <cellStyle name="Normal 15 48" xfId="7947"/>
    <cellStyle name="Normal 15 49" xfId="7948"/>
    <cellStyle name="Normal 15 5" xfId="7949"/>
    <cellStyle name="Normal 15 50" xfId="7950"/>
    <cellStyle name="Normal 15 51" xfId="7951"/>
    <cellStyle name="Normal 15 52" xfId="7952"/>
    <cellStyle name="Normal 15 53" xfId="7953"/>
    <cellStyle name="Normal 15 54" xfId="7954"/>
    <cellStyle name="Normal 15 55" xfId="7955"/>
    <cellStyle name="Normal 15 56" xfId="7956"/>
    <cellStyle name="Normal 15 57" xfId="7957"/>
    <cellStyle name="Normal 15 58" xfId="7958"/>
    <cellStyle name="Normal 15 59" xfId="7959"/>
    <cellStyle name="Normal 15 6" xfId="7960"/>
    <cellStyle name="Normal 15 60" xfId="7961"/>
    <cellStyle name="Normal 15 61" xfId="7962"/>
    <cellStyle name="Normal 15 62" xfId="7963"/>
    <cellStyle name="Normal 15 63" xfId="7964"/>
    <cellStyle name="Normal 15 64" xfId="7965"/>
    <cellStyle name="Normal 15 65" xfId="7966"/>
    <cellStyle name="Normal 15 66" xfId="7967"/>
    <cellStyle name="Normal 15 67" xfId="7968"/>
    <cellStyle name="Normal 15 68" xfId="7969"/>
    <cellStyle name="Normal 15 69" xfId="7970"/>
    <cellStyle name="Normal 15 7" xfId="7971"/>
    <cellStyle name="Normal 15 70" xfId="7972"/>
    <cellStyle name="Normal 15 71" xfId="7973"/>
    <cellStyle name="Normal 15 72" xfId="7974"/>
    <cellStyle name="Normal 15 73" xfId="7975"/>
    <cellStyle name="Normal 15 74" xfId="7976"/>
    <cellStyle name="Normal 15 75" xfId="7977"/>
    <cellStyle name="Normal 15 76" xfId="7978"/>
    <cellStyle name="Normal 15 77" xfId="7979"/>
    <cellStyle name="Normal 15 78" xfId="7980"/>
    <cellStyle name="Normal 15 79" xfId="7981"/>
    <cellStyle name="Normal 15 8" xfId="7982"/>
    <cellStyle name="Normal 15 80" xfId="7983"/>
    <cellStyle name="Normal 15 81" xfId="7984"/>
    <cellStyle name="Normal 15 82" xfId="7985"/>
    <cellStyle name="Normal 15 83" xfId="7986"/>
    <cellStyle name="Normal 15 84" xfId="7987"/>
    <cellStyle name="Normal 15 85" xfId="7988"/>
    <cellStyle name="Normal 15 86" xfId="7989"/>
    <cellStyle name="Normal 15 87" xfId="7990"/>
    <cellStyle name="Normal 15 88" xfId="7991"/>
    <cellStyle name="Normal 15 89" xfId="7992"/>
    <cellStyle name="Normal 15 9" xfId="7993"/>
    <cellStyle name="Normal 15 90" xfId="7994"/>
    <cellStyle name="Normal 15 91" xfId="7995"/>
    <cellStyle name="Normal 150" xfId="7996"/>
    <cellStyle name="Normal 151" xfId="7997"/>
    <cellStyle name="Normal 152" xfId="7998"/>
    <cellStyle name="Normal 153" xfId="7999"/>
    <cellStyle name="Normal 154" xfId="8000"/>
    <cellStyle name="Normal 155" xfId="8001"/>
    <cellStyle name="Normal 156" xfId="8002"/>
    <cellStyle name="Normal 157" xfId="8003"/>
    <cellStyle name="Normal 158" xfId="8004"/>
    <cellStyle name="Normal 159" xfId="8005"/>
    <cellStyle name="Normal 16" xfId="8006"/>
    <cellStyle name="Normal 16 10" xfId="8007"/>
    <cellStyle name="Normal 16 11" xfId="8008"/>
    <cellStyle name="Normal 16 12" xfId="8009"/>
    <cellStyle name="Normal 16 13" xfId="8010"/>
    <cellStyle name="Normal 16 14" xfId="8011"/>
    <cellStyle name="Normal 16 15" xfId="8012"/>
    <cellStyle name="Normal 16 16" xfId="8013"/>
    <cellStyle name="Normal 16 17" xfId="8014"/>
    <cellStyle name="Normal 16 18" xfId="8015"/>
    <cellStyle name="Normal 16 19" xfId="8016"/>
    <cellStyle name="Normal 16 2" xfId="8017"/>
    <cellStyle name="Normal 16 2 10" xfId="8018"/>
    <cellStyle name="Normal 16 2 11" xfId="8019"/>
    <cellStyle name="Normal 16 2 12" xfId="8020"/>
    <cellStyle name="Normal 16 2 13" xfId="8021"/>
    <cellStyle name="Normal 16 2 14" xfId="8022"/>
    <cellStyle name="Normal 16 2 15" xfId="8023"/>
    <cellStyle name="Normal 16 2 16" xfId="8024"/>
    <cellStyle name="Normal 16 2 17" xfId="8025"/>
    <cellStyle name="Normal 16 2 18" xfId="8026"/>
    <cellStyle name="Normal 16 2 19" xfId="8027"/>
    <cellStyle name="Normal 16 2 2" xfId="8028"/>
    <cellStyle name="Normal 16 2 20" xfId="8029"/>
    <cellStyle name="Normal 16 2 21" xfId="8030"/>
    <cellStyle name="Normal 16 2 22" xfId="8031"/>
    <cellStyle name="Normal 16 2 23" xfId="8032"/>
    <cellStyle name="Normal 16 2 24" xfId="8033"/>
    <cellStyle name="Normal 16 2 25" xfId="8034"/>
    <cellStyle name="Normal 16 2 26" xfId="8035"/>
    <cellStyle name="Normal 16 2 27" xfId="8036"/>
    <cellStyle name="Normal 16 2 28" xfId="8037"/>
    <cellStyle name="Normal 16 2 29" xfId="8038"/>
    <cellStyle name="Normal 16 2 3" xfId="8039"/>
    <cellStyle name="Normal 16 2 30" xfId="8040"/>
    <cellStyle name="Normal 16 2 31" xfId="8041"/>
    <cellStyle name="Normal 16 2 32" xfId="8042"/>
    <cellStyle name="Normal 16 2 33" xfId="8043"/>
    <cellStyle name="Normal 16 2 34" xfId="8044"/>
    <cellStyle name="Normal 16 2 35" xfId="8045"/>
    <cellStyle name="Normal 16 2 36" xfId="8046"/>
    <cellStyle name="Normal 16 2 37" xfId="8047"/>
    <cellStyle name="Normal 16 2 38" xfId="8048"/>
    <cellStyle name="Normal 16 2 39" xfId="8049"/>
    <cellStyle name="Normal 16 2 4" xfId="8050"/>
    <cellStyle name="Normal 16 2 40" xfId="8051"/>
    <cellStyle name="Normal 16 2 41" xfId="8052"/>
    <cellStyle name="Normal 16 2 42" xfId="8053"/>
    <cellStyle name="Normal 16 2 43" xfId="8054"/>
    <cellStyle name="Normal 16 2 44" xfId="8055"/>
    <cellStyle name="Normal 16 2 45" xfId="8056"/>
    <cellStyle name="Normal 16 2 46" xfId="8057"/>
    <cellStyle name="Normal 16 2 47" xfId="8058"/>
    <cellStyle name="Normal 16 2 48" xfId="8059"/>
    <cellStyle name="Normal 16 2 49" xfId="8060"/>
    <cellStyle name="Normal 16 2 5" xfId="8061"/>
    <cellStyle name="Normal 16 2 50" xfId="8062"/>
    <cellStyle name="Normal 16 2 51" xfId="8063"/>
    <cellStyle name="Normal 16 2 52" xfId="8064"/>
    <cellStyle name="Normal 16 2 53" xfId="8065"/>
    <cellStyle name="Normal 16 2 54" xfId="8066"/>
    <cellStyle name="Normal 16 2 55" xfId="8067"/>
    <cellStyle name="Normal 16 2 56" xfId="8068"/>
    <cellStyle name="Normal 16 2 57" xfId="8069"/>
    <cellStyle name="Normal 16 2 58" xfId="8070"/>
    <cellStyle name="Normal 16 2 59" xfId="8071"/>
    <cellStyle name="Normal 16 2 6" xfId="8072"/>
    <cellStyle name="Normal 16 2 60" xfId="8073"/>
    <cellStyle name="Normal 16 2 61" xfId="8074"/>
    <cellStyle name="Normal 16 2 62" xfId="8075"/>
    <cellStyle name="Normal 16 2 63" xfId="8076"/>
    <cellStyle name="Normal 16 2 64" xfId="8077"/>
    <cellStyle name="Normal 16 2 65" xfId="8078"/>
    <cellStyle name="Normal 16 2 66" xfId="8079"/>
    <cellStyle name="Normal 16 2 67" xfId="8080"/>
    <cellStyle name="Normal 16 2 68" xfId="8081"/>
    <cellStyle name="Normal 16 2 69" xfId="8082"/>
    <cellStyle name="Normal 16 2 7" xfId="8083"/>
    <cellStyle name="Normal 16 2 70" xfId="8084"/>
    <cellStyle name="Normal 16 2 71" xfId="8085"/>
    <cellStyle name="Normal 16 2 72" xfId="8086"/>
    <cellStyle name="Normal 16 2 73" xfId="8087"/>
    <cellStyle name="Normal 16 2 74" xfId="8088"/>
    <cellStyle name="Normal 16 2 75" xfId="8089"/>
    <cellStyle name="Normal 16 2 76" xfId="8090"/>
    <cellStyle name="Normal 16 2 77" xfId="8091"/>
    <cellStyle name="Normal 16 2 78" xfId="8092"/>
    <cellStyle name="Normal 16 2 79" xfId="8093"/>
    <cellStyle name="Normal 16 2 8" xfId="8094"/>
    <cellStyle name="Normal 16 2 80" xfId="8095"/>
    <cellStyle name="Normal 16 2 81" xfId="8096"/>
    <cellStyle name="Normal 16 2 82" xfId="8097"/>
    <cellStyle name="Normal 16 2 83" xfId="8098"/>
    <cellStyle name="Normal 16 2 84" xfId="8099"/>
    <cellStyle name="Normal 16 2 85" xfId="8100"/>
    <cellStyle name="Normal 16 2 86" xfId="8101"/>
    <cellStyle name="Normal 16 2 87" xfId="8102"/>
    <cellStyle name="Normal 16 2 88" xfId="8103"/>
    <cellStyle name="Normal 16 2 9" xfId="8104"/>
    <cellStyle name="Normal 16 20" xfId="8105"/>
    <cellStyle name="Normal 16 21" xfId="8106"/>
    <cellStyle name="Normal 16 22" xfId="8107"/>
    <cellStyle name="Normal 16 23" xfId="8108"/>
    <cellStyle name="Normal 16 24" xfId="8109"/>
    <cellStyle name="Normal 16 25" xfId="8110"/>
    <cellStyle name="Normal 16 26" xfId="8111"/>
    <cellStyle name="Normal 16 27" xfId="8112"/>
    <cellStyle name="Normal 16 28" xfId="8113"/>
    <cellStyle name="Normal 16 29" xfId="8114"/>
    <cellStyle name="Normal 16 3" xfId="8115"/>
    <cellStyle name="Normal 16 3 10" xfId="8116"/>
    <cellStyle name="Normal 16 3 11" xfId="8117"/>
    <cellStyle name="Normal 16 3 12" xfId="8118"/>
    <cellStyle name="Normal 16 3 13" xfId="8119"/>
    <cellStyle name="Normal 16 3 14" xfId="8120"/>
    <cellStyle name="Normal 16 3 15" xfId="8121"/>
    <cellStyle name="Normal 16 3 16" xfId="8122"/>
    <cellStyle name="Normal 16 3 17" xfId="8123"/>
    <cellStyle name="Normal 16 3 18" xfId="8124"/>
    <cellStyle name="Normal 16 3 19" xfId="8125"/>
    <cellStyle name="Normal 16 3 2" xfId="8126"/>
    <cellStyle name="Normal 16 3 20" xfId="8127"/>
    <cellStyle name="Normal 16 3 21" xfId="8128"/>
    <cellStyle name="Normal 16 3 22" xfId="8129"/>
    <cellStyle name="Normal 16 3 23" xfId="8130"/>
    <cellStyle name="Normal 16 3 24" xfId="8131"/>
    <cellStyle name="Normal 16 3 25" xfId="8132"/>
    <cellStyle name="Normal 16 3 26" xfId="8133"/>
    <cellStyle name="Normal 16 3 27" xfId="8134"/>
    <cellStyle name="Normal 16 3 28" xfId="8135"/>
    <cellStyle name="Normal 16 3 29" xfId="8136"/>
    <cellStyle name="Normal 16 3 3" xfId="8137"/>
    <cellStyle name="Normal 16 3 30" xfId="8138"/>
    <cellStyle name="Normal 16 3 31" xfId="8139"/>
    <cellStyle name="Normal 16 3 32" xfId="8140"/>
    <cellStyle name="Normal 16 3 33" xfId="8141"/>
    <cellStyle name="Normal 16 3 34" xfId="8142"/>
    <cellStyle name="Normal 16 3 35" xfId="8143"/>
    <cellStyle name="Normal 16 3 36" xfId="8144"/>
    <cellStyle name="Normal 16 3 37" xfId="8145"/>
    <cellStyle name="Normal 16 3 38" xfId="8146"/>
    <cellStyle name="Normal 16 3 39" xfId="8147"/>
    <cellStyle name="Normal 16 3 4" xfId="8148"/>
    <cellStyle name="Normal 16 3 40" xfId="8149"/>
    <cellStyle name="Normal 16 3 41" xfId="8150"/>
    <cellStyle name="Normal 16 3 42" xfId="8151"/>
    <cellStyle name="Normal 16 3 43" xfId="8152"/>
    <cellStyle name="Normal 16 3 44" xfId="8153"/>
    <cellStyle name="Normal 16 3 45" xfId="8154"/>
    <cellStyle name="Normal 16 3 46" xfId="8155"/>
    <cellStyle name="Normal 16 3 47" xfId="8156"/>
    <cellStyle name="Normal 16 3 48" xfId="8157"/>
    <cellStyle name="Normal 16 3 49" xfId="8158"/>
    <cellStyle name="Normal 16 3 5" xfId="8159"/>
    <cellStyle name="Normal 16 3 50" xfId="8160"/>
    <cellStyle name="Normal 16 3 51" xfId="8161"/>
    <cellStyle name="Normal 16 3 52" xfId="8162"/>
    <cellStyle name="Normal 16 3 53" xfId="8163"/>
    <cellStyle name="Normal 16 3 54" xfId="8164"/>
    <cellStyle name="Normal 16 3 55" xfId="8165"/>
    <cellStyle name="Normal 16 3 56" xfId="8166"/>
    <cellStyle name="Normal 16 3 57" xfId="8167"/>
    <cellStyle name="Normal 16 3 58" xfId="8168"/>
    <cellStyle name="Normal 16 3 59" xfId="8169"/>
    <cellStyle name="Normal 16 3 6" xfId="8170"/>
    <cellStyle name="Normal 16 3 60" xfId="8171"/>
    <cellStyle name="Normal 16 3 61" xfId="8172"/>
    <cellStyle name="Normal 16 3 62" xfId="8173"/>
    <cellStyle name="Normal 16 3 63" xfId="8174"/>
    <cellStyle name="Normal 16 3 64" xfId="8175"/>
    <cellStyle name="Normal 16 3 65" xfId="8176"/>
    <cellStyle name="Normal 16 3 66" xfId="8177"/>
    <cellStyle name="Normal 16 3 67" xfId="8178"/>
    <cellStyle name="Normal 16 3 68" xfId="8179"/>
    <cellStyle name="Normal 16 3 69" xfId="8180"/>
    <cellStyle name="Normal 16 3 7" xfId="8181"/>
    <cellStyle name="Normal 16 3 70" xfId="8182"/>
    <cellStyle name="Normal 16 3 71" xfId="8183"/>
    <cellStyle name="Normal 16 3 72" xfId="8184"/>
    <cellStyle name="Normal 16 3 73" xfId="8185"/>
    <cellStyle name="Normal 16 3 74" xfId="8186"/>
    <cellStyle name="Normal 16 3 75" xfId="8187"/>
    <cellStyle name="Normal 16 3 76" xfId="8188"/>
    <cellStyle name="Normal 16 3 77" xfId="8189"/>
    <cellStyle name="Normal 16 3 78" xfId="8190"/>
    <cellStyle name="Normal 16 3 79" xfId="8191"/>
    <cellStyle name="Normal 16 3 8" xfId="8192"/>
    <cellStyle name="Normal 16 3 80" xfId="8193"/>
    <cellStyle name="Normal 16 3 81" xfId="8194"/>
    <cellStyle name="Normal 16 3 82" xfId="8195"/>
    <cellStyle name="Normal 16 3 83" xfId="8196"/>
    <cellStyle name="Normal 16 3 84" xfId="8197"/>
    <cellStyle name="Normal 16 3 85" xfId="8198"/>
    <cellStyle name="Normal 16 3 86" xfId="8199"/>
    <cellStyle name="Normal 16 3 87" xfId="8200"/>
    <cellStyle name="Normal 16 3 88" xfId="8201"/>
    <cellStyle name="Normal 16 3 9" xfId="8202"/>
    <cellStyle name="Normal 16 30" xfId="8203"/>
    <cellStyle name="Normal 16 31" xfId="8204"/>
    <cellStyle name="Normal 16 32" xfId="8205"/>
    <cellStyle name="Normal 16 33" xfId="8206"/>
    <cellStyle name="Normal 16 34" xfId="8207"/>
    <cellStyle name="Normal 16 35" xfId="8208"/>
    <cellStyle name="Normal 16 36" xfId="8209"/>
    <cellStyle name="Normal 16 37" xfId="8210"/>
    <cellStyle name="Normal 16 38" xfId="8211"/>
    <cellStyle name="Normal 16 39" xfId="8212"/>
    <cellStyle name="Normal 16 4" xfId="8213"/>
    <cellStyle name="Normal 16 40" xfId="8214"/>
    <cellStyle name="Normal 16 41" xfId="8215"/>
    <cellStyle name="Normal 16 42" xfId="8216"/>
    <cellStyle name="Normal 16 43" xfId="8217"/>
    <cellStyle name="Normal 16 44" xfId="8218"/>
    <cellStyle name="Normal 16 45" xfId="8219"/>
    <cellStyle name="Normal 16 46" xfId="8220"/>
    <cellStyle name="Normal 16 47" xfId="8221"/>
    <cellStyle name="Normal 16 48" xfId="8222"/>
    <cellStyle name="Normal 16 49" xfId="8223"/>
    <cellStyle name="Normal 16 5" xfId="8224"/>
    <cellStyle name="Normal 16 50" xfId="8225"/>
    <cellStyle name="Normal 16 51" xfId="8226"/>
    <cellStyle name="Normal 16 52" xfId="8227"/>
    <cellStyle name="Normal 16 53" xfId="8228"/>
    <cellStyle name="Normal 16 54" xfId="8229"/>
    <cellStyle name="Normal 16 55" xfId="8230"/>
    <cellStyle name="Normal 16 56" xfId="8231"/>
    <cellStyle name="Normal 16 57" xfId="8232"/>
    <cellStyle name="Normal 16 58" xfId="8233"/>
    <cellStyle name="Normal 16 59" xfId="8234"/>
    <cellStyle name="Normal 16 6" xfId="8235"/>
    <cellStyle name="Normal 16 60" xfId="8236"/>
    <cellStyle name="Normal 16 61" xfId="8237"/>
    <cellStyle name="Normal 16 62" xfId="8238"/>
    <cellStyle name="Normal 16 63" xfId="8239"/>
    <cellStyle name="Normal 16 64" xfId="8240"/>
    <cellStyle name="Normal 16 65" xfId="8241"/>
    <cellStyle name="Normal 16 66" xfId="8242"/>
    <cellStyle name="Normal 16 67" xfId="8243"/>
    <cellStyle name="Normal 16 68" xfId="8244"/>
    <cellStyle name="Normal 16 69" xfId="8245"/>
    <cellStyle name="Normal 16 7" xfId="8246"/>
    <cellStyle name="Normal 16 70" xfId="8247"/>
    <cellStyle name="Normal 16 71" xfId="8248"/>
    <cellStyle name="Normal 16 72" xfId="8249"/>
    <cellStyle name="Normal 16 73" xfId="8250"/>
    <cellStyle name="Normal 16 74" xfId="8251"/>
    <cellStyle name="Normal 16 75" xfId="8252"/>
    <cellStyle name="Normal 16 76" xfId="8253"/>
    <cellStyle name="Normal 16 77" xfId="8254"/>
    <cellStyle name="Normal 16 78" xfId="8255"/>
    <cellStyle name="Normal 16 79" xfId="8256"/>
    <cellStyle name="Normal 16 8" xfId="8257"/>
    <cellStyle name="Normal 16 80" xfId="8258"/>
    <cellStyle name="Normal 16 81" xfId="8259"/>
    <cellStyle name="Normal 16 82" xfId="8260"/>
    <cellStyle name="Normal 16 83" xfId="8261"/>
    <cellStyle name="Normal 16 84" xfId="8262"/>
    <cellStyle name="Normal 16 85" xfId="8263"/>
    <cellStyle name="Normal 16 86" xfId="8264"/>
    <cellStyle name="Normal 16 87" xfId="8265"/>
    <cellStyle name="Normal 16 88" xfId="8266"/>
    <cellStyle name="Normal 16 89" xfId="8267"/>
    <cellStyle name="Normal 16 9" xfId="8268"/>
    <cellStyle name="Normal 16 90" xfId="8269"/>
    <cellStyle name="Normal 160" xfId="8270"/>
    <cellStyle name="Normal 161" xfId="8271"/>
    <cellStyle name="Normal 162" xfId="8272"/>
    <cellStyle name="Normal 163" xfId="8273"/>
    <cellStyle name="Normal 164" xfId="8274"/>
    <cellStyle name="Normal 165" xfId="8275"/>
    <cellStyle name="Normal 166" xfId="8276"/>
    <cellStyle name="Normal 167" xfId="8277"/>
    <cellStyle name="Normal 168" xfId="8278"/>
    <cellStyle name="Normal 169" xfId="8279"/>
    <cellStyle name="Normal 17" xfId="8280"/>
    <cellStyle name="Normal 17 10" xfId="8281"/>
    <cellStyle name="Normal 17 11" xfId="8282"/>
    <cellStyle name="Normal 17 12" xfId="8283"/>
    <cellStyle name="Normal 17 13" xfId="8284"/>
    <cellStyle name="Normal 17 14" xfId="8285"/>
    <cellStyle name="Normal 17 15" xfId="8286"/>
    <cellStyle name="Normal 17 16" xfId="8287"/>
    <cellStyle name="Normal 17 17" xfId="8288"/>
    <cellStyle name="Normal 17 18" xfId="8289"/>
    <cellStyle name="Normal 17 19" xfId="8290"/>
    <cellStyle name="Normal 17 2" xfId="8291"/>
    <cellStyle name="Normal 17 2 10" xfId="8292"/>
    <cellStyle name="Normal 17 2 11" xfId="8293"/>
    <cellStyle name="Normal 17 2 12" xfId="8294"/>
    <cellStyle name="Normal 17 2 13" xfId="8295"/>
    <cellStyle name="Normal 17 2 14" xfId="8296"/>
    <cellStyle name="Normal 17 2 15" xfId="8297"/>
    <cellStyle name="Normal 17 2 16" xfId="8298"/>
    <cellStyle name="Normal 17 2 17" xfId="8299"/>
    <cellStyle name="Normal 17 2 18" xfId="8300"/>
    <cellStyle name="Normal 17 2 19" xfId="8301"/>
    <cellStyle name="Normal 17 2 2" xfId="8302"/>
    <cellStyle name="Normal 17 2 2 10" xfId="8303"/>
    <cellStyle name="Normal 17 2 2 11" xfId="8304"/>
    <cellStyle name="Normal 17 2 2 12" xfId="8305"/>
    <cellStyle name="Normal 17 2 2 13" xfId="8306"/>
    <cellStyle name="Normal 17 2 2 14" xfId="8307"/>
    <cellStyle name="Normal 17 2 2 15" xfId="8308"/>
    <cellStyle name="Normal 17 2 2 16" xfId="8309"/>
    <cellStyle name="Normal 17 2 2 17" xfId="8310"/>
    <cellStyle name="Normal 17 2 2 18" xfId="8311"/>
    <cellStyle name="Normal 17 2 2 19" xfId="8312"/>
    <cellStyle name="Normal 17 2 2 2" xfId="8313"/>
    <cellStyle name="Normal 17 2 2 20" xfId="8314"/>
    <cellStyle name="Normal 17 2 2 21" xfId="8315"/>
    <cellStyle name="Normal 17 2 2 22" xfId="8316"/>
    <cellStyle name="Normal 17 2 2 23" xfId="8317"/>
    <cellStyle name="Normal 17 2 2 24" xfId="8318"/>
    <cellStyle name="Normal 17 2 2 25" xfId="8319"/>
    <cellStyle name="Normal 17 2 2 26" xfId="8320"/>
    <cellStyle name="Normal 17 2 2 27" xfId="8321"/>
    <cellStyle name="Normal 17 2 2 28" xfId="8322"/>
    <cellStyle name="Normal 17 2 2 29" xfId="8323"/>
    <cellStyle name="Normal 17 2 2 3" xfId="8324"/>
    <cellStyle name="Normal 17 2 2 30" xfId="8325"/>
    <cellStyle name="Normal 17 2 2 31" xfId="8326"/>
    <cellStyle name="Normal 17 2 2 32" xfId="8327"/>
    <cellStyle name="Normal 17 2 2 33" xfId="8328"/>
    <cellStyle name="Normal 17 2 2 34" xfId="8329"/>
    <cellStyle name="Normal 17 2 2 35" xfId="8330"/>
    <cellStyle name="Normal 17 2 2 36" xfId="8331"/>
    <cellStyle name="Normal 17 2 2 37" xfId="8332"/>
    <cellStyle name="Normal 17 2 2 38" xfId="8333"/>
    <cellStyle name="Normal 17 2 2 39" xfId="8334"/>
    <cellStyle name="Normal 17 2 2 4" xfId="8335"/>
    <cellStyle name="Normal 17 2 2 40" xfId="8336"/>
    <cellStyle name="Normal 17 2 2 41" xfId="8337"/>
    <cellStyle name="Normal 17 2 2 42" xfId="8338"/>
    <cellStyle name="Normal 17 2 2 43" xfId="8339"/>
    <cellStyle name="Normal 17 2 2 44" xfId="8340"/>
    <cellStyle name="Normal 17 2 2 45" xfId="8341"/>
    <cellStyle name="Normal 17 2 2 46" xfId="8342"/>
    <cellStyle name="Normal 17 2 2 47" xfId="8343"/>
    <cellStyle name="Normal 17 2 2 48" xfId="8344"/>
    <cellStyle name="Normal 17 2 2 49" xfId="8345"/>
    <cellStyle name="Normal 17 2 2 5" xfId="8346"/>
    <cellStyle name="Normal 17 2 2 50" xfId="8347"/>
    <cellStyle name="Normal 17 2 2 51" xfId="8348"/>
    <cellStyle name="Normal 17 2 2 52" xfId="8349"/>
    <cellStyle name="Normal 17 2 2 53" xfId="8350"/>
    <cellStyle name="Normal 17 2 2 54" xfId="8351"/>
    <cellStyle name="Normal 17 2 2 55" xfId="8352"/>
    <cellStyle name="Normal 17 2 2 56" xfId="8353"/>
    <cellStyle name="Normal 17 2 2 57" xfId="8354"/>
    <cellStyle name="Normal 17 2 2 58" xfId="8355"/>
    <cellStyle name="Normal 17 2 2 59" xfId="8356"/>
    <cellStyle name="Normal 17 2 2 6" xfId="8357"/>
    <cellStyle name="Normal 17 2 2 60" xfId="8358"/>
    <cellStyle name="Normal 17 2 2 61" xfId="8359"/>
    <cellStyle name="Normal 17 2 2 62" xfId="8360"/>
    <cellStyle name="Normal 17 2 2 63" xfId="8361"/>
    <cellStyle name="Normal 17 2 2 64" xfId="8362"/>
    <cellStyle name="Normal 17 2 2 65" xfId="8363"/>
    <cellStyle name="Normal 17 2 2 66" xfId="8364"/>
    <cellStyle name="Normal 17 2 2 67" xfId="8365"/>
    <cellStyle name="Normal 17 2 2 68" xfId="8366"/>
    <cellStyle name="Normal 17 2 2 69" xfId="8367"/>
    <cellStyle name="Normal 17 2 2 7" xfId="8368"/>
    <cellStyle name="Normal 17 2 2 70" xfId="8369"/>
    <cellStyle name="Normal 17 2 2 71" xfId="8370"/>
    <cellStyle name="Normal 17 2 2 72" xfId="8371"/>
    <cellStyle name="Normal 17 2 2 73" xfId="8372"/>
    <cellStyle name="Normal 17 2 2 74" xfId="8373"/>
    <cellStyle name="Normal 17 2 2 75" xfId="8374"/>
    <cellStyle name="Normal 17 2 2 76" xfId="8375"/>
    <cellStyle name="Normal 17 2 2 77" xfId="8376"/>
    <cellStyle name="Normal 17 2 2 78" xfId="8377"/>
    <cellStyle name="Normal 17 2 2 79" xfId="8378"/>
    <cellStyle name="Normal 17 2 2 8" xfId="8379"/>
    <cellStyle name="Normal 17 2 2 80" xfId="8380"/>
    <cellStyle name="Normal 17 2 2 81" xfId="8381"/>
    <cellStyle name="Normal 17 2 2 82" xfId="8382"/>
    <cellStyle name="Normal 17 2 2 83" xfId="8383"/>
    <cellStyle name="Normal 17 2 2 84" xfId="8384"/>
    <cellStyle name="Normal 17 2 2 85" xfId="8385"/>
    <cellStyle name="Normal 17 2 2 86" xfId="8386"/>
    <cellStyle name="Normal 17 2 2 87" xfId="8387"/>
    <cellStyle name="Normal 17 2 2 88" xfId="8388"/>
    <cellStyle name="Normal 17 2 2 9" xfId="8389"/>
    <cellStyle name="Normal 17 2 20" xfId="8390"/>
    <cellStyle name="Normal 17 2 21" xfId="8391"/>
    <cellStyle name="Normal 17 2 22" xfId="8392"/>
    <cellStyle name="Normal 17 2 23" xfId="8393"/>
    <cellStyle name="Normal 17 2 24" xfId="8394"/>
    <cellStyle name="Normal 17 2 25" xfId="8395"/>
    <cellStyle name="Normal 17 2 26" xfId="8396"/>
    <cellStyle name="Normal 17 2 27" xfId="8397"/>
    <cellStyle name="Normal 17 2 28" xfId="8398"/>
    <cellStyle name="Normal 17 2 29" xfId="8399"/>
    <cellStyle name="Normal 17 2 3" xfId="8400"/>
    <cellStyle name="Normal 17 2 3 10" xfId="8401"/>
    <cellStyle name="Normal 17 2 3 11" xfId="8402"/>
    <cellStyle name="Normal 17 2 3 12" xfId="8403"/>
    <cellStyle name="Normal 17 2 3 13" xfId="8404"/>
    <cellStyle name="Normal 17 2 3 14" xfId="8405"/>
    <cellStyle name="Normal 17 2 3 15" xfId="8406"/>
    <cellStyle name="Normal 17 2 3 16" xfId="8407"/>
    <cellStyle name="Normal 17 2 3 17" xfId="8408"/>
    <cellStyle name="Normal 17 2 3 18" xfId="8409"/>
    <cellStyle name="Normal 17 2 3 19" xfId="8410"/>
    <cellStyle name="Normal 17 2 3 2" xfId="8411"/>
    <cellStyle name="Normal 17 2 3 20" xfId="8412"/>
    <cellStyle name="Normal 17 2 3 21" xfId="8413"/>
    <cellStyle name="Normal 17 2 3 22" xfId="8414"/>
    <cellStyle name="Normal 17 2 3 23" xfId="8415"/>
    <cellStyle name="Normal 17 2 3 24" xfId="8416"/>
    <cellStyle name="Normal 17 2 3 25" xfId="8417"/>
    <cellStyle name="Normal 17 2 3 26" xfId="8418"/>
    <cellStyle name="Normal 17 2 3 27" xfId="8419"/>
    <cellStyle name="Normal 17 2 3 28" xfId="8420"/>
    <cellStyle name="Normal 17 2 3 29" xfId="8421"/>
    <cellStyle name="Normal 17 2 3 3" xfId="8422"/>
    <cellStyle name="Normal 17 2 3 30" xfId="8423"/>
    <cellStyle name="Normal 17 2 3 31" xfId="8424"/>
    <cellStyle name="Normal 17 2 3 32" xfId="8425"/>
    <cellStyle name="Normal 17 2 3 33" xfId="8426"/>
    <cellStyle name="Normal 17 2 3 34" xfId="8427"/>
    <cellStyle name="Normal 17 2 3 35" xfId="8428"/>
    <cellStyle name="Normal 17 2 3 36" xfId="8429"/>
    <cellStyle name="Normal 17 2 3 37" xfId="8430"/>
    <cellStyle name="Normal 17 2 3 38" xfId="8431"/>
    <cellStyle name="Normal 17 2 3 39" xfId="8432"/>
    <cellStyle name="Normal 17 2 3 4" xfId="8433"/>
    <cellStyle name="Normal 17 2 3 40" xfId="8434"/>
    <cellStyle name="Normal 17 2 3 41" xfId="8435"/>
    <cellStyle name="Normal 17 2 3 42" xfId="8436"/>
    <cellStyle name="Normal 17 2 3 43" xfId="8437"/>
    <cellStyle name="Normal 17 2 3 44" xfId="8438"/>
    <cellStyle name="Normal 17 2 3 45" xfId="8439"/>
    <cellStyle name="Normal 17 2 3 46" xfId="8440"/>
    <cellStyle name="Normal 17 2 3 47" xfId="8441"/>
    <cellStyle name="Normal 17 2 3 48" xfId="8442"/>
    <cellStyle name="Normal 17 2 3 49" xfId="8443"/>
    <cellStyle name="Normal 17 2 3 5" xfId="8444"/>
    <cellStyle name="Normal 17 2 3 50" xfId="8445"/>
    <cellStyle name="Normal 17 2 3 51" xfId="8446"/>
    <cellStyle name="Normal 17 2 3 52" xfId="8447"/>
    <cellStyle name="Normal 17 2 3 53" xfId="8448"/>
    <cellStyle name="Normal 17 2 3 54" xfId="8449"/>
    <cellStyle name="Normal 17 2 3 55" xfId="8450"/>
    <cellStyle name="Normal 17 2 3 56" xfId="8451"/>
    <cellStyle name="Normal 17 2 3 57" xfId="8452"/>
    <cellStyle name="Normal 17 2 3 58" xfId="8453"/>
    <cellStyle name="Normal 17 2 3 59" xfId="8454"/>
    <cellStyle name="Normal 17 2 3 6" xfId="8455"/>
    <cellStyle name="Normal 17 2 3 60" xfId="8456"/>
    <cellStyle name="Normal 17 2 3 61" xfId="8457"/>
    <cellStyle name="Normal 17 2 3 62" xfId="8458"/>
    <cellStyle name="Normal 17 2 3 63" xfId="8459"/>
    <cellStyle name="Normal 17 2 3 64" xfId="8460"/>
    <cellStyle name="Normal 17 2 3 65" xfId="8461"/>
    <cellStyle name="Normal 17 2 3 66" xfId="8462"/>
    <cellStyle name="Normal 17 2 3 67" xfId="8463"/>
    <cellStyle name="Normal 17 2 3 68" xfId="8464"/>
    <cellStyle name="Normal 17 2 3 69" xfId="8465"/>
    <cellStyle name="Normal 17 2 3 7" xfId="8466"/>
    <cellStyle name="Normal 17 2 3 70" xfId="8467"/>
    <cellStyle name="Normal 17 2 3 71" xfId="8468"/>
    <cellStyle name="Normal 17 2 3 72" xfId="8469"/>
    <cellStyle name="Normal 17 2 3 73" xfId="8470"/>
    <cellStyle name="Normal 17 2 3 74" xfId="8471"/>
    <cellStyle name="Normal 17 2 3 75" xfId="8472"/>
    <cellStyle name="Normal 17 2 3 76" xfId="8473"/>
    <cellStyle name="Normal 17 2 3 77" xfId="8474"/>
    <cellStyle name="Normal 17 2 3 78" xfId="8475"/>
    <cellStyle name="Normal 17 2 3 79" xfId="8476"/>
    <cellStyle name="Normal 17 2 3 8" xfId="8477"/>
    <cellStyle name="Normal 17 2 3 80" xfId="8478"/>
    <cellStyle name="Normal 17 2 3 81" xfId="8479"/>
    <cellStyle name="Normal 17 2 3 82" xfId="8480"/>
    <cellStyle name="Normal 17 2 3 83" xfId="8481"/>
    <cellStyle name="Normal 17 2 3 84" xfId="8482"/>
    <cellStyle name="Normal 17 2 3 85" xfId="8483"/>
    <cellStyle name="Normal 17 2 3 86" xfId="8484"/>
    <cellStyle name="Normal 17 2 3 87" xfId="8485"/>
    <cellStyle name="Normal 17 2 3 88" xfId="8486"/>
    <cellStyle name="Normal 17 2 3 9" xfId="8487"/>
    <cellStyle name="Normal 17 2 30" xfId="8488"/>
    <cellStyle name="Normal 17 2 31" xfId="8489"/>
    <cellStyle name="Normal 17 2 32" xfId="8490"/>
    <cellStyle name="Normal 17 2 33" xfId="8491"/>
    <cellStyle name="Normal 17 2 34" xfId="8492"/>
    <cellStyle name="Normal 17 2 35" xfId="8493"/>
    <cellStyle name="Normal 17 2 36" xfId="8494"/>
    <cellStyle name="Normal 17 2 37" xfId="8495"/>
    <cellStyle name="Normal 17 2 38" xfId="8496"/>
    <cellStyle name="Normal 17 2 39" xfId="8497"/>
    <cellStyle name="Normal 17 2 4" xfId="8498"/>
    <cellStyle name="Normal 17 2 40" xfId="8499"/>
    <cellStyle name="Normal 17 2 41" xfId="8500"/>
    <cellStyle name="Normal 17 2 42" xfId="8501"/>
    <cellStyle name="Normal 17 2 43" xfId="8502"/>
    <cellStyle name="Normal 17 2 44" xfId="8503"/>
    <cellStyle name="Normal 17 2 45" xfId="8504"/>
    <cellStyle name="Normal 17 2 46" xfId="8505"/>
    <cellStyle name="Normal 17 2 47" xfId="8506"/>
    <cellStyle name="Normal 17 2 48" xfId="8507"/>
    <cellStyle name="Normal 17 2 49" xfId="8508"/>
    <cellStyle name="Normal 17 2 5" xfId="8509"/>
    <cellStyle name="Normal 17 2 50" xfId="8510"/>
    <cellStyle name="Normal 17 2 51" xfId="8511"/>
    <cellStyle name="Normal 17 2 52" xfId="8512"/>
    <cellStyle name="Normal 17 2 53" xfId="8513"/>
    <cellStyle name="Normal 17 2 54" xfId="8514"/>
    <cellStyle name="Normal 17 2 55" xfId="8515"/>
    <cellStyle name="Normal 17 2 56" xfId="8516"/>
    <cellStyle name="Normal 17 2 57" xfId="8517"/>
    <cellStyle name="Normal 17 2 58" xfId="8518"/>
    <cellStyle name="Normal 17 2 59" xfId="8519"/>
    <cellStyle name="Normal 17 2 6" xfId="8520"/>
    <cellStyle name="Normal 17 2 60" xfId="8521"/>
    <cellStyle name="Normal 17 2 61" xfId="8522"/>
    <cellStyle name="Normal 17 2 62" xfId="8523"/>
    <cellStyle name="Normal 17 2 63" xfId="8524"/>
    <cellStyle name="Normal 17 2 64" xfId="8525"/>
    <cellStyle name="Normal 17 2 65" xfId="8526"/>
    <cellStyle name="Normal 17 2 66" xfId="8527"/>
    <cellStyle name="Normal 17 2 67" xfId="8528"/>
    <cellStyle name="Normal 17 2 68" xfId="8529"/>
    <cellStyle name="Normal 17 2 69" xfId="8530"/>
    <cellStyle name="Normal 17 2 7" xfId="8531"/>
    <cellStyle name="Normal 17 2 70" xfId="8532"/>
    <cellStyle name="Normal 17 2 71" xfId="8533"/>
    <cellStyle name="Normal 17 2 72" xfId="8534"/>
    <cellStyle name="Normal 17 2 73" xfId="8535"/>
    <cellStyle name="Normal 17 2 74" xfId="8536"/>
    <cellStyle name="Normal 17 2 75" xfId="8537"/>
    <cellStyle name="Normal 17 2 76" xfId="8538"/>
    <cellStyle name="Normal 17 2 77" xfId="8539"/>
    <cellStyle name="Normal 17 2 78" xfId="8540"/>
    <cellStyle name="Normal 17 2 79" xfId="8541"/>
    <cellStyle name="Normal 17 2 8" xfId="8542"/>
    <cellStyle name="Normal 17 2 80" xfId="8543"/>
    <cellStyle name="Normal 17 2 81" xfId="8544"/>
    <cellStyle name="Normal 17 2 82" xfId="8545"/>
    <cellStyle name="Normal 17 2 83" xfId="8546"/>
    <cellStyle name="Normal 17 2 84" xfId="8547"/>
    <cellStyle name="Normal 17 2 85" xfId="8548"/>
    <cellStyle name="Normal 17 2 86" xfId="8549"/>
    <cellStyle name="Normal 17 2 87" xfId="8550"/>
    <cellStyle name="Normal 17 2 88" xfId="8551"/>
    <cellStyle name="Normal 17 2 89" xfId="8552"/>
    <cellStyle name="Normal 17 2 9" xfId="8553"/>
    <cellStyle name="Normal 17 2 90" xfId="8554"/>
    <cellStyle name="Normal 17 20" xfId="8555"/>
    <cellStyle name="Normal 17 21" xfId="8556"/>
    <cellStyle name="Normal 17 22" xfId="8557"/>
    <cellStyle name="Normal 17 23" xfId="8558"/>
    <cellStyle name="Normal 17 24" xfId="8559"/>
    <cellStyle name="Normal 17 25" xfId="8560"/>
    <cellStyle name="Normal 17 26" xfId="8561"/>
    <cellStyle name="Normal 17 27" xfId="8562"/>
    <cellStyle name="Normal 17 28" xfId="8563"/>
    <cellStyle name="Normal 17 29" xfId="8564"/>
    <cellStyle name="Normal 17 3" xfId="8565"/>
    <cellStyle name="Normal 17 3 10" xfId="8566"/>
    <cellStyle name="Normal 17 3 11" xfId="8567"/>
    <cellStyle name="Normal 17 3 12" xfId="8568"/>
    <cellStyle name="Normal 17 3 13" xfId="8569"/>
    <cellStyle name="Normal 17 3 14" xfId="8570"/>
    <cellStyle name="Normal 17 3 15" xfId="8571"/>
    <cellStyle name="Normal 17 3 16" xfId="8572"/>
    <cellStyle name="Normal 17 3 17" xfId="8573"/>
    <cellStyle name="Normal 17 3 18" xfId="8574"/>
    <cellStyle name="Normal 17 3 19" xfId="8575"/>
    <cellStyle name="Normal 17 3 2" xfId="8576"/>
    <cellStyle name="Normal 17 3 20" xfId="8577"/>
    <cellStyle name="Normal 17 3 21" xfId="8578"/>
    <cellStyle name="Normal 17 3 22" xfId="8579"/>
    <cellStyle name="Normal 17 3 23" xfId="8580"/>
    <cellStyle name="Normal 17 3 24" xfId="8581"/>
    <cellStyle name="Normal 17 3 25" xfId="8582"/>
    <cellStyle name="Normal 17 3 26" xfId="8583"/>
    <cellStyle name="Normal 17 3 27" xfId="8584"/>
    <cellStyle name="Normal 17 3 28" xfId="8585"/>
    <cellStyle name="Normal 17 3 29" xfId="8586"/>
    <cellStyle name="Normal 17 3 3" xfId="8587"/>
    <cellStyle name="Normal 17 3 30" xfId="8588"/>
    <cellStyle name="Normal 17 3 31" xfId="8589"/>
    <cellStyle name="Normal 17 3 32" xfId="8590"/>
    <cellStyle name="Normal 17 3 33" xfId="8591"/>
    <cellStyle name="Normal 17 3 34" xfId="8592"/>
    <cellStyle name="Normal 17 3 35" xfId="8593"/>
    <cellStyle name="Normal 17 3 36" xfId="8594"/>
    <cellStyle name="Normal 17 3 37" xfId="8595"/>
    <cellStyle name="Normal 17 3 38" xfId="8596"/>
    <cellStyle name="Normal 17 3 39" xfId="8597"/>
    <cellStyle name="Normal 17 3 4" xfId="8598"/>
    <cellStyle name="Normal 17 3 40" xfId="8599"/>
    <cellStyle name="Normal 17 3 41" xfId="8600"/>
    <cellStyle name="Normal 17 3 42" xfId="8601"/>
    <cellStyle name="Normal 17 3 43" xfId="8602"/>
    <cellStyle name="Normal 17 3 44" xfId="8603"/>
    <cellStyle name="Normal 17 3 45" xfId="8604"/>
    <cellStyle name="Normal 17 3 46" xfId="8605"/>
    <cellStyle name="Normal 17 3 47" xfId="8606"/>
    <cellStyle name="Normal 17 3 48" xfId="8607"/>
    <cellStyle name="Normal 17 3 49" xfId="8608"/>
    <cellStyle name="Normal 17 3 5" xfId="8609"/>
    <cellStyle name="Normal 17 3 50" xfId="8610"/>
    <cellStyle name="Normal 17 3 51" xfId="8611"/>
    <cellStyle name="Normal 17 3 52" xfId="8612"/>
    <cellStyle name="Normal 17 3 53" xfId="8613"/>
    <cellStyle name="Normal 17 3 54" xfId="8614"/>
    <cellStyle name="Normal 17 3 55" xfId="8615"/>
    <cellStyle name="Normal 17 3 56" xfId="8616"/>
    <cellStyle name="Normal 17 3 57" xfId="8617"/>
    <cellStyle name="Normal 17 3 58" xfId="8618"/>
    <cellStyle name="Normal 17 3 59" xfId="8619"/>
    <cellStyle name="Normal 17 3 6" xfId="8620"/>
    <cellStyle name="Normal 17 3 60" xfId="8621"/>
    <cellStyle name="Normal 17 3 61" xfId="8622"/>
    <cellStyle name="Normal 17 3 62" xfId="8623"/>
    <cellStyle name="Normal 17 3 63" xfId="8624"/>
    <cellStyle name="Normal 17 3 64" xfId="8625"/>
    <cellStyle name="Normal 17 3 65" xfId="8626"/>
    <cellStyle name="Normal 17 3 66" xfId="8627"/>
    <cellStyle name="Normal 17 3 67" xfId="8628"/>
    <cellStyle name="Normal 17 3 68" xfId="8629"/>
    <cellStyle name="Normal 17 3 69" xfId="8630"/>
    <cellStyle name="Normal 17 3 7" xfId="8631"/>
    <cellStyle name="Normal 17 3 70" xfId="8632"/>
    <cellStyle name="Normal 17 3 71" xfId="8633"/>
    <cellStyle name="Normal 17 3 72" xfId="8634"/>
    <cellStyle name="Normal 17 3 73" xfId="8635"/>
    <cellStyle name="Normal 17 3 74" xfId="8636"/>
    <cellStyle name="Normal 17 3 75" xfId="8637"/>
    <cellStyle name="Normal 17 3 76" xfId="8638"/>
    <cellStyle name="Normal 17 3 77" xfId="8639"/>
    <cellStyle name="Normal 17 3 78" xfId="8640"/>
    <cellStyle name="Normal 17 3 79" xfId="8641"/>
    <cellStyle name="Normal 17 3 8" xfId="8642"/>
    <cellStyle name="Normal 17 3 80" xfId="8643"/>
    <cellStyle name="Normal 17 3 81" xfId="8644"/>
    <cellStyle name="Normal 17 3 82" xfId="8645"/>
    <cellStyle name="Normal 17 3 83" xfId="8646"/>
    <cellStyle name="Normal 17 3 84" xfId="8647"/>
    <cellStyle name="Normal 17 3 85" xfId="8648"/>
    <cellStyle name="Normal 17 3 86" xfId="8649"/>
    <cellStyle name="Normal 17 3 87" xfId="8650"/>
    <cellStyle name="Normal 17 3 88" xfId="8651"/>
    <cellStyle name="Normal 17 3 9" xfId="8652"/>
    <cellStyle name="Normal 17 30" xfId="8653"/>
    <cellStyle name="Normal 17 31" xfId="8654"/>
    <cellStyle name="Normal 17 32" xfId="8655"/>
    <cellStyle name="Normal 17 33" xfId="8656"/>
    <cellStyle name="Normal 17 34" xfId="8657"/>
    <cellStyle name="Normal 17 35" xfId="8658"/>
    <cellStyle name="Normal 17 36" xfId="8659"/>
    <cellStyle name="Normal 17 37" xfId="8660"/>
    <cellStyle name="Normal 17 38" xfId="8661"/>
    <cellStyle name="Normal 17 39" xfId="8662"/>
    <cellStyle name="Normal 17 4" xfId="8663"/>
    <cellStyle name="Normal 17 4 10" xfId="8664"/>
    <cellStyle name="Normal 17 4 11" xfId="8665"/>
    <cellStyle name="Normal 17 4 12" xfId="8666"/>
    <cellStyle name="Normal 17 4 13" xfId="8667"/>
    <cellStyle name="Normal 17 4 14" xfId="8668"/>
    <cellStyle name="Normal 17 4 15" xfId="8669"/>
    <cellStyle name="Normal 17 4 16" xfId="8670"/>
    <cellStyle name="Normal 17 4 17" xfId="8671"/>
    <cellStyle name="Normal 17 4 18" xfId="8672"/>
    <cellStyle name="Normal 17 4 19" xfId="8673"/>
    <cellStyle name="Normal 17 4 2" xfId="8674"/>
    <cellStyle name="Normal 17 4 20" xfId="8675"/>
    <cellStyle name="Normal 17 4 21" xfId="8676"/>
    <cellStyle name="Normal 17 4 22" xfId="8677"/>
    <cellStyle name="Normal 17 4 23" xfId="8678"/>
    <cellStyle name="Normal 17 4 24" xfId="8679"/>
    <cellStyle name="Normal 17 4 25" xfId="8680"/>
    <cellStyle name="Normal 17 4 26" xfId="8681"/>
    <cellStyle name="Normal 17 4 27" xfId="8682"/>
    <cellStyle name="Normal 17 4 28" xfId="8683"/>
    <cellStyle name="Normal 17 4 29" xfId="8684"/>
    <cellStyle name="Normal 17 4 3" xfId="8685"/>
    <cellStyle name="Normal 17 4 30" xfId="8686"/>
    <cellStyle name="Normal 17 4 31" xfId="8687"/>
    <cellStyle name="Normal 17 4 32" xfId="8688"/>
    <cellStyle name="Normal 17 4 33" xfId="8689"/>
    <cellStyle name="Normal 17 4 34" xfId="8690"/>
    <cellStyle name="Normal 17 4 35" xfId="8691"/>
    <cellStyle name="Normal 17 4 36" xfId="8692"/>
    <cellStyle name="Normal 17 4 37" xfId="8693"/>
    <cellStyle name="Normal 17 4 38" xfId="8694"/>
    <cellStyle name="Normal 17 4 39" xfId="8695"/>
    <cellStyle name="Normal 17 4 4" xfId="8696"/>
    <cellStyle name="Normal 17 4 40" xfId="8697"/>
    <cellStyle name="Normal 17 4 41" xfId="8698"/>
    <cellStyle name="Normal 17 4 42" xfId="8699"/>
    <cellStyle name="Normal 17 4 43" xfId="8700"/>
    <cellStyle name="Normal 17 4 44" xfId="8701"/>
    <cellStyle name="Normal 17 4 45" xfId="8702"/>
    <cellStyle name="Normal 17 4 46" xfId="8703"/>
    <cellStyle name="Normal 17 4 47" xfId="8704"/>
    <cellStyle name="Normal 17 4 48" xfId="8705"/>
    <cellStyle name="Normal 17 4 49" xfId="8706"/>
    <cellStyle name="Normal 17 4 5" xfId="8707"/>
    <cellStyle name="Normal 17 4 50" xfId="8708"/>
    <cellStyle name="Normal 17 4 51" xfId="8709"/>
    <cellStyle name="Normal 17 4 52" xfId="8710"/>
    <cellStyle name="Normal 17 4 53" xfId="8711"/>
    <cellStyle name="Normal 17 4 54" xfId="8712"/>
    <cellStyle name="Normal 17 4 55" xfId="8713"/>
    <cellStyle name="Normal 17 4 56" xfId="8714"/>
    <cellStyle name="Normal 17 4 57" xfId="8715"/>
    <cellStyle name="Normal 17 4 58" xfId="8716"/>
    <cellStyle name="Normal 17 4 59" xfId="8717"/>
    <cellStyle name="Normal 17 4 6" xfId="8718"/>
    <cellStyle name="Normal 17 4 60" xfId="8719"/>
    <cellStyle name="Normal 17 4 61" xfId="8720"/>
    <cellStyle name="Normal 17 4 62" xfId="8721"/>
    <cellStyle name="Normal 17 4 63" xfId="8722"/>
    <cellStyle name="Normal 17 4 64" xfId="8723"/>
    <cellStyle name="Normal 17 4 65" xfId="8724"/>
    <cellStyle name="Normal 17 4 66" xfId="8725"/>
    <cellStyle name="Normal 17 4 67" xfId="8726"/>
    <cellStyle name="Normal 17 4 68" xfId="8727"/>
    <cellStyle name="Normal 17 4 69" xfId="8728"/>
    <cellStyle name="Normal 17 4 7" xfId="8729"/>
    <cellStyle name="Normal 17 4 70" xfId="8730"/>
    <cellStyle name="Normal 17 4 71" xfId="8731"/>
    <cellStyle name="Normal 17 4 72" xfId="8732"/>
    <cellStyle name="Normal 17 4 73" xfId="8733"/>
    <cellStyle name="Normal 17 4 74" xfId="8734"/>
    <cellStyle name="Normal 17 4 75" xfId="8735"/>
    <cellStyle name="Normal 17 4 76" xfId="8736"/>
    <cellStyle name="Normal 17 4 77" xfId="8737"/>
    <cellStyle name="Normal 17 4 78" xfId="8738"/>
    <cellStyle name="Normal 17 4 79" xfId="8739"/>
    <cellStyle name="Normal 17 4 8" xfId="8740"/>
    <cellStyle name="Normal 17 4 80" xfId="8741"/>
    <cellStyle name="Normal 17 4 81" xfId="8742"/>
    <cellStyle name="Normal 17 4 82" xfId="8743"/>
    <cellStyle name="Normal 17 4 83" xfId="8744"/>
    <cellStyle name="Normal 17 4 84" xfId="8745"/>
    <cellStyle name="Normal 17 4 85" xfId="8746"/>
    <cellStyle name="Normal 17 4 86" xfId="8747"/>
    <cellStyle name="Normal 17 4 87" xfId="8748"/>
    <cellStyle name="Normal 17 4 88" xfId="8749"/>
    <cellStyle name="Normal 17 4 9" xfId="8750"/>
    <cellStyle name="Normal 17 40" xfId="8751"/>
    <cellStyle name="Normal 17 41" xfId="8752"/>
    <cellStyle name="Normal 17 42" xfId="8753"/>
    <cellStyle name="Normal 17 43" xfId="8754"/>
    <cellStyle name="Normal 17 44" xfId="8755"/>
    <cellStyle name="Normal 17 45" xfId="8756"/>
    <cellStyle name="Normal 17 46" xfId="8757"/>
    <cellStyle name="Normal 17 47" xfId="8758"/>
    <cellStyle name="Normal 17 48" xfId="8759"/>
    <cellStyle name="Normal 17 49" xfId="8760"/>
    <cellStyle name="Normal 17 5" xfId="8761"/>
    <cellStyle name="Normal 17 50" xfId="8762"/>
    <cellStyle name="Normal 17 51" xfId="8763"/>
    <cellStyle name="Normal 17 52" xfId="8764"/>
    <cellStyle name="Normal 17 53" xfId="8765"/>
    <cellStyle name="Normal 17 54" xfId="8766"/>
    <cellStyle name="Normal 17 55" xfId="8767"/>
    <cellStyle name="Normal 17 56" xfId="8768"/>
    <cellStyle name="Normal 17 57" xfId="8769"/>
    <cellStyle name="Normal 17 58" xfId="8770"/>
    <cellStyle name="Normal 17 59" xfId="8771"/>
    <cellStyle name="Normal 17 6" xfId="8772"/>
    <cellStyle name="Normal 17 60" xfId="8773"/>
    <cellStyle name="Normal 17 61" xfId="8774"/>
    <cellStyle name="Normal 17 62" xfId="8775"/>
    <cellStyle name="Normal 17 63" xfId="8776"/>
    <cellStyle name="Normal 17 64" xfId="8777"/>
    <cellStyle name="Normal 17 65" xfId="8778"/>
    <cellStyle name="Normal 17 66" xfId="8779"/>
    <cellStyle name="Normal 17 67" xfId="8780"/>
    <cellStyle name="Normal 17 68" xfId="8781"/>
    <cellStyle name="Normal 17 69" xfId="8782"/>
    <cellStyle name="Normal 17 7" xfId="8783"/>
    <cellStyle name="Normal 17 70" xfId="8784"/>
    <cellStyle name="Normal 17 71" xfId="8785"/>
    <cellStyle name="Normal 17 72" xfId="8786"/>
    <cellStyle name="Normal 17 73" xfId="8787"/>
    <cellStyle name="Normal 17 74" xfId="8788"/>
    <cellStyle name="Normal 17 75" xfId="8789"/>
    <cellStyle name="Normal 17 76" xfId="8790"/>
    <cellStyle name="Normal 17 77" xfId="8791"/>
    <cellStyle name="Normal 17 78" xfId="8792"/>
    <cellStyle name="Normal 17 79" xfId="8793"/>
    <cellStyle name="Normal 17 8" xfId="8794"/>
    <cellStyle name="Normal 17 80" xfId="8795"/>
    <cellStyle name="Normal 17 81" xfId="8796"/>
    <cellStyle name="Normal 17 82" xfId="8797"/>
    <cellStyle name="Normal 17 83" xfId="8798"/>
    <cellStyle name="Normal 17 84" xfId="8799"/>
    <cellStyle name="Normal 17 85" xfId="8800"/>
    <cellStyle name="Normal 17 86" xfId="8801"/>
    <cellStyle name="Normal 17 87" xfId="8802"/>
    <cellStyle name="Normal 17 88" xfId="8803"/>
    <cellStyle name="Normal 17 89" xfId="8804"/>
    <cellStyle name="Normal 17 9" xfId="8805"/>
    <cellStyle name="Normal 17 90" xfId="8806"/>
    <cellStyle name="Normal 17 91" xfId="8807"/>
    <cellStyle name="Normal 170" xfId="8808"/>
    <cellStyle name="Normal 171" xfId="8809"/>
    <cellStyle name="Normal 172" xfId="8810"/>
    <cellStyle name="Normal 173" xfId="8811"/>
    <cellStyle name="Normal 174" xfId="8812"/>
    <cellStyle name="Normal 175" xfId="8813"/>
    <cellStyle name="Normal 176" xfId="8814"/>
    <cellStyle name="Normal 177" xfId="8815"/>
    <cellStyle name="Normal 178" xfId="8816"/>
    <cellStyle name="Normal 18" xfId="8817"/>
    <cellStyle name="Normal 18 10" xfId="8818"/>
    <cellStyle name="Normal 18 11" xfId="8819"/>
    <cellStyle name="Normal 18 12" xfId="8820"/>
    <cellStyle name="Normal 18 13" xfId="8821"/>
    <cellStyle name="Normal 18 14" xfId="8822"/>
    <cellStyle name="Normal 18 15" xfId="8823"/>
    <cellStyle name="Normal 18 16" xfId="8824"/>
    <cellStyle name="Normal 18 17" xfId="8825"/>
    <cellStyle name="Normal 18 18" xfId="8826"/>
    <cellStyle name="Normal 18 19" xfId="8827"/>
    <cellStyle name="Normal 18 2" xfId="8828"/>
    <cellStyle name="Normal 18 2 10" xfId="8829"/>
    <cellStyle name="Normal 18 2 11" xfId="8830"/>
    <cellStyle name="Normal 18 2 12" xfId="8831"/>
    <cellStyle name="Normal 18 2 13" xfId="8832"/>
    <cellStyle name="Normal 18 2 14" xfId="8833"/>
    <cellStyle name="Normal 18 2 15" xfId="8834"/>
    <cellStyle name="Normal 18 2 16" xfId="8835"/>
    <cellStyle name="Normal 18 2 17" xfId="8836"/>
    <cellStyle name="Normal 18 2 18" xfId="8837"/>
    <cellStyle name="Normal 18 2 19" xfId="8838"/>
    <cellStyle name="Normal 18 2 2" xfId="8839"/>
    <cellStyle name="Normal 18 2 20" xfId="8840"/>
    <cellStyle name="Normal 18 2 21" xfId="8841"/>
    <cellStyle name="Normal 18 2 22" xfId="8842"/>
    <cellStyle name="Normal 18 2 23" xfId="8843"/>
    <cellStyle name="Normal 18 2 24" xfId="8844"/>
    <cellStyle name="Normal 18 2 25" xfId="8845"/>
    <cellStyle name="Normal 18 2 26" xfId="8846"/>
    <cellStyle name="Normal 18 2 27" xfId="8847"/>
    <cellStyle name="Normal 18 2 28" xfId="8848"/>
    <cellStyle name="Normal 18 2 29" xfId="8849"/>
    <cellStyle name="Normal 18 2 3" xfId="8850"/>
    <cellStyle name="Normal 18 2 30" xfId="8851"/>
    <cellStyle name="Normal 18 2 31" xfId="8852"/>
    <cellStyle name="Normal 18 2 32" xfId="8853"/>
    <cellStyle name="Normal 18 2 33" xfId="8854"/>
    <cellStyle name="Normal 18 2 34" xfId="8855"/>
    <cellStyle name="Normal 18 2 35" xfId="8856"/>
    <cellStyle name="Normal 18 2 36" xfId="8857"/>
    <cellStyle name="Normal 18 2 37" xfId="8858"/>
    <cellStyle name="Normal 18 2 38" xfId="8859"/>
    <cellStyle name="Normal 18 2 39" xfId="8860"/>
    <cellStyle name="Normal 18 2 4" xfId="8861"/>
    <cellStyle name="Normal 18 2 40" xfId="8862"/>
    <cellStyle name="Normal 18 2 41" xfId="8863"/>
    <cellStyle name="Normal 18 2 42" xfId="8864"/>
    <cellStyle name="Normal 18 2 43" xfId="8865"/>
    <cellStyle name="Normal 18 2 44" xfId="8866"/>
    <cellStyle name="Normal 18 2 45" xfId="8867"/>
    <cellStyle name="Normal 18 2 46" xfId="8868"/>
    <cellStyle name="Normal 18 2 47" xfId="8869"/>
    <cellStyle name="Normal 18 2 48" xfId="8870"/>
    <cellStyle name="Normal 18 2 49" xfId="8871"/>
    <cellStyle name="Normal 18 2 5" xfId="8872"/>
    <cellStyle name="Normal 18 2 50" xfId="8873"/>
    <cellStyle name="Normal 18 2 51" xfId="8874"/>
    <cellStyle name="Normal 18 2 52" xfId="8875"/>
    <cellStyle name="Normal 18 2 53" xfId="8876"/>
    <cellStyle name="Normal 18 2 54" xfId="8877"/>
    <cellStyle name="Normal 18 2 55" xfId="8878"/>
    <cellStyle name="Normal 18 2 56" xfId="8879"/>
    <cellStyle name="Normal 18 2 57" xfId="8880"/>
    <cellStyle name="Normal 18 2 58" xfId="8881"/>
    <cellStyle name="Normal 18 2 59" xfId="8882"/>
    <cellStyle name="Normal 18 2 6" xfId="8883"/>
    <cellStyle name="Normal 18 2 60" xfId="8884"/>
    <cellStyle name="Normal 18 2 61" xfId="8885"/>
    <cellStyle name="Normal 18 2 62" xfId="8886"/>
    <cellStyle name="Normal 18 2 63" xfId="8887"/>
    <cellStyle name="Normal 18 2 64" xfId="8888"/>
    <cellStyle name="Normal 18 2 65" xfId="8889"/>
    <cellStyle name="Normal 18 2 66" xfId="8890"/>
    <cellStyle name="Normal 18 2 67" xfId="8891"/>
    <cellStyle name="Normal 18 2 68" xfId="8892"/>
    <cellStyle name="Normal 18 2 69" xfId="8893"/>
    <cellStyle name="Normal 18 2 7" xfId="8894"/>
    <cellStyle name="Normal 18 2 70" xfId="8895"/>
    <cellStyle name="Normal 18 2 71" xfId="8896"/>
    <cellStyle name="Normal 18 2 72" xfId="8897"/>
    <cellStyle name="Normal 18 2 73" xfId="8898"/>
    <cellStyle name="Normal 18 2 74" xfId="8899"/>
    <cellStyle name="Normal 18 2 75" xfId="8900"/>
    <cellStyle name="Normal 18 2 76" xfId="8901"/>
    <cellStyle name="Normal 18 2 77" xfId="8902"/>
    <cellStyle name="Normal 18 2 78" xfId="8903"/>
    <cellStyle name="Normal 18 2 79" xfId="8904"/>
    <cellStyle name="Normal 18 2 8" xfId="8905"/>
    <cellStyle name="Normal 18 2 80" xfId="8906"/>
    <cellStyle name="Normal 18 2 81" xfId="8907"/>
    <cellStyle name="Normal 18 2 82" xfId="8908"/>
    <cellStyle name="Normal 18 2 83" xfId="8909"/>
    <cellStyle name="Normal 18 2 84" xfId="8910"/>
    <cellStyle name="Normal 18 2 85" xfId="8911"/>
    <cellStyle name="Normal 18 2 86" xfId="8912"/>
    <cellStyle name="Normal 18 2 87" xfId="8913"/>
    <cellStyle name="Normal 18 2 88" xfId="8914"/>
    <cellStyle name="Normal 18 2 9" xfId="8915"/>
    <cellStyle name="Normal 18 20" xfId="8916"/>
    <cellStyle name="Normal 18 21" xfId="8917"/>
    <cellStyle name="Normal 18 22" xfId="8918"/>
    <cellStyle name="Normal 18 23" xfId="8919"/>
    <cellStyle name="Normal 18 24" xfId="8920"/>
    <cellStyle name="Normal 18 25" xfId="8921"/>
    <cellStyle name="Normal 18 26" xfId="8922"/>
    <cellStyle name="Normal 18 27" xfId="8923"/>
    <cellStyle name="Normal 18 28" xfId="8924"/>
    <cellStyle name="Normal 18 29" xfId="8925"/>
    <cellStyle name="Normal 18 3" xfId="8926"/>
    <cellStyle name="Normal 18 3 10" xfId="8927"/>
    <cellStyle name="Normal 18 3 11" xfId="8928"/>
    <cellStyle name="Normal 18 3 12" xfId="8929"/>
    <cellStyle name="Normal 18 3 13" xfId="8930"/>
    <cellStyle name="Normal 18 3 14" xfId="8931"/>
    <cellStyle name="Normal 18 3 15" xfId="8932"/>
    <cellStyle name="Normal 18 3 16" xfId="8933"/>
    <cellStyle name="Normal 18 3 17" xfId="8934"/>
    <cellStyle name="Normal 18 3 18" xfId="8935"/>
    <cellStyle name="Normal 18 3 19" xfId="8936"/>
    <cellStyle name="Normal 18 3 2" xfId="8937"/>
    <cellStyle name="Normal 18 3 20" xfId="8938"/>
    <cellStyle name="Normal 18 3 21" xfId="8939"/>
    <cellStyle name="Normal 18 3 22" xfId="8940"/>
    <cellStyle name="Normal 18 3 23" xfId="8941"/>
    <cellStyle name="Normal 18 3 24" xfId="8942"/>
    <cellStyle name="Normal 18 3 25" xfId="8943"/>
    <cellStyle name="Normal 18 3 26" xfId="8944"/>
    <cellStyle name="Normal 18 3 27" xfId="8945"/>
    <cellStyle name="Normal 18 3 28" xfId="8946"/>
    <cellStyle name="Normal 18 3 29" xfId="8947"/>
    <cellStyle name="Normal 18 3 3" xfId="8948"/>
    <cellStyle name="Normal 18 3 30" xfId="8949"/>
    <cellStyle name="Normal 18 3 31" xfId="8950"/>
    <cellStyle name="Normal 18 3 32" xfId="8951"/>
    <cellStyle name="Normal 18 3 33" xfId="8952"/>
    <cellStyle name="Normal 18 3 34" xfId="8953"/>
    <cellStyle name="Normal 18 3 35" xfId="8954"/>
    <cellStyle name="Normal 18 3 36" xfId="8955"/>
    <cellStyle name="Normal 18 3 37" xfId="8956"/>
    <cellStyle name="Normal 18 3 38" xfId="8957"/>
    <cellStyle name="Normal 18 3 39" xfId="8958"/>
    <cellStyle name="Normal 18 3 4" xfId="8959"/>
    <cellStyle name="Normal 18 3 40" xfId="8960"/>
    <cellStyle name="Normal 18 3 41" xfId="8961"/>
    <cellStyle name="Normal 18 3 42" xfId="8962"/>
    <cellStyle name="Normal 18 3 43" xfId="8963"/>
    <cellStyle name="Normal 18 3 44" xfId="8964"/>
    <cellStyle name="Normal 18 3 45" xfId="8965"/>
    <cellStyle name="Normal 18 3 46" xfId="8966"/>
    <cellStyle name="Normal 18 3 47" xfId="8967"/>
    <cellStyle name="Normal 18 3 48" xfId="8968"/>
    <cellStyle name="Normal 18 3 49" xfId="8969"/>
    <cellStyle name="Normal 18 3 5" xfId="8970"/>
    <cellStyle name="Normal 18 3 50" xfId="8971"/>
    <cellStyle name="Normal 18 3 51" xfId="8972"/>
    <cellStyle name="Normal 18 3 52" xfId="8973"/>
    <cellStyle name="Normal 18 3 53" xfId="8974"/>
    <cellStyle name="Normal 18 3 54" xfId="8975"/>
    <cellStyle name="Normal 18 3 55" xfId="8976"/>
    <cellStyle name="Normal 18 3 56" xfId="8977"/>
    <cellStyle name="Normal 18 3 57" xfId="8978"/>
    <cellStyle name="Normal 18 3 58" xfId="8979"/>
    <cellStyle name="Normal 18 3 59" xfId="8980"/>
    <cellStyle name="Normal 18 3 6" xfId="8981"/>
    <cellStyle name="Normal 18 3 60" xfId="8982"/>
    <cellStyle name="Normal 18 3 61" xfId="8983"/>
    <cellStyle name="Normal 18 3 62" xfId="8984"/>
    <cellStyle name="Normal 18 3 63" xfId="8985"/>
    <cellStyle name="Normal 18 3 64" xfId="8986"/>
    <cellStyle name="Normal 18 3 65" xfId="8987"/>
    <cellStyle name="Normal 18 3 66" xfId="8988"/>
    <cellStyle name="Normal 18 3 67" xfId="8989"/>
    <cellStyle name="Normal 18 3 68" xfId="8990"/>
    <cellStyle name="Normal 18 3 69" xfId="8991"/>
    <cellStyle name="Normal 18 3 7" xfId="8992"/>
    <cellStyle name="Normal 18 3 70" xfId="8993"/>
    <cellStyle name="Normal 18 3 71" xfId="8994"/>
    <cellStyle name="Normal 18 3 72" xfId="8995"/>
    <cellStyle name="Normal 18 3 73" xfId="8996"/>
    <cellStyle name="Normal 18 3 74" xfId="8997"/>
    <cellStyle name="Normal 18 3 75" xfId="8998"/>
    <cellStyle name="Normal 18 3 76" xfId="8999"/>
    <cellStyle name="Normal 18 3 77" xfId="9000"/>
    <cellStyle name="Normal 18 3 78" xfId="9001"/>
    <cellStyle name="Normal 18 3 79" xfId="9002"/>
    <cellStyle name="Normal 18 3 8" xfId="9003"/>
    <cellStyle name="Normal 18 3 80" xfId="9004"/>
    <cellStyle name="Normal 18 3 81" xfId="9005"/>
    <cellStyle name="Normal 18 3 82" xfId="9006"/>
    <cellStyle name="Normal 18 3 83" xfId="9007"/>
    <cellStyle name="Normal 18 3 84" xfId="9008"/>
    <cellStyle name="Normal 18 3 85" xfId="9009"/>
    <cellStyle name="Normal 18 3 86" xfId="9010"/>
    <cellStyle name="Normal 18 3 87" xfId="9011"/>
    <cellStyle name="Normal 18 3 88" xfId="9012"/>
    <cellStyle name="Normal 18 3 9" xfId="9013"/>
    <cellStyle name="Normal 18 30" xfId="9014"/>
    <cellStyle name="Normal 18 31" xfId="9015"/>
    <cellStyle name="Normal 18 32" xfId="9016"/>
    <cellStyle name="Normal 18 33" xfId="9017"/>
    <cellStyle name="Normal 18 34" xfId="9018"/>
    <cellStyle name="Normal 18 35" xfId="9019"/>
    <cellStyle name="Normal 18 36" xfId="9020"/>
    <cellStyle name="Normal 18 37" xfId="9021"/>
    <cellStyle name="Normal 18 38" xfId="9022"/>
    <cellStyle name="Normal 18 39" xfId="9023"/>
    <cellStyle name="Normal 18 4" xfId="9024"/>
    <cellStyle name="Normal 18 40" xfId="9025"/>
    <cellStyle name="Normal 18 41" xfId="9026"/>
    <cellStyle name="Normal 18 42" xfId="9027"/>
    <cellStyle name="Normal 18 43" xfId="9028"/>
    <cellStyle name="Normal 18 44" xfId="9029"/>
    <cellStyle name="Normal 18 45" xfId="9030"/>
    <cellStyle name="Normal 18 46" xfId="9031"/>
    <cellStyle name="Normal 18 47" xfId="9032"/>
    <cellStyle name="Normal 18 48" xfId="9033"/>
    <cellStyle name="Normal 18 49" xfId="9034"/>
    <cellStyle name="Normal 18 5" xfId="9035"/>
    <cellStyle name="Normal 18 50" xfId="9036"/>
    <cellStyle name="Normal 18 51" xfId="9037"/>
    <cellStyle name="Normal 18 52" xfId="9038"/>
    <cellStyle name="Normal 18 53" xfId="9039"/>
    <cellStyle name="Normal 18 54" xfId="9040"/>
    <cellStyle name="Normal 18 55" xfId="9041"/>
    <cellStyle name="Normal 18 56" xfId="9042"/>
    <cellStyle name="Normal 18 57" xfId="9043"/>
    <cellStyle name="Normal 18 58" xfId="9044"/>
    <cellStyle name="Normal 18 59" xfId="9045"/>
    <cellStyle name="Normal 18 6" xfId="9046"/>
    <cellStyle name="Normal 18 60" xfId="9047"/>
    <cellStyle name="Normal 18 61" xfId="9048"/>
    <cellStyle name="Normal 18 62" xfId="9049"/>
    <cellStyle name="Normal 18 63" xfId="9050"/>
    <cellStyle name="Normal 18 64" xfId="9051"/>
    <cellStyle name="Normal 18 65" xfId="9052"/>
    <cellStyle name="Normal 18 66" xfId="9053"/>
    <cellStyle name="Normal 18 67" xfId="9054"/>
    <cellStyle name="Normal 18 68" xfId="9055"/>
    <cellStyle name="Normal 18 69" xfId="9056"/>
    <cellStyle name="Normal 18 7" xfId="9057"/>
    <cellStyle name="Normal 18 70" xfId="9058"/>
    <cellStyle name="Normal 18 71" xfId="9059"/>
    <cellStyle name="Normal 18 72" xfId="9060"/>
    <cellStyle name="Normal 18 73" xfId="9061"/>
    <cellStyle name="Normal 18 74" xfId="9062"/>
    <cellStyle name="Normal 18 75" xfId="9063"/>
    <cellStyle name="Normal 18 76" xfId="9064"/>
    <cellStyle name="Normal 18 77" xfId="9065"/>
    <cellStyle name="Normal 18 78" xfId="9066"/>
    <cellStyle name="Normal 18 79" xfId="9067"/>
    <cellStyle name="Normal 18 8" xfId="9068"/>
    <cellStyle name="Normal 18 80" xfId="9069"/>
    <cellStyle name="Normal 18 81" xfId="9070"/>
    <cellStyle name="Normal 18 82" xfId="9071"/>
    <cellStyle name="Normal 18 83" xfId="9072"/>
    <cellStyle name="Normal 18 84" xfId="9073"/>
    <cellStyle name="Normal 18 85" xfId="9074"/>
    <cellStyle name="Normal 18 86" xfId="9075"/>
    <cellStyle name="Normal 18 87" xfId="9076"/>
    <cellStyle name="Normal 18 88" xfId="9077"/>
    <cellStyle name="Normal 18 89" xfId="9078"/>
    <cellStyle name="Normal 18 9" xfId="9079"/>
    <cellStyle name="Normal 18 90" xfId="9080"/>
    <cellStyle name="Normal 19" xfId="9081"/>
    <cellStyle name="Normal 19 10" xfId="9082"/>
    <cellStyle name="Normal 19 11" xfId="9083"/>
    <cellStyle name="Normal 19 12" xfId="9084"/>
    <cellStyle name="Normal 19 13" xfId="9085"/>
    <cellStyle name="Normal 19 14" xfId="9086"/>
    <cellStyle name="Normal 19 15" xfId="9087"/>
    <cellStyle name="Normal 19 16" xfId="9088"/>
    <cellStyle name="Normal 19 17" xfId="9089"/>
    <cellStyle name="Normal 19 18" xfId="9090"/>
    <cellStyle name="Normal 19 19" xfId="9091"/>
    <cellStyle name="Normal 19 2" xfId="9092"/>
    <cellStyle name="Normal 19 2 10" xfId="9093"/>
    <cellStyle name="Normal 19 2 11" xfId="9094"/>
    <cellStyle name="Normal 19 2 12" xfId="9095"/>
    <cellStyle name="Normal 19 2 13" xfId="9096"/>
    <cellStyle name="Normal 19 2 14" xfId="9097"/>
    <cellStyle name="Normal 19 2 15" xfId="9098"/>
    <cellStyle name="Normal 19 2 16" xfId="9099"/>
    <cellStyle name="Normal 19 2 17" xfId="9100"/>
    <cellStyle name="Normal 19 2 18" xfId="9101"/>
    <cellStyle name="Normal 19 2 19" xfId="9102"/>
    <cellStyle name="Normal 19 2 2" xfId="9103"/>
    <cellStyle name="Normal 19 2 20" xfId="9104"/>
    <cellStyle name="Normal 19 2 21" xfId="9105"/>
    <cellStyle name="Normal 19 2 22" xfId="9106"/>
    <cellStyle name="Normal 19 2 23" xfId="9107"/>
    <cellStyle name="Normal 19 2 24" xfId="9108"/>
    <cellStyle name="Normal 19 2 25" xfId="9109"/>
    <cellStyle name="Normal 19 2 26" xfId="9110"/>
    <cellStyle name="Normal 19 2 27" xfId="9111"/>
    <cellStyle name="Normal 19 2 28" xfId="9112"/>
    <cellStyle name="Normal 19 2 29" xfId="9113"/>
    <cellStyle name="Normal 19 2 3" xfId="9114"/>
    <cellStyle name="Normal 19 2 30" xfId="9115"/>
    <cellStyle name="Normal 19 2 31" xfId="9116"/>
    <cellStyle name="Normal 19 2 32" xfId="9117"/>
    <cellStyle name="Normal 19 2 33" xfId="9118"/>
    <cellStyle name="Normal 19 2 34" xfId="9119"/>
    <cellStyle name="Normal 19 2 35" xfId="9120"/>
    <cellStyle name="Normal 19 2 36" xfId="9121"/>
    <cellStyle name="Normal 19 2 37" xfId="9122"/>
    <cellStyle name="Normal 19 2 38" xfId="9123"/>
    <cellStyle name="Normal 19 2 39" xfId="9124"/>
    <cellStyle name="Normal 19 2 4" xfId="9125"/>
    <cellStyle name="Normal 19 2 40" xfId="9126"/>
    <cellStyle name="Normal 19 2 41" xfId="9127"/>
    <cellStyle name="Normal 19 2 42" xfId="9128"/>
    <cellStyle name="Normal 19 2 43" xfId="9129"/>
    <cellStyle name="Normal 19 2 44" xfId="9130"/>
    <cellStyle name="Normal 19 2 45" xfId="9131"/>
    <cellStyle name="Normal 19 2 46" xfId="9132"/>
    <cellStyle name="Normal 19 2 47" xfId="9133"/>
    <cellStyle name="Normal 19 2 48" xfId="9134"/>
    <cellStyle name="Normal 19 2 49" xfId="9135"/>
    <cellStyle name="Normal 19 2 5" xfId="9136"/>
    <cellStyle name="Normal 19 2 50" xfId="9137"/>
    <cellStyle name="Normal 19 2 51" xfId="9138"/>
    <cellStyle name="Normal 19 2 52" xfId="9139"/>
    <cellStyle name="Normal 19 2 53" xfId="9140"/>
    <cellStyle name="Normal 19 2 54" xfId="9141"/>
    <cellStyle name="Normal 19 2 55" xfId="9142"/>
    <cellStyle name="Normal 19 2 56" xfId="9143"/>
    <cellStyle name="Normal 19 2 57" xfId="9144"/>
    <cellStyle name="Normal 19 2 58" xfId="9145"/>
    <cellStyle name="Normal 19 2 59" xfId="9146"/>
    <cellStyle name="Normal 19 2 6" xfId="9147"/>
    <cellStyle name="Normal 19 2 60" xfId="9148"/>
    <cellStyle name="Normal 19 2 61" xfId="9149"/>
    <cellStyle name="Normal 19 2 62" xfId="9150"/>
    <cellStyle name="Normal 19 2 63" xfId="9151"/>
    <cellStyle name="Normal 19 2 64" xfId="9152"/>
    <cellStyle name="Normal 19 2 65" xfId="9153"/>
    <cellStyle name="Normal 19 2 66" xfId="9154"/>
    <cellStyle name="Normal 19 2 67" xfId="9155"/>
    <cellStyle name="Normal 19 2 68" xfId="9156"/>
    <cellStyle name="Normal 19 2 69" xfId="9157"/>
    <cellStyle name="Normal 19 2 7" xfId="9158"/>
    <cellStyle name="Normal 19 2 70" xfId="9159"/>
    <cellStyle name="Normal 19 2 71" xfId="9160"/>
    <cellStyle name="Normal 19 2 72" xfId="9161"/>
    <cellStyle name="Normal 19 2 73" xfId="9162"/>
    <cellStyle name="Normal 19 2 74" xfId="9163"/>
    <cellStyle name="Normal 19 2 75" xfId="9164"/>
    <cellStyle name="Normal 19 2 76" xfId="9165"/>
    <cellStyle name="Normal 19 2 77" xfId="9166"/>
    <cellStyle name="Normal 19 2 78" xfId="9167"/>
    <cellStyle name="Normal 19 2 79" xfId="9168"/>
    <cellStyle name="Normal 19 2 8" xfId="9169"/>
    <cellStyle name="Normal 19 2 80" xfId="9170"/>
    <cellStyle name="Normal 19 2 81" xfId="9171"/>
    <cellStyle name="Normal 19 2 82" xfId="9172"/>
    <cellStyle name="Normal 19 2 83" xfId="9173"/>
    <cellStyle name="Normal 19 2 84" xfId="9174"/>
    <cellStyle name="Normal 19 2 85" xfId="9175"/>
    <cellStyle name="Normal 19 2 86" xfId="9176"/>
    <cellStyle name="Normal 19 2 87" xfId="9177"/>
    <cellStyle name="Normal 19 2 88" xfId="9178"/>
    <cellStyle name="Normal 19 2 9" xfId="9179"/>
    <cellStyle name="Normal 19 20" xfId="9180"/>
    <cellStyle name="Normal 19 21" xfId="9181"/>
    <cellStyle name="Normal 19 22" xfId="9182"/>
    <cellStyle name="Normal 19 23" xfId="9183"/>
    <cellStyle name="Normal 19 24" xfId="9184"/>
    <cellStyle name="Normal 19 25" xfId="9185"/>
    <cellStyle name="Normal 19 26" xfId="9186"/>
    <cellStyle name="Normal 19 27" xfId="9187"/>
    <cellStyle name="Normal 19 28" xfId="9188"/>
    <cellStyle name="Normal 19 29" xfId="9189"/>
    <cellStyle name="Normal 19 3" xfId="9190"/>
    <cellStyle name="Normal 19 3 10" xfId="9191"/>
    <cellStyle name="Normal 19 3 11" xfId="9192"/>
    <cellStyle name="Normal 19 3 12" xfId="9193"/>
    <cellStyle name="Normal 19 3 13" xfId="9194"/>
    <cellStyle name="Normal 19 3 14" xfId="9195"/>
    <cellStyle name="Normal 19 3 15" xfId="9196"/>
    <cellStyle name="Normal 19 3 16" xfId="9197"/>
    <cellStyle name="Normal 19 3 17" xfId="9198"/>
    <cellStyle name="Normal 19 3 18" xfId="9199"/>
    <cellStyle name="Normal 19 3 19" xfId="9200"/>
    <cellStyle name="Normal 19 3 2" xfId="9201"/>
    <cellStyle name="Normal 19 3 20" xfId="9202"/>
    <cellStyle name="Normal 19 3 21" xfId="9203"/>
    <cellStyle name="Normal 19 3 22" xfId="9204"/>
    <cellStyle name="Normal 19 3 23" xfId="9205"/>
    <cellStyle name="Normal 19 3 24" xfId="9206"/>
    <cellStyle name="Normal 19 3 25" xfId="9207"/>
    <cellStyle name="Normal 19 3 26" xfId="9208"/>
    <cellStyle name="Normal 19 3 27" xfId="9209"/>
    <cellStyle name="Normal 19 3 28" xfId="9210"/>
    <cellStyle name="Normal 19 3 29" xfId="9211"/>
    <cellStyle name="Normal 19 3 3" xfId="9212"/>
    <cellStyle name="Normal 19 3 30" xfId="9213"/>
    <cellStyle name="Normal 19 3 31" xfId="9214"/>
    <cellStyle name="Normal 19 3 32" xfId="9215"/>
    <cellStyle name="Normal 19 3 33" xfId="9216"/>
    <cellStyle name="Normal 19 3 34" xfId="9217"/>
    <cellStyle name="Normal 19 3 35" xfId="9218"/>
    <cellStyle name="Normal 19 3 36" xfId="9219"/>
    <cellStyle name="Normal 19 3 37" xfId="9220"/>
    <cellStyle name="Normal 19 3 38" xfId="9221"/>
    <cellStyle name="Normal 19 3 39" xfId="9222"/>
    <cellStyle name="Normal 19 3 4" xfId="9223"/>
    <cellStyle name="Normal 19 3 40" xfId="9224"/>
    <cellStyle name="Normal 19 3 41" xfId="9225"/>
    <cellStyle name="Normal 19 3 42" xfId="9226"/>
    <cellStyle name="Normal 19 3 43" xfId="9227"/>
    <cellStyle name="Normal 19 3 44" xfId="9228"/>
    <cellStyle name="Normal 19 3 45" xfId="9229"/>
    <cellStyle name="Normal 19 3 46" xfId="9230"/>
    <cellStyle name="Normal 19 3 47" xfId="9231"/>
    <cellStyle name="Normal 19 3 48" xfId="9232"/>
    <cellStyle name="Normal 19 3 49" xfId="9233"/>
    <cellStyle name="Normal 19 3 5" xfId="9234"/>
    <cellStyle name="Normal 19 3 50" xfId="9235"/>
    <cellStyle name="Normal 19 3 51" xfId="9236"/>
    <cellStyle name="Normal 19 3 52" xfId="9237"/>
    <cellStyle name="Normal 19 3 53" xfId="9238"/>
    <cellStyle name="Normal 19 3 54" xfId="9239"/>
    <cellStyle name="Normal 19 3 55" xfId="9240"/>
    <cellStyle name="Normal 19 3 56" xfId="9241"/>
    <cellStyle name="Normal 19 3 57" xfId="9242"/>
    <cellStyle name="Normal 19 3 58" xfId="9243"/>
    <cellStyle name="Normal 19 3 59" xfId="9244"/>
    <cellStyle name="Normal 19 3 6" xfId="9245"/>
    <cellStyle name="Normal 19 3 60" xfId="9246"/>
    <cellStyle name="Normal 19 3 61" xfId="9247"/>
    <cellStyle name="Normal 19 3 62" xfId="9248"/>
    <cellStyle name="Normal 19 3 63" xfId="9249"/>
    <cellStyle name="Normal 19 3 64" xfId="9250"/>
    <cellStyle name="Normal 19 3 65" xfId="9251"/>
    <cellStyle name="Normal 19 3 66" xfId="9252"/>
    <cellStyle name="Normal 19 3 67" xfId="9253"/>
    <cellStyle name="Normal 19 3 68" xfId="9254"/>
    <cellStyle name="Normal 19 3 69" xfId="9255"/>
    <cellStyle name="Normal 19 3 7" xfId="9256"/>
    <cellStyle name="Normal 19 3 70" xfId="9257"/>
    <cellStyle name="Normal 19 3 71" xfId="9258"/>
    <cellStyle name="Normal 19 3 72" xfId="9259"/>
    <cellStyle name="Normal 19 3 73" xfId="9260"/>
    <cellStyle name="Normal 19 3 74" xfId="9261"/>
    <cellStyle name="Normal 19 3 75" xfId="9262"/>
    <cellStyle name="Normal 19 3 76" xfId="9263"/>
    <cellStyle name="Normal 19 3 77" xfId="9264"/>
    <cellStyle name="Normal 19 3 78" xfId="9265"/>
    <cellStyle name="Normal 19 3 79" xfId="9266"/>
    <cellStyle name="Normal 19 3 8" xfId="9267"/>
    <cellStyle name="Normal 19 3 80" xfId="9268"/>
    <cellStyle name="Normal 19 3 81" xfId="9269"/>
    <cellStyle name="Normal 19 3 82" xfId="9270"/>
    <cellStyle name="Normal 19 3 83" xfId="9271"/>
    <cellStyle name="Normal 19 3 84" xfId="9272"/>
    <cellStyle name="Normal 19 3 85" xfId="9273"/>
    <cellStyle name="Normal 19 3 86" xfId="9274"/>
    <cellStyle name="Normal 19 3 87" xfId="9275"/>
    <cellStyle name="Normal 19 3 88" xfId="9276"/>
    <cellStyle name="Normal 19 3 9" xfId="9277"/>
    <cellStyle name="Normal 19 30" xfId="9278"/>
    <cellStyle name="Normal 19 31" xfId="9279"/>
    <cellStyle name="Normal 19 32" xfId="9280"/>
    <cellStyle name="Normal 19 33" xfId="9281"/>
    <cellStyle name="Normal 19 34" xfId="9282"/>
    <cellStyle name="Normal 19 35" xfId="9283"/>
    <cellStyle name="Normal 19 36" xfId="9284"/>
    <cellStyle name="Normal 19 37" xfId="9285"/>
    <cellStyle name="Normal 19 38" xfId="9286"/>
    <cellStyle name="Normal 19 39" xfId="9287"/>
    <cellStyle name="Normal 19 4" xfId="9288"/>
    <cellStyle name="Normal 19 40" xfId="9289"/>
    <cellStyle name="Normal 19 41" xfId="9290"/>
    <cellStyle name="Normal 19 42" xfId="9291"/>
    <cellStyle name="Normal 19 43" xfId="9292"/>
    <cellStyle name="Normal 19 44" xfId="9293"/>
    <cellStyle name="Normal 19 45" xfId="9294"/>
    <cellStyle name="Normal 19 46" xfId="9295"/>
    <cellStyle name="Normal 19 47" xfId="9296"/>
    <cellStyle name="Normal 19 48" xfId="9297"/>
    <cellStyle name="Normal 19 49" xfId="9298"/>
    <cellStyle name="Normal 19 5" xfId="9299"/>
    <cellStyle name="Normal 19 50" xfId="9300"/>
    <cellStyle name="Normal 19 51" xfId="9301"/>
    <cellStyle name="Normal 19 52" xfId="9302"/>
    <cellStyle name="Normal 19 53" xfId="9303"/>
    <cellStyle name="Normal 19 54" xfId="9304"/>
    <cellStyle name="Normal 19 55" xfId="9305"/>
    <cellStyle name="Normal 19 56" xfId="9306"/>
    <cellStyle name="Normal 19 57" xfId="9307"/>
    <cellStyle name="Normal 19 58" xfId="9308"/>
    <cellStyle name="Normal 19 59" xfId="9309"/>
    <cellStyle name="Normal 19 6" xfId="9310"/>
    <cellStyle name="Normal 19 60" xfId="9311"/>
    <cellStyle name="Normal 19 61" xfId="9312"/>
    <cellStyle name="Normal 19 62" xfId="9313"/>
    <cellStyle name="Normal 19 63" xfId="9314"/>
    <cellStyle name="Normal 19 64" xfId="9315"/>
    <cellStyle name="Normal 19 65" xfId="9316"/>
    <cellStyle name="Normal 19 66" xfId="9317"/>
    <cellStyle name="Normal 19 67" xfId="9318"/>
    <cellStyle name="Normal 19 68" xfId="9319"/>
    <cellStyle name="Normal 19 69" xfId="9320"/>
    <cellStyle name="Normal 19 7" xfId="9321"/>
    <cellStyle name="Normal 19 70" xfId="9322"/>
    <cellStyle name="Normal 19 71" xfId="9323"/>
    <cellStyle name="Normal 19 72" xfId="9324"/>
    <cellStyle name="Normal 19 73" xfId="9325"/>
    <cellStyle name="Normal 19 74" xfId="9326"/>
    <cellStyle name="Normal 19 75" xfId="9327"/>
    <cellStyle name="Normal 19 76" xfId="9328"/>
    <cellStyle name="Normal 19 77" xfId="9329"/>
    <cellStyle name="Normal 19 78" xfId="9330"/>
    <cellStyle name="Normal 19 79" xfId="9331"/>
    <cellStyle name="Normal 19 8" xfId="9332"/>
    <cellStyle name="Normal 19 80" xfId="9333"/>
    <cellStyle name="Normal 19 81" xfId="9334"/>
    <cellStyle name="Normal 19 82" xfId="9335"/>
    <cellStyle name="Normal 19 83" xfId="9336"/>
    <cellStyle name="Normal 19 84" xfId="9337"/>
    <cellStyle name="Normal 19 85" xfId="9338"/>
    <cellStyle name="Normal 19 86" xfId="9339"/>
    <cellStyle name="Normal 19 87" xfId="9340"/>
    <cellStyle name="Normal 19 88" xfId="9341"/>
    <cellStyle name="Normal 19 89" xfId="9342"/>
    <cellStyle name="Normal 19 9" xfId="9343"/>
    <cellStyle name="Normal 19 90" xfId="9344"/>
    <cellStyle name="Normal 2" xfId="9345"/>
    <cellStyle name="Normal 2 10" xfId="9346"/>
    <cellStyle name="Normal 2 11" xfId="9347"/>
    <cellStyle name="Normal 2 12" xfId="9348"/>
    <cellStyle name="Normal 2 13" xfId="9349"/>
    <cellStyle name="Normal 2 14" xfId="9350"/>
    <cellStyle name="Normal 2 15" xfId="9351"/>
    <cellStyle name="Normal 2 16" xfId="9352"/>
    <cellStyle name="Normal 2 17" xfId="9353"/>
    <cellStyle name="Normal 2 18" xfId="9354"/>
    <cellStyle name="Normal 2 19" xfId="9355"/>
    <cellStyle name="Normal 2 2" xfId="9356"/>
    <cellStyle name="Normal 2 2 10" xfId="9357"/>
    <cellStyle name="Normal 2 2 11" xfId="9358"/>
    <cellStyle name="Normal 2 2 12" xfId="9359"/>
    <cellStyle name="Normal 2 2 13" xfId="9360"/>
    <cellStyle name="Normal 2 2 14" xfId="9361"/>
    <cellStyle name="Normal 2 2 15" xfId="9362"/>
    <cellStyle name="Normal 2 2 16" xfId="9363"/>
    <cellStyle name="Normal 2 2 17" xfId="9364"/>
    <cellStyle name="Normal 2 2 18" xfId="9365"/>
    <cellStyle name="Normal 2 2 19" xfId="9366"/>
    <cellStyle name="Normal 2 2 2" xfId="9367"/>
    <cellStyle name="Normal 2 2 2 10" xfId="9368"/>
    <cellStyle name="Normal 2 2 2 11" xfId="9369"/>
    <cellStyle name="Normal 2 2 2 12" xfId="9370"/>
    <cellStyle name="Normal 2 2 2 13" xfId="9371"/>
    <cellStyle name="Normal 2 2 2 14" xfId="9372"/>
    <cellStyle name="Normal 2 2 2 15" xfId="9373"/>
    <cellStyle name="Normal 2 2 2 16" xfId="9374"/>
    <cellStyle name="Normal 2 2 2 17" xfId="9375"/>
    <cellStyle name="Normal 2 2 2 18" xfId="9376"/>
    <cellStyle name="Normal 2 2 2 19" xfId="9377"/>
    <cellStyle name="Normal 2 2 2 2" xfId="9378"/>
    <cellStyle name="Normal 2 2 2 2 10" xfId="9379"/>
    <cellStyle name="Normal 2 2 2 2 11" xfId="9380"/>
    <cellStyle name="Normal 2 2 2 2 12" xfId="9381"/>
    <cellStyle name="Normal 2 2 2 2 13" xfId="9382"/>
    <cellStyle name="Normal 2 2 2 2 14" xfId="9383"/>
    <cellStyle name="Normal 2 2 2 2 15" xfId="9384"/>
    <cellStyle name="Normal 2 2 2 2 16" xfId="9385"/>
    <cellStyle name="Normal 2 2 2 2 17" xfId="9386"/>
    <cellStyle name="Normal 2 2 2 2 18" xfId="9387"/>
    <cellStyle name="Normal 2 2 2 2 19" xfId="9388"/>
    <cellStyle name="Normal 2 2 2 2 2" xfId="9389"/>
    <cellStyle name="Normal 2 2 2 2 2 10" xfId="9390"/>
    <cellStyle name="Normal 2 2 2 2 2 11" xfId="9391"/>
    <cellStyle name="Normal 2 2 2 2 2 12" xfId="9392"/>
    <cellStyle name="Normal 2 2 2 2 2 13" xfId="9393"/>
    <cellStyle name="Normal 2 2 2 2 2 14" xfId="9394"/>
    <cellStyle name="Normal 2 2 2 2 2 15" xfId="9395"/>
    <cellStyle name="Normal 2 2 2 2 2 16" xfId="9396"/>
    <cellStyle name="Normal 2 2 2 2 2 17" xfId="9397"/>
    <cellStyle name="Normal 2 2 2 2 2 18" xfId="9398"/>
    <cellStyle name="Normal 2 2 2 2 2 19" xfId="9399"/>
    <cellStyle name="Normal 2 2 2 2 2 2" xfId="9400"/>
    <cellStyle name="Normal 2 2 2 2 2 2 10" xfId="9401"/>
    <cellStyle name="Normal 2 2 2 2 2 2 11" xfId="9402"/>
    <cellStyle name="Normal 2 2 2 2 2 2 12" xfId="9403"/>
    <cellStyle name="Normal 2 2 2 2 2 2 13" xfId="9404"/>
    <cellStyle name="Normal 2 2 2 2 2 2 14" xfId="9405"/>
    <cellStyle name="Normal 2 2 2 2 2 2 15" xfId="9406"/>
    <cellStyle name="Normal 2 2 2 2 2 2 16" xfId="9407"/>
    <cellStyle name="Normal 2 2 2 2 2 2 17" xfId="9408"/>
    <cellStyle name="Normal 2 2 2 2 2 2 18" xfId="9409"/>
    <cellStyle name="Normal 2 2 2 2 2 2 19" xfId="9410"/>
    <cellStyle name="Normal 2 2 2 2 2 2 2" xfId="9411"/>
    <cellStyle name="Normal 2 2 2 2 2 2 20" xfId="9412"/>
    <cellStyle name="Normal 2 2 2 2 2 2 21" xfId="9413"/>
    <cellStyle name="Normal 2 2 2 2 2 2 22" xfId="9414"/>
    <cellStyle name="Normal 2 2 2 2 2 2 23" xfId="9415"/>
    <cellStyle name="Normal 2 2 2 2 2 2 24" xfId="9416"/>
    <cellStyle name="Normal 2 2 2 2 2 2 25" xfId="9417"/>
    <cellStyle name="Normal 2 2 2 2 2 2 26" xfId="9418"/>
    <cellStyle name="Normal 2 2 2 2 2 2 27" xfId="9419"/>
    <cellStyle name="Normal 2 2 2 2 2 2 28" xfId="9420"/>
    <cellStyle name="Normal 2 2 2 2 2 2 29" xfId="9421"/>
    <cellStyle name="Normal 2 2 2 2 2 2 3" xfId="9422"/>
    <cellStyle name="Normal 2 2 2 2 2 2 30" xfId="9423"/>
    <cellStyle name="Normal 2 2 2 2 2 2 31" xfId="9424"/>
    <cellStyle name="Normal 2 2 2 2 2 2 32" xfId="9425"/>
    <cellStyle name="Normal 2 2 2 2 2 2 33" xfId="9426"/>
    <cellStyle name="Normal 2 2 2 2 2 2 34" xfId="9427"/>
    <cellStyle name="Normal 2 2 2 2 2 2 35" xfId="9428"/>
    <cellStyle name="Normal 2 2 2 2 2 2 36" xfId="9429"/>
    <cellStyle name="Normal 2 2 2 2 2 2 37" xfId="9430"/>
    <cellStyle name="Normal 2 2 2 2 2 2 38" xfId="9431"/>
    <cellStyle name="Normal 2 2 2 2 2 2 39" xfId="9432"/>
    <cellStyle name="Normal 2 2 2 2 2 2 4" xfId="9433"/>
    <cellStyle name="Normal 2 2 2 2 2 2 40" xfId="9434"/>
    <cellStyle name="Normal 2 2 2 2 2 2 41" xfId="9435"/>
    <cellStyle name="Normal 2 2 2 2 2 2 42" xfId="9436"/>
    <cellStyle name="Normal 2 2 2 2 2 2 43" xfId="9437"/>
    <cellStyle name="Normal 2 2 2 2 2 2 44" xfId="9438"/>
    <cellStyle name="Normal 2 2 2 2 2 2 45" xfId="9439"/>
    <cellStyle name="Normal 2 2 2 2 2 2 46" xfId="9440"/>
    <cellStyle name="Normal 2 2 2 2 2 2 47" xfId="9441"/>
    <cellStyle name="Normal 2 2 2 2 2 2 48" xfId="9442"/>
    <cellStyle name="Normal 2 2 2 2 2 2 49" xfId="9443"/>
    <cellStyle name="Normal 2 2 2 2 2 2 5" xfId="9444"/>
    <cellStyle name="Normal 2 2 2 2 2 2 50" xfId="9445"/>
    <cellStyle name="Normal 2 2 2 2 2 2 51" xfId="9446"/>
    <cellStyle name="Normal 2 2 2 2 2 2 52" xfId="9447"/>
    <cellStyle name="Normal 2 2 2 2 2 2 53" xfId="9448"/>
    <cellStyle name="Normal 2 2 2 2 2 2 54" xfId="9449"/>
    <cellStyle name="Normal 2 2 2 2 2 2 55" xfId="9450"/>
    <cellStyle name="Normal 2 2 2 2 2 2 56" xfId="9451"/>
    <cellStyle name="Normal 2 2 2 2 2 2 57" xfId="9452"/>
    <cellStyle name="Normal 2 2 2 2 2 2 58" xfId="9453"/>
    <cellStyle name="Normal 2 2 2 2 2 2 59" xfId="9454"/>
    <cellStyle name="Normal 2 2 2 2 2 2 6" xfId="9455"/>
    <cellStyle name="Normal 2 2 2 2 2 2 60" xfId="9456"/>
    <cellStyle name="Normal 2 2 2 2 2 2 61" xfId="9457"/>
    <cellStyle name="Normal 2 2 2 2 2 2 62" xfId="9458"/>
    <cellStyle name="Normal 2 2 2 2 2 2 63" xfId="9459"/>
    <cellStyle name="Normal 2 2 2 2 2 2 64" xfId="9460"/>
    <cellStyle name="Normal 2 2 2 2 2 2 65" xfId="9461"/>
    <cellStyle name="Normal 2 2 2 2 2 2 66" xfId="9462"/>
    <cellStyle name="Normal 2 2 2 2 2 2 67" xfId="9463"/>
    <cellStyle name="Normal 2 2 2 2 2 2 68" xfId="9464"/>
    <cellStyle name="Normal 2 2 2 2 2 2 69" xfId="9465"/>
    <cellStyle name="Normal 2 2 2 2 2 2 7" xfId="9466"/>
    <cellStyle name="Normal 2 2 2 2 2 2 70" xfId="9467"/>
    <cellStyle name="Normal 2 2 2 2 2 2 71" xfId="9468"/>
    <cellStyle name="Normal 2 2 2 2 2 2 72" xfId="9469"/>
    <cellStyle name="Normal 2 2 2 2 2 2 73" xfId="9470"/>
    <cellStyle name="Normal 2 2 2 2 2 2 74" xfId="9471"/>
    <cellStyle name="Normal 2 2 2 2 2 2 75" xfId="9472"/>
    <cellStyle name="Normal 2 2 2 2 2 2 76" xfId="9473"/>
    <cellStyle name="Normal 2 2 2 2 2 2 77" xfId="9474"/>
    <cellStyle name="Normal 2 2 2 2 2 2 78" xfId="9475"/>
    <cellStyle name="Normal 2 2 2 2 2 2 79" xfId="9476"/>
    <cellStyle name="Normal 2 2 2 2 2 2 8" xfId="9477"/>
    <cellStyle name="Normal 2 2 2 2 2 2 80" xfId="9478"/>
    <cellStyle name="Normal 2 2 2 2 2 2 81" xfId="9479"/>
    <cellStyle name="Normal 2 2 2 2 2 2 82" xfId="9480"/>
    <cellStyle name="Normal 2 2 2 2 2 2 83" xfId="9481"/>
    <cellStyle name="Normal 2 2 2 2 2 2 84" xfId="9482"/>
    <cellStyle name="Normal 2 2 2 2 2 2 85" xfId="9483"/>
    <cellStyle name="Normal 2 2 2 2 2 2 86" xfId="9484"/>
    <cellStyle name="Normal 2 2 2 2 2 2 87" xfId="9485"/>
    <cellStyle name="Normal 2 2 2 2 2 2 88" xfId="9486"/>
    <cellStyle name="Normal 2 2 2 2 2 2 9" xfId="9487"/>
    <cellStyle name="Normal 2 2 2 2 2 20" xfId="9488"/>
    <cellStyle name="Normal 2 2 2 2 2 21" xfId="9489"/>
    <cellStyle name="Normal 2 2 2 2 2 22" xfId="9490"/>
    <cellStyle name="Normal 2 2 2 2 2 23" xfId="9491"/>
    <cellStyle name="Normal 2 2 2 2 2 24" xfId="9492"/>
    <cellStyle name="Normal 2 2 2 2 2 25" xfId="9493"/>
    <cellStyle name="Normal 2 2 2 2 2 26" xfId="9494"/>
    <cellStyle name="Normal 2 2 2 2 2 27" xfId="9495"/>
    <cellStyle name="Normal 2 2 2 2 2 28" xfId="9496"/>
    <cellStyle name="Normal 2 2 2 2 2 29" xfId="9497"/>
    <cellStyle name="Normal 2 2 2 2 2 3" xfId="9498"/>
    <cellStyle name="Normal 2 2 2 2 2 30" xfId="9499"/>
    <cellStyle name="Normal 2 2 2 2 2 31" xfId="9500"/>
    <cellStyle name="Normal 2 2 2 2 2 32" xfId="9501"/>
    <cellStyle name="Normal 2 2 2 2 2 33" xfId="9502"/>
    <cellStyle name="Normal 2 2 2 2 2 34" xfId="9503"/>
    <cellStyle name="Normal 2 2 2 2 2 35" xfId="9504"/>
    <cellStyle name="Normal 2 2 2 2 2 36" xfId="9505"/>
    <cellStyle name="Normal 2 2 2 2 2 37" xfId="9506"/>
    <cellStyle name="Normal 2 2 2 2 2 38" xfId="9507"/>
    <cellStyle name="Normal 2 2 2 2 2 39" xfId="9508"/>
    <cellStyle name="Normal 2 2 2 2 2 4" xfId="9509"/>
    <cellStyle name="Normal 2 2 2 2 2 40" xfId="9510"/>
    <cellStyle name="Normal 2 2 2 2 2 41" xfId="9511"/>
    <cellStyle name="Normal 2 2 2 2 2 42" xfId="9512"/>
    <cellStyle name="Normal 2 2 2 2 2 43" xfId="9513"/>
    <cellStyle name="Normal 2 2 2 2 2 44" xfId="9514"/>
    <cellStyle name="Normal 2 2 2 2 2 45" xfId="9515"/>
    <cellStyle name="Normal 2 2 2 2 2 46" xfId="9516"/>
    <cellStyle name="Normal 2 2 2 2 2 47" xfId="9517"/>
    <cellStyle name="Normal 2 2 2 2 2 48" xfId="9518"/>
    <cellStyle name="Normal 2 2 2 2 2 49" xfId="9519"/>
    <cellStyle name="Normal 2 2 2 2 2 5" xfId="9520"/>
    <cellStyle name="Normal 2 2 2 2 2 50" xfId="9521"/>
    <cellStyle name="Normal 2 2 2 2 2 51" xfId="9522"/>
    <cellStyle name="Normal 2 2 2 2 2 52" xfId="9523"/>
    <cellStyle name="Normal 2 2 2 2 2 53" xfId="9524"/>
    <cellStyle name="Normal 2 2 2 2 2 54" xfId="9525"/>
    <cellStyle name="Normal 2 2 2 2 2 55" xfId="9526"/>
    <cellStyle name="Normal 2 2 2 2 2 56" xfId="9527"/>
    <cellStyle name="Normal 2 2 2 2 2 57" xfId="9528"/>
    <cellStyle name="Normal 2 2 2 2 2 58" xfId="9529"/>
    <cellStyle name="Normal 2 2 2 2 2 59" xfId="9530"/>
    <cellStyle name="Normal 2 2 2 2 2 6" xfId="9531"/>
    <cellStyle name="Normal 2 2 2 2 2 60" xfId="9532"/>
    <cellStyle name="Normal 2 2 2 2 2 61" xfId="9533"/>
    <cellStyle name="Normal 2 2 2 2 2 62" xfId="9534"/>
    <cellStyle name="Normal 2 2 2 2 2 63" xfId="9535"/>
    <cellStyle name="Normal 2 2 2 2 2 64" xfId="9536"/>
    <cellStyle name="Normal 2 2 2 2 2 65" xfId="9537"/>
    <cellStyle name="Normal 2 2 2 2 2 66" xfId="9538"/>
    <cellStyle name="Normal 2 2 2 2 2 67" xfId="9539"/>
    <cellStyle name="Normal 2 2 2 2 2 68" xfId="9540"/>
    <cellStyle name="Normal 2 2 2 2 2 69" xfId="9541"/>
    <cellStyle name="Normal 2 2 2 2 2 7" xfId="9542"/>
    <cellStyle name="Normal 2 2 2 2 2 70" xfId="9543"/>
    <cellStyle name="Normal 2 2 2 2 2 71" xfId="9544"/>
    <cellStyle name="Normal 2 2 2 2 2 72" xfId="9545"/>
    <cellStyle name="Normal 2 2 2 2 2 73" xfId="9546"/>
    <cellStyle name="Normal 2 2 2 2 2 74" xfId="9547"/>
    <cellStyle name="Normal 2 2 2 2 2 75" xfId="9548"/>
    <cellStyle name="Normal 2 2 2 2 2 76" xfId="9549"/>
    <cellStyle name="Normal 2 2 2 2 2 77" xfId="9550"/>
    <cellStyle name="Normal 2 2 2 2 2 78" xfId="9551"/>
    <cellStyle name="Normal 2 2 2 2 2 79" xfId="9552"/>
    <cellStyle name="Normal 2 2 2 2 2 8" xfId="9553"/>
    <cellStyle name="Normal 2 2 2 2 2 80" xfId="9554"/>
    <cellStyle name="Normal 2 2 2 2 2 81" xfId="9555"/>
    <cellStyle name="Normal 2 2 2 2 2 82" xfId="9556"/>
    <cellStyle name="Normal 2 2 2 2 2 83" xfId="9557"/>
    <cellStyle name="Normal 2 2 2 2 2 84" xfId="9558"/>
    <cellStyle name="Normal 2 2 2 2 2 85" xfId="9559"/>
    <cellStyle name="Normal 2 2 2 2 2 86" xfId="9560"/>
    <cellStyle name="Normal 2 2 2 2 2 87" xfId="9561"/>
    <cellStyle name="Normal 2 2 2 2 2 88" xfId="9562"/>
    <cellStyle name="Normal 2 2 2 2 2 9" xfId="9563"/>
    <cellStyle name="Normal 2 2 2 2 20" xfId="9564"/>
    <cellStyle name="Normal 2 2 2 2 21" xfId="9565"/>
    <cellStyle name="Normal 2 2 2 2 22" xfId="9566"/>
    <cellStyle name="Normal 2 2 2 2 23" xfId="9567"/>
    <cellStyle name="Normal 2 2 2 2 24" xfId="9568"/>
    <cellStyle name="Normal 2 2 2 2 25" xfId="9569"/>
    <cellStyle name="Normal 2 2 2 2 26" xfId="9570"/>
    <cellStyle name="Normal 2 2 2 2 27" xfId="9571"/>
    <cellStyle name="Normal 2 2 2 2 28" xfId="9572"/>
    <cellStyle name="Normal 2 2 2 2 29" xfId="9573"/>
    <cellStyle name="Normal 2 2 2 2 3" xfId="9574"/>
    <cellStyle name="Normal 2 2 2 2 30" xfId="9575"/>
    <cellStyle name="Normal 2 2 2 2 31" xfId="9576"/>
    <cellStyle name="Normal 2 2 2 2 32" xfId="9577"/>
    <cellStyle name="Normal 2 2 2 2 33" xfId="9578"/>
    <cellStyle name="Normal 2 2 2 2 34" xfId="9579"/>
    <cellStyle name="Normal 2 2 2 2 35" xfId="9580"/>
    <cellStyle name="Normal 2 2 2 2 36" xfId="9581"/>
    <cellStyle name="Normal 2 2 2 2 37" xfId="9582"/>
    <cellStyle name="Normal 2 2 2 2 38" xfId="9583"/>
    <cellStyle name="Normal 2 2 2 2 39" xfId="9584"/>
    <cellStyle name="Normal 2 2 2 2 4" xfId="9585"/>
    <cellStyle name="Normal 2 2 2 2 40" xfId="9586"/>
    <cellStyle name="Normal 2 2 2 2 41" xfId="9587"/>
    <cellStyle name="Normal 2 2 2 2 42" xfId="9588"/>
    <cellStyle name="Normal 2 2 2 2 43" xfId="9589"/>
    <cellStyle name="Normal 2 2 2 2 44" xfId="9590"/>
    <cellStyle name="Normal 2 2 2 2 45" xfId="9591"/>
    <cellStyle name="Normal 2 2 2 2 46" xfId="9592"/>
    <cellStyle name="Normal 2 2 2 2 47" xfId="9593"/>
    <cellStyle name="Normal 2 2 2 2 48" xfId="9594"/>
    <cellStyle name="Normal 2 2 2 2 49" xfId="9595"/>
    <cellStyle name="Normal 2 2 2 2 5" xfId="9596"/>
    <cellStyle name="Normal 2 2 2 2 50" xfId="9597"/>
    <cellStyle name="Normal 2 2 2 2 51" xfId="9598"/>
    <cellStyle name="Normal 2 2 2 2 52" xfId="9599"/>
    <cellStyle name="Normal 2 2 2 2 53" xfId="9600"/>
    <cellStyle name="Normal 2 2 2 2 54" xfId="9601"/>
    <cellStyle name="Normal 2 2 2 2 55" xfId="9602"/>
    <cellStyle name="Normal 2 2 2 2 56" xfId="9603"/>
    <cellStyle name="Normal 2 2 2 2 57" xfId="9604"/>
    <cellStyle name="Normal 2 2 2 2 58" xfId="9605"/>
    <cellStyle name="Normal 2 2 2 2 59" xfId="9606"/>
    <cellStyle name="Normal 2 2 2 2 6" xfId="9607"/>
    <cellStyle name="Normal 2 2 2 2 60" xfId="9608"/>
    <cellStyle name="Normal 2 2 2 2 61" xfId="9609"/>
    <cellStyle name="Normal 2 2 2 2 62" xfId="9610"/>
    <cellStyle name="Normal 2 2 2 2 63" xfId="9611"/>
    <cellStyle name="Normal 2 2 2 2 64" xfId="9612"/>
    <cellStyle name="Normal 2 2 2 2 65" xfId="9613"/>
    <cellStyle name="Normal 2 2 2 2 66" xfId="9614"/>
    <cellStyle name="Normal 2 2 2 2 67" xfId="9615"/>
    <cellStyle name="Normal 2 2 2 2 68" xfId="9616"/>
    <cellStyle name="Normal 2 2 2 2 69" xfId="9617"/>
    <cellStyle name="Normal 2 2 2 2 7" xfId="9618"/>
    <cellStyle name="Normal 2 2 2 2 70" xfId="9619"/>
    <cellStyle name="Normal 2 2 2 2 71" xfId="9620"/>
    <cellStyle name="Normal 2 2 2 2 72" xfId="9621"/>
    <cellStyle name="Normal 2 2 2 2 73" xfId="9622"/>
    <cellStyle name="Normal 2 2 2 2 74" xfId="9623"/>
    <cellStyle name="Normal 2 2 2 2 75" xfId="9624"/>
    <cellStyle name="Normal 2 2 2 2 76" xfId="9625"/>
    <cellStyle name="Normal 2 2 2 2 77" xfId="9626"/>
    <cellStyle name="Normal 2 2 2 2 78" xfId="9627"/>
    <cellStyle name="Normal 2 2 2 2 79" xfId="9628"/>
    <cellStyle name="Normal 2 2 2 2 8" xfId="9629"/>
    <cellStyle name="Normal 2 2 2 2 80" xfId="9630"/>
    <cellStyle name="Normal 2 2 2 2 81" xfId="9631"/>
    <cellStyle name="Normal 2 2 2 2 82" xfId="9632"/>
    <cellStyle name="Normal 2 2 2 2 83" xfId="9633"/>
    <cellStyle name="Normal 2 2 2 2 84" xfId="9634"/>
    <cellStyle name="Normal 2 2 2 2 85" xfId="9635"/>
    <cellStyle name="Normal 2 2 2 2 86" xfId="9636"/>
    <cellStyle name="Normal 2 2 2 2 87" xfId="9637"/>
    <cellStyle name="Normal 2 2 2 2 88" xfId="9638"/>
    <cellStyle name="Normal 2 2 2 2 89" xfId="9639"/>
    <cellStyle name="Normal 2 2 2 2 9" xfId="9640"/>
    <cellStyle name="Normal 2 2 2 2 90" xfId="9641"/>
    <cellStyle name="Normal 2 2 2 20" xfId="9642"/>
    <cellStyle name="Normal 2 2 2 21" xfId="9643"/>
    <cellStyle name="Normal 2 2 2 22" xfId="9644"/>
    <cellStyle name="Normal 2 2 2 23" xfId="9645"/>
    <cellStyle name="Normal 2 2 2 24" xfId="9646"/>
    <cellStyle name="Normal 2 2 2 25" xfId="9647"/>
    <cellStyle name="Normal 2 2 2 26" xfId="9648"/>
    <cellStyle name="Normal 2 2 2 27" xfId="9649"/>
    <cellStyle name="Normal 2 2 2 28" xfId="9650"/>
    <cellStyle name="Normal 2 2 2 29" xfId="9651"/>
    <cellStyle name="Normal 2 2 2 3" xfId="9652"/>
    <cellStyle name="Normal 2 2 2 30" xfId="9653"/>
    <cellStyle name="Normal 2 2 2 31" xfId="9654"/>
    <cellStyle name="Normal 2 2 2 32" xfId="9655"/>
    <cellStyle name="Normal 2 2 2 33" xfId="9656"/>
    <cellStyle name="Normal 2 2 2 34" xfId="9657"/>
    <cellStyle name="Normal 2 2 2 35" xfId="9658"/>
    <cellStyle name="Normal 2 2 2 36" xfId="9659"/>
    <cellStyle name="Normal 2 2 2 37" xfId="9660"/>
    <cellStyle name="Normal 2 2 2 38" xfId="9661"/>
    <cellStyle name="Normal 2 2 2 39" xfId="9662"/>
    <cellStyle name="Normal 2 2 2 4" xfId="9663"/>
    <cellStyle name="Normal 2 2 2 40" xfId="9664"/>
    <cellStyle name="Normal 2 2 2 41" xfId="9665"/>
    <cellStyle name="Normal 2 2 2 42" xfId="9666"/>
    <cellStyle name="Normal 2 2 2 43" xfId="9667"/>
    <cellStyle name="Normal 2 2 2 44" xfId="9668"/>
    <cellStyle name="Normal 2 2 2 45" xfId="9669"/>
    <cellStyle name="Normal 2 2 2 46" xfId="9670"/>
    <cellStyle name="Normal 2 2 2 47" xfId="9671"/>
    <cellStyle name="Normal 2 2 2 48" xfId="9672"/>
    <cellStyle name="Normal 2 2 2 49" xfId="9673"/>
    <cellStyle name="Normal 2 2 2 5" xfId="9674"/>
    <cellStyle name="Normal 2 2 2 50" xfId="9675"/>
    <cellStyle name="Normal 2 2 2 51" xfId="9676"/>
    <cellStyle name="Normal 2 2 2 52" xfId="9677"/>
    <cellStyle name="Normal 2 2 2 53" xfId="9678"/>
    <cellStyle name="Normal 2 2 2 54" xfId="9679"/>
    <cellStyle name="Normal 2 2 2 55" xfId="9680"/>
    <cellStyle name="Normal 2 2 2 56" xfId="9681"/>
    <cellStyle name="Normal 2 2 2 57" xfId="9682"/>
    <cellStyle name="Normal 2 2 2 58" xfId="9683"/>
    <cellStyle name="Normal 2 2 2 59" xfId="9684"/>
    <cellStyle name="Normal 2 2 2 6" xfId="9685"/>
    <cellStyle name="Normal 2 2 2 60" xfId="9686"/>
    <cellStyle name="Normal 2 2 2 61" xfId="9687"/>
    <cellStyle name="Normal 2 2 2 62" xfId="9688"/>
    <cellStyle name="Normal 2 2 2 63" xfId="9689"/>
    <cellStyle name="Normal 2 2 2 64" xfId="9690"/>
    <cellStyle name="Normal 2 2 2 65" xfId="9691"/>
    <cellStyle name="Normal 2 2 2 66" xfId="9692"/>
    <cellStyle name="Normal 2 2 2 67" xfId="9693"/>
    <cellStyle name="Normal 2 2 2 68" xfId="9694"/>
    <cellStyle name="Normal 2 2 2 69" xfId="9695"/>
    <cellStyle name="Normal 2 2 2 7" xfId="9696"/>
    <cellStyle name="Normal 2 2 2 70" xfId="9697"/>
    <cellStyle name="Normal 2 2 2 71" xfId="9698"/>
    <cellStyle name="Normal 2 2 2 72" xfId="9699"/>
    <cellStyle name="Normal 2 2 2 73" xfId="9700"/>
    <cellStyle name="Normal 2 2 2 74" xfId="9701"/>
    <cellStyle name="Normal 2 2 2 75" xfId="9702"/>
    <cellStyle name="Normal 2 2 2 76" xfId="9703"/>
    <cellStyle name="Normal 2 2 2 77" xfId="9704"/>
    <cellStyle name="Normal 2 2 2 78" xfId="9705"/>
    <cellStyle name="Normal 2 2 2 79" xfId="9706"/>
    <cellStyle name="Normal 2 2 2 8" xfId="9707"/>
    <cellStyle name="Normal 2 2 2 80" xfId="9708"/>
    <cellStyle name="Normal 2 2 2 81" xfId="9709"/>
    <cellStyle name="Normal 2 2 2 82" xfId="9710"/>
    <cellStyle name="Normal 2 2 2 83" xfId="9711"/>
    <cellStyle name="Normal 2 2 2 84" xfId="9712"/>
    <cellStyle name="Normal 2 2 2 85" xfId="9713"/>
    <cellStyle name="Normal 2 2 2 86" xfId="9714"/>
    <cellStyle name="Normal 2 2 2 87" xfId="9715"/>
    <cellStyle name="Normal 2 2 2 88" xfId="9716"/>
    <cellStyle name="Normal 2 2 2 89" xfId="9717"/>
    <cellStyle name="Normal 2 2 2 9" xfId="9718"/>
    <cellStyle name="Normal 2 2 2 90" xfId="9719"/>
    <cellStyle name="Normal 2 2 20" xfId="9720"/>
    <cellStyle name="Normal 2 2 21" xfId="9721"/>
    <cellStyle name="Normal 2 2 22" xfId="9722"/>
    <cellStyle name="Normal 2 2 23" xfId="9723"/>
    <cellStyle name="Normal 2 2 24" xfId="9724"/>
    <cellStyle name="Normal 2 2 25" xfId="9725"/>
    <cellStyle name="Normal 2 2 26" xfId="9726"/>
    <cellStyle name="Normal 2 2 27" xfId="9727"/>
    <cellStyle name="Normal 2 2 28" xfId="9728"/>
    <cellStyle name="Normal 2 2 29" xfId="9729"/>
    <cellStyle name="Normal 2 2 3" xfId="9730"/>
    <cellStyle name="Normal 2 2 30" xfId="9731"/>
    <cellStyle name="Normal 2 2 31" xfId="9732"/>
    <cellStyle name="Normal 2 2 32" xfId="9733"/>
    <cellStyle name="Normal 2 2 33" xfId="9734"/>
    <cellStyle name="Normal 2 2 34" xfId="9735"/>
    <cellStyle name="Normal 2 2 35" xfId="9736"/>
    <cellStyle name="Normal 2 2 36" xfId="9737"/>
    <cellStyle name="Normal 2 2 37" xfId="9738"/>
    <cellStyle name="Normal 2 2 38" xfId="9739"/>
    <cellStyle name="Normal 2 2 39" xfId="9740"/>
    <cellStyle name="Normal 2 2 4" xfId="9741"/>
    <cellStyle name="Normal 2 2 40" xfId="9742"/>
    <cellStyle name="Normal 2 2 41" xfId="9743"/>
    <cellStyle name="Normal 2 2 42" xfId="9744"/>
    <cellStyle name="Normal 2 2 43" xfId="9745"/>
    <cellStyle name="Normal 2 2 44" xfId="9746"/>
    <cellStyle name="Normal 2 2 45" xfId="9747"/>
    <cellStyle name="Normal 2 2 46" xfId="9748"/>
    <cellStyle name="Normal 2 2 47" xfId="9749"/>
    <cellStyle name="Normal 2 2 48" xfId="9750"/>
    <cellStyle name="Normal 2 2 49" xfId="9751"/>
    <cellStyle name="Normal 2 2 5" xfId="9752"/>
    <cellStyle name="Normal 2 2 50" xfId="9753"/>
    <cellStyle name="Normal 2 2 51" xfId="9754"/>
    <cellStyle name="Normal 2 2 52" xfId="9755"/>
    <cellStyle name="Normal 2 2 53" xfId="9756"/>
    <cellStyle name="Normal 2 2 54" xfId="9757"/>
    <cellStyle name="Normal 2 2 55" xfId="9758"/>
    <cellStyle name="Normal 2 2 56" xfId="9759"/>
    <cellStyle name="Normal 2 2 57" xfId="9760"/>
    <cellStyle name="Normal 2 2 58" xfId="9761"/>
    <cellStyle name="Normal 2 2 59" xfId="9762"/>
    <cellStyle name="Normal 2 2 6" xfId="9763"/>
    <cellStyle name="Normal 2 2 60" xfId="9764"/>
    <cellStyle name="Normal 2 2 61" xfId="9765"/>
    <cellStyle name="Normal 2 2 62" xfId="9766"/>
    <cellStyle name="Normal 2 2 63" xfId="9767"/>
    <cellStyle name="Normal 2 2 64" xfId="9768"/>
    <cellStyle name="Normal 2 2 65" xfId="9769"/>
    <cellStyle name="Normal 2 2 66" xfId="9770"/>
    <cellStyle name="Normal 2 2 67" xfId="9771"/>
    <cellStyle name="Normal 2 2 68" xfId="9772"/>
    <cellStyle name="Normal 2 2 69" xfId="9773"/>
    <cellStyle name="Normal 2 2 7" xfId="9774"/>
    <cellStyle name="Normal 2 2 70" xfId="9775"/>
    <cellStyle name="Normal 2 2 71" xfId="9776"/>
    <cellStyle name="Normal 2 2 72" xfId="9777"/>
    <cellStyle name="Normal 2 2 73" xfId="9778"/>
    <cellStyle name="Normal 2 2 74" xfId="9779"/>
    <cellStyle name="Normal 2 2 75" xfId="9780"/>
    <cellStyle name="Normal 2 2 76" xfId="9781"/>
    <cellStyle name="Normal 2 2 77" xfId="9782"/>
    <cellStyle name="Normal 2 2 78" xfId="9783"/>
    <cellStyle name="Normal 2 2 79" xfId="9784"/>
    <cellStyle name="Normal 2 2 8" xfId="9785"/>
    <cellStyle name="Normal 2 2 80" xfId="9786"/>
    <cellStyle name="Normal 2 2 81" xfId="9787"/>
    <cellStyle name="Normal 2 2 82" xfId="9788"/>
    <cellStyle name="Normal 2 2 83" xfId="9789"/>
    <cellStyle name="Normal 2 2 84" xfId="9790"/>
    <cellStyle name="Normal 2 2 85" xfId="9791"/>
    <cellStyle name="Normal 2 2 86" xfId="9792"/>
    <cellStyle name="Normal 2 2 87" xfId="9793"/>
    <cellStyle name="Normal 2 2 88" xfId="9794"/>
    <cellStyle name="Normal 2 2 89" xfId="9795"/>
    <cellStyle name="Normal 2 2 9" xfId="9796"/>
    <cellStyle name="Normal 2 2 90" xfId="9797"/>
    <cellStyle name="Normal 2 2 91" xfId="9798"/>
    <cellStyle name="Normal 2 2 92" xfId="9799"/>
    <cellStyle name="Normal 2 20" xfId="9800"/>
    <cellStyle name="Normal 2 21" xfId="9801"/>
    <cellStyle name="Normal 2 22" xfId="9802"/>
    <cellStyle name="Normal 2 3" xfId="9803"/>
    <cellStyle name="Normal 2 4" xfId="9804"/>
    <cellStyle name="Normal 2 5" xfId="9805"/>
    <cellStyle name="Normal 2 6" xfId="9806"/>
    <cellStyle name="Normal 2 7" xfId="9807"/>
    <cellStyle name="Normal 2 8" xfId="9808"/>
    <cellStyle name="Normal 2 9" xfId="9809"/>
    <cellStyle name="Normal 20" xfId="9810"/>
    <cellStyle name="Normal 20 10" xfId="9811"/>
    <cellStyle name="Normal 20 11" xfId="9812"/>
    <cellStyle name="Normal 20 12" xfId="9813"/>
    <cellStyle name="Normal 20 13" xfId="9814"/>
    <cellStyle name="Normal 20 14" xfId="9815"/>
    <cellStyle name="Normal 20 15" xfId="9816"/>
    <cellStyle name="Normal 20 16" xfId="9817"/>
    <cellStyle name="Normal 20 17" xfId="9818"/>
    <cellStyle name="Normal 20 18" xfId="9819"/>
    <cellStyle name="Normal 20 19" xfId="9820"/>
    <cellStyle name="Normal 20 2" xfId="9821"/>
    <cellStyle name="Normal 20 2 10" xfId="9822"/>
    <cellStyle name="Normal 20 2 11" xfId="9823"/>
    <cellStyle name="Normal 20 2 12" xfId="9824"/>
    <cellStyle name="Normal 20 2 13" xfId="9825"/>
    <cellStyle name="Normal 20 2 14" xfId="9826"/>
    <cellStyle name="Normal 20 2 15" xfId="9827"/>
    <cellStyle name="Normal 20 2 16" xfId="9828"/>
    <cellStyle name="Normal 20 2 17" xfId="9829"/>
    <cellStyle name="Normal 20 2 18" xfId="9830"/>
    <cellStyle name="Normal 20 2 19" xfId="9831"/>
    <cellStyle name="Normal 20 2 2" xfId="9832"/>
    <cellStyle name="Normal 20 2 2 10" xfId="9833"/>
    <cellStyle name="Normal 20 2 2 11" xfId="9834"/>
    <cellStyle name="Normal 20 2 2 12" xfId="9835"/>
    <cellStyle name="Normal 20 2 2 13" xfId="9836"/>
    <cellStyle name="Normal 20 2 2 14" xfId="9837"/>
    <cellStyle name="Normal 20 2 2 15" xfId="9838"/>
    <cellStyle name="Normal 20 2 2 16" xfId="9839"/>
    <cellStyle name="Normal 20 2 2 17" xfId="9840"/>
    <cellStyle name="Normal 20 2 2 18" xfId="9841"/>
    <cellStyle name="Normal 20 2 2 19" xfId="9842"/>
    <cellStyle name="Normal 20 2 2 2" xfId="9843"/>
    <cellStyle name="Normal 20 2 2 20" xfId="9844"/>
    <cellStyle name="Normal 20 2 2 21" xfId="9845"/>
    <cellStyle name="Normal 20 2 2 22" xfId="9846"/>
    <cellStyle name="Normal 20 2 2 23" xfId="9847"/>
    <cellStyle name="Normal 20 2 2 24" xfId="9848"/>
    <cellStyle name="Normal 20 2 2 25" xfId="9849"/>
    <cellStyle name="Normal 20 2 2 26" xfId="9850"/>
    <cellStyle name="Normal 20 2 2 27" xfId="9851"/>
    <cellStyle name="Normal 20 2 2 28" xfId="9852"/>
    <cellStyle name="Normal 20 2 2 29" xfId="9853"/>
    <cellStyle name="Normal 20 2 2 3" xfId="9854"/>
    <cellStyle name="Normal 20 2 2 30" xfId="9855"/>
    <cellStyle name="Normal 20 2 2 31" xfId="9856"/>
    <cellStyle name="Normal 20 2 2 32" xfId="9857"/>
    <cellStyle name="Normal 20 2 2 33" xfId="9858"/>
    <cellStyle name="Normal 20 2 2 34" xfId="9859"/>
    <cellStyle name="Normal 20 2 2 35" xfId="9860"/>
    <cellStyle name="Normal 20 2 2 36" xfId="9861"/>
    <cellStyle name="Normal 20 2 2 37" xfId="9862"/>
    <cellStyle name="Normal 20 2 2 38" xfId="9863"/>
    <cellStyle name="Normal 20 2 2 39" xfId="9864"/>
    <cellStyle name="Normal 20 2 2 4" xfId="9865"/>
    <cellStyle name="Normal 20 2 2 40" xfId="9866"/>
    <cellStyle name="Normal 20 2 2 41" xfId="9867"/>
    <cellStyle name="Normal 20 2 2 42" xfId="9868"/>
    <cellStyle name="Normal 20 2 2 43" xfId="9869"/>
    <cellStyle name="Normal 20 2 2 44" xfId="9870"/>
    <cellStyle name="Normal 20 2 2 45" xfId="9871"/>
    <cellStyle name="Normal 20 2 2 46" xfId="9872"/>
    <cellStyle name="Normal 20 2 2 47" xfId="9873"/>
    <cellStyle name="Normal 20 2 2 48" xfId="9874"/>
    <cellStyle name="Normal 20 2 2 49" xfId="9875"/>
    <cellStyle name="Normal 20 2 2 5" xfId="9876"/>
    <cellStyle name="Normal 20 2 2 50" xfId="9877"/>
    <cellStyle name="Normal 20 2 2 51" xfId="9878"/>
    <cellStyle name="Normal 20 2 2 52" xfId="9879"/>
    <cellStyle name="Normal 20 2 2 53" xfId="9880"/>
    <cellStyle name="Normal 20 2 2 54" xfId="9881"/>
    <cellStyle name="Normal 20 2 2 55" xfId="9882"/>
    <cellStyle name="Normal 20 2 2 56" xfId="9883"/>
    <cellStyle name="Normal 20 2 2 57" xfId="9884"/>
    <cellStyle name="Normal 20 2 2 58" xfId="9885"/>
    <cellStyle name="Normal 20 2 2 59" xfId="9886"/>
    <cellStyle name="Normal 20 2 2 6" xfId="9887"/>
    <cellStyle name="Normal 20 2 2 60" xfId="9888"/>
    <cellStyle name="Normal 20 2 2 61" xfId="9889"/>
    <cellStyle name="Normal 20 2 2 62" xfId="9890"/>
    <cellStyle name="Normal 20 2 2 63" xfId="9891"/>
    <cellStyle name="Normal 20 2 2 64" xfId="9892"/>
    <cellStyle name="Normal 20 2 2 65" xfId="9893"/>
    <cellStyle name="Normal 20 2 2 66" xfId="9894"/>
    <cellStyle name="Normal 20 2 2 67" xfId="9895"/>
    <cellStyle name="Normal 20 2 2 68" xfId="9896"/>
    <cellStyle name="Normal 20 2 2 69" xfId="9897"/>
    <cellStyle name="Normal 20 2 2 7" xfId="9898"/>
    <cellStyle name="Normal 20 2 2 70" xfId="9899"/>
    <cellStyle name="Normal 20 2 2 71" xfId="9900"/>
    <cellStyle name="Normal 20 2 2 72" xfId="9901"/>
    <cellStyle name="Normal 20 2 2 73" xfId="9902"/>
    <cellStyle name="Normal 20 2 2 74" xfId="9903"/>
    <cellStyle name="Normal 20 2 2 75" xfId="9904"/>
    <cellStyle name="Normal 20 2 2 76" xfId="9905"/>
    <cellStyle name="Normal 20 2 2 77" xfId="9906"/>
    <cellStyle name="Normal 20 2 2 78" xfId="9907"/>
    <cellStyle name="Normal 20 2 2 79" xfId="9908"/>
    <cellStyle name="Normal 20 2 2 8" xfId="9909"/>
    <cellStyle name="Normal 20 2 2 80" xfId="9910"/>
    <cellStyle name="Normal 20 2 2 81" xfId="9911"/>
    <cellStyle name="Normal 20 2 2 82" xfId="9912"/>
    <cellStyle name="Normal 20 2 2 83" xfId="9913"/>
    <cellStyle name="Normal 20 2 2 84" xfId="9914"/>
    <cellStyle name="Normal 20 2 2 85" xfId="9915"/>
    <cellStyle name="Normal 20 2 2 86" xfId="9916"/>
    <cellStyle name="Normal 20 2 2 87" xfId="9917"/>
    <cellStyle name="Normal 20 2 2 88" xfId="9918"/>
    <cellStyle name="Normal 20 2 2 9" xfId="9919"/>
    <cellStyle name="Normal 20 2 20" xfId="9920"/>
    <cellStyle name="Normal 20 2 21" xfId="9921"/>
    <cellStyle name="Normal 20 2 22" xfId="9922"/>
    <cellStyle name="Normal 20 2 23" xfId="9923"/>
    <cellStyle name="Normal 20 2 24" xfId="9924"/>
    <cellStyle name="Normal 20 2 25" xfId="9925"/>
    <cellStyle name="Normal 20 2 26" xfId="9926"/>
    <cellStyle name="Normal 20 2 27" xfId="9927"/>
    <cellStyle name="Normal 20 2 28" xfId="9928"/>
    <cellStyle name="Normal 20 2 29" xfId="9929"/>
    <cellStyle name="Normal 20 2 3" xfId="9930"/>
    <cellStyle name="Normal 20 2 3 10" xfId="9931"/>
    <cellStyle name="Normal 20 2 3 11" xfId="9932"/>
    <cellStyle name="Normal 20 2 3 12" xfId="9933"/>
    <cellStyle name="Normal 20 2 3 13" xfId="9934"/>
    <cellStyle name="Normal 20 2 3 14" xfId="9935"/>
    <cellStyle name="Normal 20 2 3 15" xfId="9936"/>
    <cellStyle name="Normal 20 2 3 16" xfId="9937"/>
    <cellStyle name="Normal 20 2 3 17" xfId="9938"/>
    <cellStyle name="Normal 20 2 3 18" xfId="9939"/>
    <cellStyle name="Normal 20 2 3 19" xfId="9940"/>
    <cellStyle name="Normal 20 2 3 2" xfId="9941"/>
    <cellStyle name="Normal 20 2 3 20" xfId="9942"/>
    <cellStyle name="Normal 20 2 3 21" xfId="9943"/>
    <cellStyle name="Normal 20 2 3 22" xfId="9944"/>
    <cellStyle name="Normal 20 2 3 23" xfId="9945"/>
    <cellStyle name="Normal 20 2 3 24" xfId="9946"/>
    <cellStyle name="Normal 20 2 3 25" xfId="9947"/>
    <cellStyle name="Normal 20 2 3 26" xfId="9948"/>
    <cellStyle name="Normal 20 2 3 27" xfId="9949"/>
    <cellStyle name="Normal 20 2 3 28" xfId="9950"/>
    <cellStyle name="Normal 20 2 3 29" xfId="9951"/>
    <cellStyle name="Normal 20 2 3 3" xfId="9952"/>
    <cellStyle name="Normal 20 2 3 30" xfId="9953"/>
    <cellStyle name="Normal 20 2 3 31" xfId="9954"/>
    <cellStyle name="Normal 20 2 3 32" xfId="9955"/>
    <cellStyle name="Normal 20 2 3 33" xfId="9956"/>
    <cellStyle name="Normal 20 2 3 34" xfId="9957"/>
    <cellStyle name="Normal 20 2 3 35" xfId="9958"/>
    <cellStyle name="Normal 20 2 3 36" xfId="9959"/>
    <cellStyle name="Normal 20 2 3 37" xfId="9960"/>
    <cellStyle name="Normal 20 2 3 38" xfId="9961"/>
    <cellStyle name="Normal 20 2 3 39" xfId="9962"/>
    <cellStyle name="Normal 20 2 3 4" xfId="9963"/>
    <cellStyle name="Normal 20 2 3 40" xfId="9964"/>
    <cellStyle name="Normal 20 2 3 41" xfId="9965"/>
    <cellStyle name="Normal 20 2 3 42" xfId="9966"/>
    <cellStyle name="Normal 20 2 3 43" xfId="9967"/>
    <cellStyle name="Normal 20 2 3 44" xfId="9968"/>
    <cellStyle name="Normal 20 2 3 45" xfId="9969"/>
    <cellStyle name="Normal 20 2 3 46" xfId="9970"/>
    <cellStyle name="Normal 20 2 3 47" xfId="9971"/>
    <cellStyle name="Normal 20 2 3 48" xfId="9972"/>
    <cellStyle name="Normal 20 2 3 49" xfId="9973"/>
    <cellStyle name="Normal 20 2 3 5" xfId="9974"/>
    <cellStyle name="Normal 20 2 3 50" xfId="9975"/>
    <cellStyle name="Normal 20 2 3 51" xfId="9976"/>
    <cellStyle name="Normal 20 2 3 52" xfId="9977"/>
    <cellStyle name="Normal 20 2 3 53" xfId="9978"/>
    <cellStyle name="Normal 20 2 3 54" xfId="9979"/>
    <cellStyle name="Normal 20 2 3 55" xfId="9980"/>
    <cellStyle name="Normal 20 2 3 56" xfId="9981"/>
    <cellStyle name="Normal 20 2 3 57" xfId="9982"/>
    <cellStyle name="Normal 20 2 3 58" xfId="9983"/>
    <cellStyle name="Normal 20 2 3 59" xfId="9984"/>
    <cellStyle name="Normal 20 2 3 6" xfId="9985"/>
    <cellStyle name="Normal 20 2 3 60" xfId="9986"/>
    <cellStyle name="Normal 20 2 3 61" xfId="9987"/>
    <cellStyle name="Normal 20 2 3 62" xfId="9988"/>
    <cellStyle name="Normal 20 2 3 63" xfId="9989"/>
    <cellStyle name="Normal 20 2 3 64" xfId="9990"/>
    <cellStyle name="Normal 20 2 3 65" xfId="9991"/>
    <cellStyle name="Normal 20 2 3 66" xfId="9992"/>
    <cellStyle name="Normal 20 2 3 67" xfId="9993"/>
    <cellStyle name="Normal 20 2 3 68" xfId="9994"/>
    <cellStyle name="Normal 20 2 3 69" xfId="9995"/>
    <cellStyle name="Normal 20 2 3 7" xfId="9996"/>
    <cellStyle name="Normal 20 2 3 70" xfId="9997"/>
    <cellStyle name="Normal 20 2 3 71" xfId="9998"/>
    <cellStyle name="Normal 20 2 3 72" xfId="9999"/>
    <cellStyle name="Normal 20 2 3 73" xfId="10000"/>
    <cellStyle name="Normal 20 2 3 74" xfId="10001"/>
    <cellStyle name="Normal 20 2 3 75" xfId="10002"/>
    <cellStyle name="Normal 20 2 3 76" xfId="10003"/>
    <cellStyle name="Normal 20 2 3 77" xfId="10004"/>
    <cellStyle name="Normal 20 2 3 78" xfId="10005"/>
    <cellStyle name="Normal 20 2 3 79" xfId="10006"/>
    <cellStyle name="Normal 20 2 3 8" xfId="10007"/>
    <cellStyle name="Normal 20 2 3 80" xfId="10008"/>
    <cellStyle name="Normal 20 2 3 81" xfId="10009"/>
    <cellStyle name="Normal 20 2 3 82" xfId="10010"/>
    <cellStyle name="Normal 20 2 3 83" xfId="10011"/>
    <cellStyle name="Normal 20 2 3 84" xfId="10012"/>
    <cellStyle name="Normal 20 2 3 85" xfId="10013"/>
    <cellStyle name="Normal 20 2 3 86" xfId="10014"/>
    <cellStyle name="Normal 20 2 3 87" xfId="10015"/>
    <cellStyle name="Normal 20 2 3 88" xfId="10016"/>
    <cellStyle name="Normal 20 2 3 9" xfId="10017"/>
    <cellStyle name="Normal 20 2 30" xfId="10018"/>
    <cellStyle name="Normal 20 2 31" xfId="10019"/>
    <cellStyle name="Normal 20 2 32" xfId="10020"/>
    <cellStyle name="Normal 20 2 33" xfId="10021"/>
    <cellStyle name="Normal 20 2 34" xfId="10022"/>
    <cellStyle name="Normal 20 2 35" xfId="10023"/>
    <cellStyle name="Normal 20 2 36" xfId="10024"/>
    <cellStyle name="Normal 20 2 37" xfId="10025"/>
    <cellStyle name="Normal 20 2 38" xfId="10026"/>
    <cellStyle name="Normal 20 2 39" xfId="10027"/>
    <cellStyle name="Normal 20 2 4" xfId="10028"/>
    <cellStyle name="Normal 20 2 40" xfId="10029"/>
    <cellStyle name="Normal 20 2 41" xfId="10030"/>
    <cellStyle name="Normal 20 2 42" xfId="10031"/>
    <cellStyle name="Normal 20 2 43" xfId="10032"/>
    <cellStyle name="Normal 20 2 44" xfId="10033"/>
    <cellStyle name="Normal 20 2 45" xfId="10034"/>
    <cellStyle name="Normal 20 2 46" xfId="10035"/>
    <cellStyle name="Normal 20 2 47" xfId="10036"/>
    <cellStyle name="Normal 20 2 48" xfId="10037"/>
    <cellStyle name="Normal 20 2 49" xfId="10038"/>
    <cellStyle name="Normal 20 2 5" xfId="10039"/>
    <cellStyle name="Normal 20 2 50" xfId="10040"/>
    <cellStyle name="Normal 20 2 51" xfId="10041"/>
    <cellStyle name="Normal 20 2 52" xfId="10042"/>
    <cellStyle name="Normal 20 2 53" xfId="10043"/>
    <cellStyle name="Normal 20 2 54" xfId="10044"/>
    <cellStyle name="Normal 20 2 55" xfId="10045"/>
    <cellStyle name="Normal 20 2 56" xfId="10046"/>
    <cellStyle name="Normal 20 2 57" xfId="10047"/>
    <cellStyle name="Normal 20 2 58" xfId="10048"/>
    <cellStyle name="Normal 20 2 59" xfId="10049"/>
    <cellStyle name="Normal 20 2 6" xfId="10050"/>
    <cellStyle name="Normal 20 2 60" xfId="10051"/>
    <cellStyle name="Normal 20 2 61" xfId="10052"/>
    <cellStyle name="Normal 20 2 62" xfId="10053"/>
    <cellStyle name="Normal 20 2 63" xfId="10054"/>
    <cellStyle name="Normal 20 2 64" xfId="10055"/>
    <cellStyle name="Normal 20 2 65" xfId="10056"/>
    <cellStyle name="Normal 20 2 66" xfId="10057"/>
    <cellStyle name="Normal 20 2 67" xfId="10058"/>
    <cellStyle name="Normal 20 2 68" xfId="10059"/>
    <cellStyle name="Normal 20 2 69" xfId="10060"/>
    <cellStyle name="Normal 20 2 7" xfId="10061"/>
    <cellStyle name="Normal 20 2 70" xfId="10062"/>
    <cellStyle name="Normal 20 2 71" xfId="10063"/>
    <cellStyle name="Normal 20 2 72" xfId="10064"/>
    <cellStyle name="Normal 20 2 73" xfId="10065"/>
    <cellStyle name="Normal 20 2 74" xfId="10066"/>
    <cellStyle name="Normal 20 2 75" xfId="10067"/>
    <cellStyle name="Normal 20 2 76" xfId="10068"/>
    <cellStyle name="Normal 20 2 77" xfId="10069"/>
    <cellStyle name="Normal 20 2 78" xfId="10070"/>
    <cellStyle name="Normal 20 2 79" xfId="10071"/>
    <cellStyle name="Normal 20 2 8" xfId="10072"/>
    <cellStyle name="Normal 20 2 80" xfId="10073"/>
    <cellStyle name="Normal 20 2 81" xfId="10074"/>
    <cellStyle name="Normal 20 2 82" xfId="10075"/>
    <cellStyle name="Normal 20 2 83" xfId="10076"/>
    <cellStyle name="Normal 20 2 84" xfId="10077"/>
    <cellStyle name="Normal 20 2 85" xfId="10078"/>
    <cellStyle name="Normal 20 2 86" xfId="10079"/>
    <cellStyle name="Normal 20 2 87" xfId="10080"/>
    <cellStyle name="Normal 20 2 88" xfId="10081"/>
    <cellStyle name="Normal 20 2 89" xfId="10082"/>
    <cellStyle name="Normal 20 2 9" xfId="10083"/>
    <cellStyle name="Normal 20 2 90" xfId="10084"/>
    <cellStyle name="Normal 20 20" xfId="10085"/>
    <cellStyle name="Normal 20 21" xfId="10086"/>
    <cellStyle name="Normal 20 22" xfId="10087"/>
    <cellStyle name="Normal 20 23" xfId="10088"/>
    <cellStyle name="Normal 20 24" xfId="10089"/>
    <cellStyle name="Normal 20 25" xfId="10090"/>
    <cellStyle name="Normal 20 26" xfId="10091"/>
    <cellStyle name="Normal 20 27" xfId="10092"/>
    <cellStyle name="Normal 20 28" xfId="10093"/>
    <cellStyle name="Normal 20 29" xfId="10094"/>
    <cellStyle name="Normal 20 3" xfId="10095"/>
    <cellStyle name="Normal 20 3 10" xfId="10096"/>
    <cellStyle name="Normal 20 3 11" xfId="10097"/>
    <cellStyle name="Normal 20 3 12" xfId="10098"/>
    <cellStyle name="Normal 20 3 13" xfId="10099"/>
    <cellStyle name="Normal 20 3 14" xfId="10100"/>
    <cellStyle name="Normal 20 3 15" xfId="10101"/>
    <cellStyle name="Normal 20 3 16" xfId="10102"/>
    <cellStyle name="Normal 20 3 17" xfId="10103"/>
    <cellStyle name="Normal 20 3 18" xfId="10104"/>
    <cellStyle name="Normal 20 3 19" xfId="10105"/>
    <cellStyle name="Normal 20 3 2" xfId="10106"/>
    <cellStyle name="Normal 20 3 20" xfId="10107"/>
    <cellStyle name="Normal 20 3 21" xfId="10108"/>
    <cellStyle name="Normal 20 3 22" xfId="10109"/>
    <cellStyle name="Normal 20 3 23" xfId="10110"/>
    <cellStyle name="Normal 20 3 24" xfId="10111"/>
    <cellStyle name="Normal 20 3 25" xfId="10112"/>
    <cellStyle name="Normal 20 3 26" xfId="10113"/>
    <cellStyle name="Normal 20 3 27" xfId="10114"/>
    <cellStyle name="Normal 20 3 28" xfId="10115"/>
    <cellStyle name="Normal 20 3 29" xfId="10116"/>
    <cellStyle name="Normal 20 3 3" xfId="10117"/>
    <cellStyle name="Normal 20 3 30" xfId="10118"/>
    <cellStyle name="Normal 20 3 31" xfId="10119"/>
    <cellStyle name="Normal 20 3 32" xfId="10120"/>
    <cellStyle name="Normal 20 3 33" xfId="10121"/>
    <cellStyle name="Normal 20 3 34" xfId="10122"/>
    <cellStyle name="Normal 20 3 35" xfId="10123"/>
    <cellStyle name="Normal 20 3 36" xfId="10124"/>
    <cellStyle name="Normal 20 3 37" xfId="10125"/>
    <cellStyle name="Normal 20 3 38" xfId="10126"/>
    <cellStyle name="Normal 20 3 39" xfId="10127"/>
    <cellStyle name="Normal 20 3 4" xfId="10128"/>
    <cellStyle name="Normal 20 3 40" xfId="10129"/>
    <cellStyle name="Normal 20 3 41" xfId="10130"/>
    <cellStyle name="Normal 20 3 42" xfId="10131"/>
    <cellStyle name="Normal 20 3 43" xfId="10132"/>
    <cellStyle name="Normal 20 3 44" xfId="10133"/>
    <cellStyle name="Normal 20 3 45" xfId="10134"/>
    <cellStyle name="Normal 20 3 46" xfId="10135"/>
    <cellStyle name="Normal 20 3 47" xfId="10136"/>
    <cellStyle name="Normal 20 3 48" xfId="10137"/>
    <cellStyle name="Normal 20 3 49" xfId="10138"/>
    <cellStyle name="Normal 20 3 5" xfId="10139"/>
    <cellStyle name="Normal 20 3 50" xfId="10140"/>
    <cellStyle name="Normal 20 3 51" xfId="10141"/>
    <cellStyle name="Normal 20 3 52" xfId="10142"/>
    <cellStyle name="Normal 20 3 53" xfId="10143"/>
    <cellStyle name="Normal 20 3 54" xfId="10144"/>
    <cellStyle name="Normal 20 3 55" xfId="10145"/>
    <cellStyle name="Normal 20 3 56" xfId="10146"/>
    <cellStyle name="Normal 20 3 57" xfId="10147"/>
    <cellStyle name="Normal 20 3 58" xfId="10148"/>
    <cellStyle name="Normal 20 3 59" xfId="10149"/>
    <cellStyle name="Normal 20 3 6" xfId="10150"/>
    <cellStyle name="Normal 20 3 60" xfId="10151"/>
    <cellStyle name="Normal 20 3 61" xfId="10152"/>
    <cellStyle name="Normal 20 3 62" xfId="10153"/>
    <cellStyle name="Normal 20 3 63" xfId="10154"/>
    <cellStyle name="Normal 20 3 64" xfId="10155"/>
    <cellStyle name="Normal 20 3 65" xfId="10156"/>
    <cellStyle name="Normal 20 3 66" xfId="10157"/>
    <cellStyle name="Normal 20 3 67" xfId="10158"/>
    <cellStyle name="Normal 20 3 68" xfId="10159"/>
    <cellStyle name="Normal 20 3 69" xfId="10160"/>
    <cellStyle name="Normal 20 3 7" xfId="10161"/>
    <cellStyle name="Normal 20 3 70" xfId="10162"/>
    <cellStyle name="Normal 20 3 71" xfId="10163"/>
    <cellStyle name="Normal 20 3 72" xfId="10164"/>
    <cellStyle name="Normal 20 3 73" xfId="10165"/>
    <cellStyle name="Normal 20 3 74" xfId="10166"/>
    <cellStyle name="Normal 20 3 75" xfId="10167"/>
    <cellStyle name="Normal 20 3 76" xfId="10168"/>
    <cellStyle name="Normal 20 3 77" xfId="10169"/>
    <cellStyle name="Normal 20 3 78" xfId="10170"/>
    <cellStyle name="Normal 20 3 79" xfId="10171"/>
    <cellStyle name="Normal 20 3 8" xfId="10172"/>
    <cellStyle name="Normal 20 3 80" xfId="10173"/>
    <cellStyle name="Normal 20 3 81" xfId="10174"/>
    <cellStyle name="Normal 20 3 82" xfId="10175"/>
    <cellStyle name="Normal 20 3 83" xfId="10176"/>
    <cellStyle name="Normal 20 3 84" xfId="10177"/>
    <cellStyle name="Normal 20 3 85" xfId="10178"/>
    <cellStyle name="Normal 20 3 86" xfId="10179"/>
    <cellStyle name="Normal 20 3 87" xfId="10180"/>
    <cellStyle name="Normal 20 3 88" xfId="10181"/>
    <cellStyle name="Normal 20 3 9" xfId="10182"/>
    <cellStyle name="Normal 20 30" xfId="10183"/>
    <cellStyle name="Normal 20 31" xfId="10184"/>
    <cellStyle name="Normal 20 32" xfId="10185"/>
    <cellStyle name="Normal 20 33" xfId="10186"/>
    <cellStyle name="Normal 20 34" xfId="10187"/>
    <cellStyle name="Normal 20 35" xfId="10188"/>
    <cellStyle name="Normal 20 36" xfId="10189"/>
    <cellStyle name="Normal 20 37" xfId="10190"/>
    <cellStyle name="Normal 20 38" xfId="10191"/>
    <cellStyle name="Normal 20 39" xfId="10192"/>
    <cellStyle name="Normal 20 4" xfId="10193"/>
    <cellStyle name="Normal 20 4 10" xfId="10194"/>
    <cellStyle name="Normal 20 4 11" xfId="10195"/>
    <cellStyle name="Normal 20 4 12" xfId="10196"/>
    <cellStyle name="Normal 20 4 13" xfId="10197"/>
    <cellStyle name="Normal 20 4 14" xfId="10198"/>
    <cellStyle name="Normal 20 4 15" xfId="10199"/>
    <cellStyle name="Normal 20 4 16" xfId="10200"/>
    <cellStyle name="Normal 20 4 17" xfId="10201"/>
    <cellStyle name="Normal 20 4 18" xfId="10202"/>
    <cellStyle name="Normal 20 4 19" xfId="10203"/>
    <cellStyle name="Normal 20 4 2" xfId="10204"/>
    <cellStyle name="Normal 20 4 20" xfId="10205"/>
    <cellStyle name="Normal 20 4 21" xfId="10206"/>
    <cellStyle name="Normal 20 4 22" xfId="10207"/>
    <cellStyle name="Normal 20 4 23" xfId="10208"/>
    <cellStyle name="Normal 20 4 24" xfId="10209"/>
    <cellStyle name="Normal 20 4 25" xfId="10210"/>
    <cellStyle name="Normal 20 4 26" xfId="10211"/>
    <cellStyle name="Normal 20 4 27" xfId="10212"/>
    <cellStyle name="Normal 20 4 28" xfId="10213"/>
    <cellStyle name="Normal 20 4 29" xfId="10214"/>
    <cellStyle name="Normal 20 4 3" xfId="10215"/>
    <cellStyle name="Normal 20 4 30" xfId="10216"/>
    <cellStyle name="Normal 20 4 31" xfId="10217"/>
    <cellStyle name="Normal 20 4 32" xfId="10218"/>
    <cellStyle name="Normal 20 4 33" xfId="10219"/>
    <cellStyle name="Normal 20 4 34" xfId="10220"/>
    <cellStyle name="Normal 20 4 35" xfId="10221"/>
    <cellStyle name="Normal 20 4 36" xfId="10222"/>
    <cellStyle name="Normal 20 4 37" xfId="10223"/>
    <cellStyle name="Normal 20 4 38" xfId="10224"/>
    <cellStyle name="Normal 20 4 39" xfId="10225"/>
    <cellStyle name="Normal 20 4 4" xfId="10226"/>
    <cellStyle name="Normal 20 4 40" xfId="10227"/>
    <cellStyle name="Normal 20 4 41" xfId="10228"/>
    <cellStyle name="Normal 20 4 42" xfId="10229"/>
    <cellStyle name="Normal 20 4 43" xfId="10230"/>
    <cellStyle name="Normal 20 4 44" xfId="10231"/>
    <cellStyle name="Normal 20 4 45" xfId="10232"/>
    <cellStyle name="Normal 20 4 46" xfId="10233"/>
    <cellStyle name="Normal 20 4 47" xfId="10234"/>
    <cellStyle name="Normal 20 4 48" xfId="10235"/>
    <cellStyle name="Normal 20 4 49" xfId="10236"/>
    <cellStyle name="Normal 20 4 5" xfId="10237"/>
    <cellStyle name="Normal 20 4 50" xfId="10238"/>
    <cellStyle name="Normal 20 4 51" xfId="10239"/>
    <cellStyle name="Normal 20 4 52" xfId="10240"/>
    <cellStyle name="Normal 20 4 53" xfId="10241"/>
    <cellStyle name="Normal 20 4 54" xfId="10242"/>
    <cellStyle name="Normal 20 4 55" xfId="10243"/>
    <cellStyle name="Normal 20 4 56" xfId="10244"/>
    <cellStyle name="Normal 20 4 57" xfId="10245"/>
    <cellStyle name="Normal 20 4 58" xfId="10246"/>
    <cellStyle name="Normal 20 4 59" xfId="10247"/>
    <cellStyle name="Normal 20 4 6" xfId="10248"/>
    <cellStyle name="Normal 20 4 60" xfId="10249"/>
    <cellStyle name="Normal 20 4 61" xfId="10250"/>
    <cellStyle name="Normal 20 4 62" xfId="10251"/>
    <cellStyle name="Normal 20 4 63" xfId="10252"/>
    <cellStyle name="Normal 20 4 64" xfId="10253"/>
    <cellStyle name="Normal 20 4 65" xfId="10254"/>
    <cellStyle name="Normal 20 4 66" xfId="10255"/>
    <cellStyle name="Normal 20 4 67" xfId="10256"/>
    <cellStyle name="Normal 20 4 68" xfId="10257"/>
    <cellStyle name="Normal 20 4 69" xfId="10258"/>
    <cellStyle name="Normal 20 4 7" xfId="10259"/>
    <cellStyle name="Normal 20 4 70" xfId="10260"/>
    <cellStyle name="Normal 20 4 71" xfId="10261"/>
    <cellStyle name="Normal 20 4 72" xfId="10262"/>
    <cellStyle name="Normal 20 4 73" xfId="10263"/>
    <cellStyle name="Normal 20 4 74" xfId="10264"/>
    <cellStyle name="Normal 20 4 75" xfId="10265"/>
    <cellStyle name="Normal 20 4 76" xfId="10266"/>
    <cellStyle name="Normal 20 4 77" xfId="10267"/>
    <cellStyle name="Normal 20 4 78" xfId="10268"/>
    <cellStyle name="Normal 20 4 79" xfId="10269"/>
    <cellStyle name="Normal 20 4 8" xfId="10270"/>
    <cellStyle name="Normal 20 4 80" xfId="10271"/>
    <cellStyle name="Normal 20 4 81" xfId="10272"/>
    <cellStyle name="Normal 20 4 82" xfId="10273"/>
    <cellStyle name="Normal 20 4 83" xfId="10274"/>
    <cellStyle name="Normal 20 4 84" xfId="10275"/>
    <cellStyle name="Normal 20 4 85" xfId="10276"/>
    <cellStyle name="Normal 20 4 86" xfId="10277"/>
    <cellStyle name="Normal 20 4 87" xfId="10278"/>
    <cellStyle name="Normal 20 4 88" xfId="10279"/>
    <cellStyle name="Normal 20 4 9" xfId="10280"/>
    <cellStyle name="Normal 20 40" xfId="10281"/>
    <cellStyle name="Normal 20 41" xfId="10282"/>
    <cellStyle name="Normal 20 42" xfId="10283"/>
    <cellStyle name="Normal 20 43" xfId="10284"/>
    <cellStyle name="Normal 20 44" xfId="10285"/>
    <cellStyle name="Normal 20 45" xfId="10286"/>
    <cellStyle name="Normal 20 46" xfId="10287"/>
    <cellStyle name="Normal 20 47" xfId="10288"/>
    <cellStyle name="Normal 20 48" xfId="10289"/>
    <cellStyle name="Normal 20 49" xfId="10290"/>
    <cellStyle name="Normal 20 5" xfId="10291"/>
    <cellStyle name="Normal 20 50" xfId="10292"/>
    <cellStyle name="Normal 20 51" xfId="10293"/>
    <cellStyle name="Normal 20 52" xfId="10294"/>
    <cellStyle name="Normal 20 53" xfId="10295"/>
    <cellStyle name="Normal 20 54" xfId="10296"/>
    <cellStyle name="Normal 20 55" xfId="10297"/>
    <cellStyle name="Normal 20 56" xfId="10298"/>
    <cellStyle name="Normal 20 57" xfId="10299"/>
    <cellStyle name="Normal 20 58" xfId="10300"/>
    <cellStyle name="Normal 20 59" xfId="10301"/>
    <cellStyle name="Normal 20 6" xfId="10302"/>
    <cellStyle name="Normal 20 60" xfId="10303"/>
    <cellStyle name="Normal 20 61" xfId="10304"/>
    <cellStyle name="Normal 20 62" xfId="10305"/>
    <cellStyle name="Normal 20 63" xfId="10306"/>
    <cellStyle name="Normal 20 64" xfId="10307"/>
    <cellStyle name="Normal 20 65" xfId="10308"/>
    <cellStyle name="Normal 20 66" xfId="10309"/>
    <cellStyle name="Normal 20 67" xfId="10310"/>
    <cellStyle name="Normal 20 68" xfId="10311"/>
    <cellStyle name="Normal 20 69" xfId="10312"/>
    <cellStyle name="Normal 20 7" xfId="10313"/>
    <cellStyle name="Normal 20 70" xfId="10314"/>
    <cellStyle name="Normal 20 71" xfId="10315"/>
    <cellStyle name="Normal 20 72" xfId="10316"/>
    <cellStyle name="Normal 20 73" xfId="10317"/>
    <cellStyle name="Normal 20 74" xfId="10318"/>
    <cellStyle name="Normal 20 75" xfId="10319"/>
    <cellStyle name="Normal 20 76" xfId="10320"/>
    <cellStyle name="Normal 20 77" xfId="10321"/>
    <cellStyle name="Normal 20 78" xfId="10322"/>
    <cellStyle name="Normal 20 79" xfId="10323"/>
    <cellStyle name="Normal 20 8" xfId="10324"/>
    <cellStyle name="Normal 20 80" xfId="10325"/>
    <cellStyle name="Normal 20 81" xfId="10326"/>
    <cellStyle name="Normal 20 82" xfId="10327"/>
    <cellStyle name="Normal 20 83" xfId="10328"/>
    <cellStyle name="Normal 20 84" xfId="10329"/>
    <cellStyle name="Normal 20 85" xfId="10330"/>
    <cellStyle name="Normal 20 86" xfId="10331"/>
    <cellStyle name="Normal 20 87" xfId="10332"/>
    <cellStyle name="Normal 20 88" xfId="10333"/>
    <cellStyle name="Normal 20 89" xfId="10334"/>
    <cellStyle name="Normal 20 9" xfId="10335"/>
    <cellStyle name="Normal 20 90" xfId="10336"/>
    <cellStyle name="Normal 20 91" xfId="10337"/>
    <cellStyle name="Normal 21" xfId="10338"/>
    <cellStyle name="Normal 21 10" xfId="10339"/>
    <cellStyle name="Normal 21 11" xfId="10340"/>
    <cellStyle name="Normal 21 12" xfId="10341"/>
    <cellStyle name="Normal 21 13" xfId="10342"/>
    <cellStyle name="Normal 21 14" xfId="10343"/>
    <cellStyle name="Normal 21 15" xfId="10344"/>
    <cellStyle name="Normal 21 16" xfId="10345"/>
    <cellStyle name="Normal 21 17" xfId="10346"/>
    <cellStyle name="Normal 21 18" xfId="10347"/>
    <cellStyle name="Normal 21 19" xfId="10348"/>
    <cellStyle name="Normal 21 2" xfId="10349"/>
    <cellStyle name="Normal 21 20" xfId="10350"/>
    <cellStyle name="Normal 21 21" xfId="10351"/>
    <cellStyle name="Normal 21 22" xfId="10352"/>
    <cellStyle name="Normal 21 23" xfId="10353"/>
    <cellStyle name="Normal 21 24" xfId="10354"/>
    <cellStyle name="Normal 21 25" xfId="10355"/>
    <cellStyle name="Normal 21 26" xfId="10356"/>
    <cellStyle name="Normal 21 27" xfId="10357"/>
    <cellStyle name="Normal 21 28" xfId="10358"/>
    <cellStyle name="Normal 21 29" xfId="10359"/>
    <cellStyle name="Normal 21 3" xfId="10360"/>
    <cellStyle name="Normal 21 30" xfId="10361"/>
    <cellStyle name="Normal 21 31" xfId="10362"/>
    <cellStyle name="Normal 21 32" xfId="10363"/>
    <cellStyle name="Normal 21 33" xfId="10364"/>
    <cellStyle name="Normal 21 34" xfId="10365"/>
    <cellStyle name="Normal 21 35" xfId="10366"/>
    <cellStyle name="Normal 21 36" xfId="10367"/>
    <cellStyle name="Normal 21 37" xfId="10368"/>
    <cellStyle name="Normal 21 38" xfId="10369"/>
    <cellStyle name="Normal 21 39" xfId="10370"/>
    <cellStyle name="Normal 21 4" xfId="10371"/>
    <cellStyle name="Normal 21 40" xfId="10372"/>
    <cellStyle name="Normal 21 41" xfId="10373"/>
    <cellStyle name="Normal 21 42" xfId="10374"/>
    <cellStyle name="Normal 21 43" xfId="10375"/>
    <cellStyle name="Normal 21 44" xfId="10376"/>
    <cellStyle name="Normal 21 45" xfId="10377"/>
    <cellStyle name="Normal 21 46" xfId="10378"/>
    <cellStyle name="Normal 21 47" xfId="10379"/>
    <cellStyle name="Normal 21 48" xfId="10380"/>
    <cellStyle name="Normal 21 49" xfId="10381"/>
    <cellStyle name="Normal 21 5" xfId="10382"/>
    <cellStyle name="Normal 21 50" xfId="10383"/>
    <cellStyle name="Normal 21 51" xfId="10384"/>
    <cellStyle name="Normal 21 52" xfId="10385"/>
    <cellStyle name="Normal 21 53" xfId="10386"/>
    <cellStyle name="Normal 21 54" xfId="10387"/>
    <cellStyle name="Normal 21 55" xfId="10388"/>
    <cellStyle name="Normal 21 56" xfId="10389"/>
    <cellStyle name="Normal 21 57" xfId="10390"/>
    <cellStyle name="Normal 21 58" xfId="10391"/>
    <cellStyle name="Normal 21 59" xfId="10392"/>
    <cellStyle name="Normal 21 6" xfId="10393"/>
    <cellStyle name="Normal 21 60" xfId="10394"/>
    <cellStyle name="Normal 21 61" xfId="10395"/>
    <cellStyle name="Normal 21 62" xfId="10396"/>
    <cellStyle name="Normal 21 63" xfId="10397"/>
    <cellStyle name="Normal 21 64" xfId="10398"/>
    <cellStyle name="Normal 21 65" xfId="10399"/>
    <cellStyle name="Normal 21 66" xfId="10400"/>
    <cellStyle name="Normal 21 67" xfId="10401"/>
    <cellStyle name="Normal 21 68" xfId="10402"/>
    <cellStyle name="Normal 21 69" xfId="10403"/>
    <cellStyle name="Normal 21 7" xfId="10404"/>
    <cellStyle name="Normal 21 70" xfId="10405"/>
    <cellStyle name="Normal 21 71" xfId="10406"/>
    <cellStyle name="Normal 21 72" xfId="10407"/>
    <cellStyle name="Normal 21 73" xfId="10408"/>
    <cellStyle name="Normal 21 74" xfId="10409"/>
    <cellStyle name="Normal 21 75" xfId="10410"/>
    <cellStyle name="Normal 21 76" xfId="10411"/>
    <cellStyle name="Normal 21 77" xfId="10412"/>
    <cellStyle name="Normal 21 78" xfId="10413"/>
    <cellStyle name="Normal 21 79" xfId="10414"/>
    <cellStyle name="Normal 21 8" xfId="10415"/>
    <cellStyle name="Normal 21 80" xfId="10416"/>
    <cellStyle name="Normal 21 81" xfId="10417"/>
    <cellStyle name="Normal 21 82" xfId="10418"/>
    <cellStyle name="Normal 21 83" xfId="10419"/>
    <cellStyle name="Normal 21 84" xfId="10420"/>
    <cellStyle name="Normal 21 85" xfId="10421"/>
    <cellStyle name="Normal 21 86" xfId="10422"/>
    <cellStyle name="Normal 21 87" xfId="10423"/>
    <cellStyle name="Normal 21 88" xfId="10424"/>
    <cellStyle name="Normal 21 9" xfId="10425"/>
    <cellStyle name="Normal 22" xfId="10426"/>
    <cellStyle name="Normal 22 10" xfId="10427"/>
    <cellStyle name="Normal 22 11" xfId="10428"/>
    <cellStyle name="Normal 22 12" xfId="10429"/>
    <cellStyle name="Normal 22 13" xfId="10430"/>
    <cellStyle name="Normal 22 14" xfId="10431"/>
    <cellStyle name="Normal 22 15" xfId="10432"/>
    <cellStyle name="Normal 22 16" xfId="10433"/>
    <cellStyle name="Normal 22 17" xfId="10434"/>
    <cellStyle name="Normal 22 18" xfId="10435"/>
    <cellStyle name="Normal 22 19" xfId="10436"/>
    <cellStyle name="Normal 22 2" xfId="10437"/>
    <cellStyle name="Normal 22 2 10" xfId="10438"/>
    <cellStyle name="Normal 22 2 11" xfId="10439"/>
    <cellStyle name="Normal 22 2 12" xfId="10440"/>
    <cellStyle name="Normal 22 2 13" xfId="10441"/>
    <cellStyle name="Normal 22 2 14" xfId="10442"/>
    <cellStyle name="Normal 22 2 15" xfId="10443"/>
    <cellStyle name="Normal 22 2 16" xfId="10444"/>
    <cellStyle name="Normal 22 2 17" xfId="10445"/>
    <cellStyle name="Normal 22 2 18" xfId="10446"/>
    <cellStyle name="Normal 22 2 19" xfId="10447"/>
    <cellStyle name="Normal 22 2 2" xfId="10448"/>
    <cellStyle name="Normal 22 2 2 10" xfId="10449"/>
    <cellStyle name="Normal 22 2 2 11" xfId="10450"/>
    <cellStyle name="Normal 22 2 2 12" xfId="10451"/>
    <cellStyle name="Normal 22 2 2 13" xfId="10452"/>
    <cellStyle name="Normal 22 2 2 14" xfId="10453"/>
    <cellStyle name="Normal 22 2 2 15" xfId="10454"/>
    <cellStyle name="Normal 22 2 2 16" xfId="10455"/>
    <cellStyle name="Normal 22 2 2 17" xfId="10456"/>
    <cellStyle name="Normal 22 2 2 18" xfId="10457"/>
    <cellStyle name="Normal 22 2 2 19" xfId="10458"/>
    <cellStyle name="Normal 22 2 2 2" xfId="10459"/>
    <cellStyle name="Normal 22 2 2 20" xfId="10460"/>
    <cellStyle name="Normal 22 2 2 21" xfId="10461"/>
    <cellStyle name="Normal 22 2 2 22" xfId="10462"/>
    <cellStyle name="Normal 22 2 2 23" xfId="10463"/>
    <cellStyle name="Normal 22 2 2 24" xfId="10464"/>
    <cellStyle name="Normal 22 2 2 25" xfId="10465"/>
    <cellStyle name="Normal 22 2 2 26" xfId="10466"/>
    <cellStyle name="Normal 22 2 2 27" xfId="10467"/>
    <cellStyle name="Normal 22 2 2 28" xfId="10468"/>
    <cellStyle name="Normal 22 2 2 29" xfId="10469"/>
    <cellStyle name="Normal 22 2 2 3" xfId="10470"/>
    <cellStyle name="Normal 22 2 2 30" xfId="10471"/>
    <cellStyle name="Normal 22 2 2 31" xfId="10472"/>
    <cellStyle name="Normal 22 2 2 32" xfId="10473"/>
    <cellStyle name="Normal 22 2 2 33" xfId="10474"/>
    <cellStyle name="Normal 22 2 2 34" xfId="10475"/>
    <cellStyle name="Normal 22 2 2 35" xfId="10476"/>
    <cellStyle name="Normal 22 2 2 36" xfId="10477"/>
    <cellStyle name="Normal 22 2 2 37" xfId="10478"/>
    <cellStyle name="Normal 22 2 2 38" xfId="10479"/>
    <cellStyle name="Normal 22 2 2 39" xfId="10480"/>
    <cellStyle name="Normal 22 2 2 4" xfId="10481"/>
    <cellStyle name="Normal 22 2 2 40" xfId="10482"/>
    <cellStyle name="Normal 22 2 2 41" xfId="10483"/>
    <cellStyle name="Normal 22 2 2 42" xfId="10484"/>
    <cellStyle name="Normal 22 2 2 43" xfId="10485"/>
    <cellStyle name="Normal 22 2 2 44" xfId="10486"/>
    <cellStyle name="Normal 22 2 2 45" xfId="10487"/>
    <cellStyle name="Normal 22 2 2 46" xfId="10488"/>
    <cellStyle name="Normal 22 2 2 47" xfId="10489"/>
    <cellStyle name="Normal 22 2 2 48" xfId="10490"/>
    <cellStyle name="Normal 22 2 2 49" xfId="10491"/>
    <cellStyle name="Normal 22 2 2 5" xfId="10492"/>
    <cellStyle name="Normal 22 2 2 50" xfId="10493"/>
    <cellStyle name="Normal 22 2 2 51" xfId="10494"/>
    <cellStyle name="Normal 22 2 2 52" xfId="10495"/>
    <cellStyle name="Normal 22 2 2 53" xfId="10496"/>
    <cellStyle name="Normal 22 2 2 54" xfId="10497"/>
    <cellStyle name="Normal 22 2 2 55" xfId="10498"/>
    <cellStyle name="Normal 22 2 2 56" xfId="10499"/>
    <cellStyle name="Normal 22 2 2 57" xfId="10500"/>
    <cellStyle name="Normal 22 2 2 58" xfId="10501"/>
    <cellStyle name="Normal 22 2 2 59" xfId="10502"/>
    <cellStyle name="Normal 22 2 2 6" xfId="10503"/>
    <cellStyle name="Normal 22 2 2 60" xfId="10504"/>
    <cellStyle name="Normal 22 2 2 61" xfId="10505"/>
    <cellStyle name="Normal 22 2 2 62" xfId="10506"/>
    <cellStyle name="Normal 22 2 2 63" xfId="10507"/>
    <cellStyle name="Normal 22 2 2 64" xfId="10508"/>
    <cellStyle name="Normal 22 2 2 65" xfId="10509"/>
    <cellStyle name="Normal 22 2 2 66" xfId="10510"/>
    <cellStyle name="Normal 22 2 2 67" xfId="10511"/>
    <cellStyle name="Normal 22 2 2 68" xfId="10512"/>
    <cellStyle name="Normal 22 2 2 69" xfId="10513"/>
    <cellStyle name="Normal 22 2 2 7" xfId="10514"/>
    <cellStyle name="Normal 22 2 2 70" xfId="10515"/>
    <cellStyle name="Normal 22 2 2 71" xfId="10516"/>
    <cellStyle name="Normal 22 2 2 72" xfId="10517"/>
    <cellStyle name="Normal 22 2 2 73" xfId="10518"/>
    <cellStyle name="Normal 22 2 2 74" xfId="10519"/>
    <cellStyle name="Normal 22 2 2 75" xfId="10520"/>
    <cellStyle name="Normal 22 2 2 76" xfId="10521"/>
    <cellStyle name="Normal 22 2 2 77" xfId="10522"/>
    <cellStyle name="Normal 22 2 2 78" xfId="10523"/>
    <cellStyle name="Normal 22 2 2 79" xfId="10524"/>
    <cellStyle name="Normal 22 2 2 8" xfId="10525"/>
    <cellStyle name="Normal 22 2 2 80" xfId="10526"/>
    <cellStyle name="Normal 22 2 2 81" xfId="10527"/>
    <cellStyle name="Normal 22 2 2 82" xfId="10528"/>
    <cellStyle name="Normal 22 2 2 83" xfId="10529"/>
    <cellStyle name="Normal 22 2 2 84" xfId="10530"/>
    <cellStyle name="Normal 22 2 2 85" xfId="10531"/>
    <cellStyle name="Normal 22 2 2 86" xfId="10532"/>
    <cellStyle name="Normal 22 2 2 87" xfId="10533"/>
    <cellStyle name="Normal 22 2 2 88" xfId="10534"/>
    <cellStyle name="Normal 22 2 2 9" xfId="10535"/>
    <cellStyle name="Normal 22 2 20" xfId="10536"/>
    <cellStyle name="Normal 22 2 21" xfId="10537"/>
    <cellStyle name="Normal 22 2 22" xfId="10538"/>
    <cellStyle name="Normal 22 2 23" xfId="10539"/>
    <cellStyle name="Normal 22 2 24" xfId="10540"/>
    <cellStyle name="Normal 22 2 25" xfId="10541"/>
    <cellStyle name="Normal 22 2 26" xfId="10542"/>
    <cellStyle name="Normal 22 2 27" xfId="10543"/>
    <cellStyle name="Normal 22 2 28" xfId="10544"/>
    <cellStyle name="Normal 22 2 29" xfId="10545"/>
    <cellStyle name="Normal 22 2 3" xfId="10546"/>
    <cellStyle name="Normal 22 2 3 10" xfId="10547"/>
    <cellStyle name="Normal 22 2 3 11" xfId="10548"/>
    <cellStyle name="Normal 22 2 3 12" xfId="10549"/>
    <cellStyle name="Normal 22 2 3 13" xfId="10550"/>
    <cellStyle name="Normal 22 2 3 14" xfId="10551"/>
    <cellStyle name="Normal 22 2 3 15" xfId="10552"/>
    <cellStyle name="Normal 22 2 3 16" xfId="10553"/>
    <cellStyle name="Normal 22 2 3 17" xfId="10554"/>
    <cellStyle name="Normal 22 2 3 18" xfId="10555"/>
    <cellStyle name="Normal 22 2 3 19" xfId="10556"/>
    <cellStyle name="Normal 22 2 3 2" xfId="10557"/>
    <cellStyle name="Normal 22 2 3 20" xfId="10558"/>
    <cellStyle name="Normal 22 2 3 21" xfId="10559"/>
    <cellStyle name="Normal 22 2 3 22" xfId="10560"/>
    <cellStyle name="Normal 22 2 3 23" xfId="10561"/>
    <cellStyle name="Normal 22 2 3 24" xfId="10562"/>
    <cellStyle name="Normal 22 2 3 25" xfId="10563"/>
    <cellStyle name="Normal 22 2 3 26" xfId="10564"/>
    <cellStyle name="Normal 22 2 3 27" xfId="10565"/>
    <cellStyle name="Normal 22 2 3 28" xfId="10566"/>
    <cellStyle name="Normal 22 2 3 29" xfId="10567"/>
    <cellStyle name="Normal 22 2 3 3" xfId="10568"/>
    <cellStyle name="Normal 22 2 3 30" xfId="10569"/>
    <cellStyle name="Normal 22 2 3 31" xfId="10570"/>
    <cellStyle name="Normal 22 2 3 32" xfId="10571"/>
    <cellStyle name="Normal 22 2 3 33" xfId="10572"/>
    <cellStyle name="Normal 22 2 3 34" xfId="10573"/>
    <cellStyle name="Normal 22 2 3 35" xfId="10574"/>
    <cellStyle name="Normal 22 2 3 36" xfId="10575"/>
    <cellStyle name="Normal 22 2 3 37" xfId="10576"/>
    <cellStyle name="Normal 22 2 3 38" xfId="10577"/>
    <cellStyle name="Normal 22 2 3 39" xfId="10578"/>
    <cellStyle name="Normal 22 2 3 4" xfId="10579"/>
    <cellStyle name="Normal 22 2 3 40" xfId="10580"/>
    <cellStyle name="Normal 22 2 3 41" xfId="10581"/>
    <cellStyle name="Normal 22 2 3 42" xfId="10582"/>
    <cellStyle name="Normal 22 2 3 43" xfId="10583"/>
    <cellStyle name="Normal 22 2 3 44" xfId="10584"/>
    <cellStyle name="Normal 22 2 3 45" xfId="10585"/>
    <cellStyle name="Normal 22 2 3 46" xfId="10586"/>
    <cellStyle name="Normal 22 2 3 47" xfId="10587"/>
    <cellStyle name="Normal 22 2 3 48" xfId="10588"/>
    <cellStyle name="Normal 22 2 3 49" xfId="10589"/>
    <cellStyle name="Normal 22 2 3 5" xfId="10590"/>
    <cellStyle name="Normal 22 2 3 50" xfId="10591"/>
    <cellStyle name="Normal 22 2 3 51" xfId="10592"/>
    <cellStyle name="Normal 22 2 3 52" xfId="10593"/>
    <cellStyle name="Normal 22 2 3 53" xfId="10594"/>
    <cellStyle name="Normal 22 2 3 54" xfId="10595"/>
    <cellStyle name="Normal 22 2 3 55" xfId="10596"/>
    <cellStyle name="Normal 22 2 3 56" xfId="10597"/>
    <cellStyle name="Normal 22 2 3 57" xfId="10598"/>
    <cellStyle name="Normal 22 2 3 58" xfId="10599"/>
    <cellStyle name="Normal 22 2 3 59" xfId="10600"/>
    <cellStyle name="Normal 22 2 3 6" xfId="10601"/>
    <cellStyle name="Normal 22 2 3 60" xfId="10602"/>
    <cellStyle name="Normal 22 2 3 61" xfId="10603"/>
    <cellStyle name="Normal 22 2 3 62" xfId="10604"/>
    <cellStyle name="Normal 22 2 3 63" xfId="10605"/>
    <cellStyle name="Normal 22 2 3 64" xfId="10606"/>
    <cellStyle name="Normal 22 2 3 65" xfId="10607"/>
    <cellStyle name="Normal 22 2 3 66" xfId="10608"/>
    <cellStyle name="Normal 22 2 3 67" xfId="10609"/>
    <cellStyle name="Normal 22 2 3 68" xfId="10610"/>
    <cellStyle name="Normal 22 2 3 69" xfId="10611"/>
    <cellStyle name="Normal 22 2 3 7" xfId="10612"/>
    <cellStyle name="Normal 22 2 3 70" xfId="10613"/>
    <cellStyle name="Normal 22 2 3 71" xfId="10614"/>
    <cellStyle name="Normal 22 2 3 72" xfId="10615"/>
    <cellStyle name="Normal 22 2 3 73" xfId="10616"/>
    <cellStyle name="Normal 22 2 3 74" xfId="10617"/>
    <cellStyle name="Normal 22 2 3 75" xfId="10618"/>
    <cellStyle name="Normal 22 2 3 76" xfId="10619"/>
    <cellStyle name="Normal 22 2 3 77" xfId="10620"/>
    <cellStyle name="Normal 22 2 3 78" xfId="10621"/>
    <cellStyle name="Normal 22 2 3 79" xfId="10622"/>
    <cellStyle name="Normal 22 2 3 8" xfId="10623"/>
    <cellStyle name="Normal 22 2 3 80" xfId="10624"/>
    <cellStyle name="Normal 22 2 3 81" xfId="10625"/>
    <cellStyle name="Normal 22 2 3 82" xfId="10626"/>
    <cellStyle name="Normal 22 2 3 83" xfId="10627"/>
    <cellStyle name="Normal 22 2 3 84" xfId="10628"/>
    <cellStyle name="Normal 22 2 3 85" xfId="10629"/>
    <cellStyle name="Normal 22 2 3 86" xfId="10630"/>
    <cellStyle name="Normal 22 2 3 87" xfId="10631"/>
    <cellStyle name="Normal 22 2 3 88" xfId="10632"/>
    <cellStyle name="Normal 22 2 3 9" xfId="10633"/>
    <cellStyle name="Normal 22 2 30" xfId="10634"/>
    <cellStyle name="Normal 22 2 31" xfId="10635"/>
    <cellStyle name="Normal 22 2 32" xfId="10636"/>
    <cellStyle name="Normal 22 2 33" xfId="10637"/>
    <cellStyle name="Normal 22 2 34" xfId="10638"/>
    <cellStyle name="Normal 22 2 35" xfId="10639"/>
    <cellStyle name="Normal 22 2 36" xfId="10640"/>
    <cellStyle name="Normal 22 2 37" xfId="10641"/>
    <cellStyle name="Normal 22 2 38" xfId="10642"/>
    <cellStyle name="Normal 22 2 39" xfId="10643"/>
    <cellStyle name="Normal 22 2 4" xfId="10644"/>
    <cellStyle name="Normal 22 2 40" xfId="10645"/>
    <cellStyle name="Normal 22 2 41" xfId="10646"/>
    <cellStyle name="Normal 22 2 42" xfId="10647"/>
    <cellStyle name="Normal 22 2 43" xfId="10648"/>
    <cellStyle name="Normal 22 2 44" xfId="10649"/>
    <cellStyle name="Normal 22 2 45" xfId="10650"/>
    <cellStyle name="Normal 22 2 46" xfId="10651"/>
    <cellStyle name="Normal 22 2 47" xfId="10652"/>
    <cellStyle name="Normal 22 2 48" xfId="10653"/>
    <cellStyle name="Normal 22 2 49" xfId="10654"/>
    <cellStyle name="Normal 22 2 5" xfId="10655"/>
    <cellStyle name="Normal 22 2 50" xfId="10656"/>
    <cellStyle name="Normal 22 2 51" xfId="10657"/>
    <cellStyle name="Normal 22 2 52" xfId="10658"/>
    <cellStyle name="Normal 22 2 53" xfId="10659"/>
    <cellStyle name="Normal 22 2 54" xfId="10660"/>
    <cellStyle name="Normal 22 2 55" xfId="10661"/>
    <cellStyle name="Normal 22 2 56" xfId="10662"/>
    <cellStyle name="Normal 22 2 57" xfId="10663"/>
    <cellStyle name="Normal 22 2 58" xfId="10664"/>
    <cellStyle name="Normal 22 2 59" xfId="10665"/>
    <cellStyle name="Normal 22 2 6" xfId="10666"/>
    <cellStyle name="Normal 22 2 60" xfId="10667"/>
    <cellStyle name="Normal 22 2 61" xfId="10668"/>
    <cellStyle name="Normal 22 2 62" xfId="10669"/>
    <cellStyle name="Normal 22 2 63" xfId="10670"/>
    <cellStyle name="Normal 22 2 64" xfId="10671"/>
    <cellStyle name="Normal 22 2 65" xfId="10672"/>
    <cellStyle name="Normal 22 2 66" xfId="10673"/>
    <cellStyle name="Normal 22 2 67" xfId="10674"/>
    <cellStyle name="Normal 22 2 68" xfId="10675"/>
    <cellStyle name="Normal 22 2 69" xfId="10676"/>
    <cellStyle name="Normal 22 2 7" xfId="10677"/>
    <cellStyle name="Normal 22 2 70" xfId="10678"/>
    <cellStyle name="Normal 22 2 71" xfId="10679"/>
    <cellStyle name="Normal 22 2 72" xfId="10680"/>
    <cellStyle name="Normal 22 2 73" xfId="10681"/>
    <cellStyle name="Normal 22 2 74" xfId="10682"/>
    <cellStyle name="Normal 22 2 75" xfId="10683"/>
    <cellStyle name="Normal 22 2 76" xfId="10684"/>
    <cellStyle name="Normal 22 2 77" xfId="10685"/>
    <cellStyle name="Normal 22 2 78" xfId="10686"/>
    <cellStyle name="Normal 22 2 79" xfId="10687"/>
    <cellStyle name="Normal 22 2 8" xfId="10688"/>
    <cellStyle name="Normal 22 2 80" xfId="10689"/>
    <cellStyle name="Normal 22 2 81" xfId="10690"/>
    <cellStyle name="Normal 22 2 82" xfId="10691"/>
    <cellStyle name="Normal 22 2 83" xfId="10692"/>
    <cellStyle name="Normal 22 2 84" xfId="10693"/>
    <cellStyle name="Normal 22 2 85" xfId="10694"/>
    <cellStyle name="Normal 22 2 86" xfId="10695"/>
    <cellStyle name="Normal 22 2 87" xfId="10696"/>
    <cellStyle name="Normal 22 2 88" xfId="10697"/>
    <cellStyle name="Normal 22 2 89" xfId="10698"/>
    <cellStyle name="Normal 22 2 9" xfId="10699"/>
    <cellStyle name="Normal 22 2 90" xfId="10700"/>
    <cellStyle name="Normal 22 20" xfId="10701"/>
    <cellStyle name="Normal 22 21" xfId="10702"/>
    <cellStyle name="Normal 22 22" xfId="10703"/>
    <cellStyle name="Normal 22 23" xfId="10704"/>
    <cellStyle name="Normal 22 24" xfId="10705"/>
    <cellStyle name="Normal 22 25" xfId="10706"/>
    <cellStyle name="Normal 22 26" xfId="10707"/>
    <cellStyle name="Normal 22 27" xfId="10708"/>
    <cellStyle name="Normal 22 28" xfId="10709"/>
    <cellStyle name="Normal 22 29" xfId="10710"/>
    <cellStyle name="Normal 22 3" xfId="10711"/>
    <cellStyle name="Normal 22 3 10" xfId="10712"/>
    <cellStyle name="Normal 22 3 11" xfId="10713"/>
    <cellStyle name="Normal 22 3 12" xfId="10714"/>
    <cellStyle name="Normal 22 3 13" xfId="10715"/>
    <cellStyle name="Normal 22 3 14" xfId="10716"/>
    <cellStyle name="Normal 22 3 15" xfId="10717"/>
    <cellStyle name="Normal 22 3 16" xfId="10718"/>
    <cellStyle name="Normal 22 3 17" xfId="10719"/>
    <cellStyle name="Normal 22 3 18" xfId="10720"/>
    <cellStyle name="Normal 22 3 19" xfId="10721"/>
    <cellStyle name="Normal 22 3 2" xfId="10722"/>
    <cellStyle name="Normal 22 3 20" xfId="10723"/>
    <cellStyle name="Normal 22 3 21" xfId="10724"/>
    <cellStyle name="Normal 22 3 22" xfId="10725"/>
    <cellStyle name="Normal 22 3 23" xfId="10726"/>
    <cellStyle name="Normal 22 3 24" xfId="10727"/>
    <cellStyle name="Normal 22 3 25" xfId="10728"/>
    <cellStyle name="Normal 22 3 26" xfId="10729"/>
    <cellStyle name="Normal 22 3 27" xfId="10730"/>
    <cellStyle name="Normal 22 3 28" xfId="10731"/>
    <cellStyle name="Normal 22 3 29" xfId="10732"/>
    <cellStyle name="Normal 22 3 3" xfId="10733"/>
    <cellStyle name="Normal 22 3 30" xfId="10734"/>
    <cellStyle name="Normal 22 3 31" xfId="10735"/>
    <cellStyle name="Normal 22 3 32" xfId="10736"/>
    <cellStyle name="Normal 22 3 33" xfId="10737"/>
    <cellStyle name="Normal 22 3 34" xfId="10738"/>
    <cellStyle name="Normal 22 3 35" xfId="10739"/>
    <cellStyle name="Normal 22 3 36" xfId="10740"/>
    <cellStyle name="Normal 22 3 37" xfId="10741"/>
    <cellStyle name="Normal 22 3 38" xfId="10742"/>
    <cellStyle name="Normal 22 3 39" xfId="10743"/>
    <cellStyle name="Normal 22 3 4" xfId="10744"/>
    <cellStyle name="Normal 22 3 40" xfId="10745"/>
    <cellStyle name="Normal 22 3 41" xfId="10746"/>
    <cellStyle name="Normal 22 3 42" xfId="10747"/>
    <cellStyle name="Normal 22 3 43" xfId="10748"/>
    <cellStyle name="Normal 22 3 44" xfId="10749"/>
    <cellStyle name="Normal 22 3 45" xfId="10750"/>
    <cellStyle name="Normal 22 3 46" xfId="10751"/>
    <cellStyle name="Normal 22 3 47" xfId="10752"/>
    <cellStyle name="Normal 22 3 48" xfId="10753"/>
    <cellStyle name="Normal 22 3 49" xfId="10754"/>
    <cellStyle name="Normal 22 3 5" xfId="10755"/>
    <cellStyle name="Normal 22 3 50" xfId="10756"/>
    <cellStyle name="Normal 22 3 51" xfId="10757"/>
    <cellStyle name="Normal 22 3 52" xfId="10758"/>
    <cellStyle name="Normal 22 3 53" xfId="10759"/>
    <cellStyle name="Normal 22 3 54" xfId="10760"/>
    <cellStyle name="Normal 22 3 55" xfId="10761"/>
    <cellStyle name="Normal 22 3 56" xfId="10762"/>
    <cellStyle name="Normal 22 3 57" xfId="10763"/>
    <cellStyle name="Normal 22 3 58" xfId="10764"/>
    <cellStyle name="Normal 22 3 59" xfId="10765"/>
    <cellStyle name="Normal 22 3 6" xfId="10766"/>
    <cellStyle name="Normal 22 3 60" xfId="10767"/>
    <cellStyle name="Normal 22 3 61" xfId="10768"/>
    <cellStyle name="Normal 22 3 62" xfId="10769"/>
    <cellStyle name="Normal 22 3 63" xfId="10770"/>
    <cellStyle name="Normal 22 3 64" xfId="10771"/>
    <cellStyle name="Normal 22 3 65" xfId="10772"/>
    <cellStyle name="Normal 22 3 66" xfId="10773"/>
    <cellStyle name="Normal 22 3 67" xfId="10774"/>
    <cellStyle name="Normal 22 3 68" xfId="10775"/>
    <cellStyle name="Normal 22 3 69" xfId="10776"/>
    <cellStyle name="Normal 22 3 7" xfId="10777"/>
    <cellStyle name="Normal 22 3 70" xfId="10778"/>
    <cellStyle name="Normal 22 3 71" xfId="10779"/>
    <cellStyle name="Normal 22 3 72" xfId="10780"/>
    <cellStyle name="Normal 22 3 73" xfId="10781"/>
    <cellStyle name="Normal 22 3 74" xfId="10782"/>
    <cellStyle name="Normal 22 3 75" xfId="10783"/>
    <cellStyle name="Normal 22 3 76" xfId="10784"/>
    <cellStyle name="Normal 22 3 77" xfId="10785"/>
    <cellStyle name="Normal 22 3 78" xfId="10786"/>
    <cellStyle name="Normal 22 3 79" xfId="10787"/>
    <cellStyle name="Normal 22 3 8" xfId="10788"/>
    <cellStyle name="Normal 22 3 80" xfId="10789"/>
    <cellStyle name="Normal 22 3 81" xfId="10790"/>
    <cellStyle name="Normal 22 3 82" xfId="10791"/>
    <cellStyle name="Normal 22 3 83" xfId="10792"/>
    <cellStyle name="Normal 22 3 84" xfId="10793"/>
    <cellStyle name="Normal 22 3 85" xfId="10794"/>
    <cellStyle name="Normal 22 3 86" xfId="10795"/>
    <cellStyle name="Normal 22 3 87" xfId="10796"/>
    <cellStyle name="Normal 22 3 88" xfId="10797"/>
    <cellStyle name="Normal 22 3 9" xfId="10798"/>
    <cellStyle name="Normal 22 30" xfId="10799"/>
    <cellStyle name="Normal 22 31" xfId="10800"/>
    <cellStyle name="Normal 22 32" xfId="10801"/>
    <cellStyle name="Normal 22 33" xfId="10802"/>
    <cellStyle name="Normal 22 34" xfId="10803"/>
    <cellStyle name="Normal 22 35" xfId="10804"/>
    <cellStyle name="Normal 22 36" xfId="10805"/>
    <cellStyle name="Normal 22 37" xfId="10806"/>
    <cellStyle name="Normal 22 38" xfId="10807"/>
    <cellStyle name="Normal 22 39" xfId="10808"/>
    <cellStyle name="Normal 22 4" xfId="10809"/>
    <cellStyle name="Normal 22 4 10" xfId="10810"/>
    <cellStyle name="Normal 22 4 11" xfId="10811"/>
    <cellStyle name="Normal 22 4 12" xfId="10812"/>
    <cellStyle name="Normal 22 4 13" xfId="10813"/>
    <cellStyle name="Normal 22 4 14" xfId="10814"/>
    <cellStyle name="Normal 22 4 15" xfId="10815"/>
    <cellStyle name="Normal 22 4 16" xfId="10816"/>
    <cellStyle name="Normal 22 4 17" xfId="10817"/>
    <cellStyle name="Normal 22 4 18" xfId="10818"/>
    <cellStyle name="Normal 22 4 19" xfId="10819"/>
    <cellStyle name="Normal 22 4 2" xfId="10820"/>
    <cellStyle name="Normal 22 4 20" xfId="10821"/>
    <cellStyle name="Normal 22 4 21" xfId="10822"/>
    <cellStyle name="Normal 22 4 22" xfId="10823"/>
    <cellStyle name="Normal 22 4 23" xfId="10824"/>
    <cellStyle name="Normal 22 4 24" xfId="10825"/>
    <cellStyle name="Normal 22 4 25" xfId="10826"/>
    <cellStyle name="Normal 22 4 26" xfId="10827"/>
    <cellStyle name="Normal 22 4 27" xfId="10828"/>
    <cellStyle name="Normal 22 4 28" xfId="10829"/>
    <cellStyle name="Normal 22 4 29" xfId="10830"/>
    <cellStyle name="Normal 22 4 3" xfId="10831"/>
    <cellStyle name="Normal 22 4 30" xfId="10832"/>
    <cellStyle name="Normal 22 4 31" xfId="10833"/>
    <cellStyle name="Normal 22 4 32" xfId="10834"/>
    <cellStyle name="Normal 22 4 33" xfId="10835"/>
    <cellStyle name="Normal 22 4 34" xfId="10836"/>
    <cellStyle name="Normal 22 4 35" xfId="10837"/>
    <cellStyle name="Normal 22 4 36" xfId="10838"/>
    <cellStyle name="Normal 22 4 37" xfId="10839"/>
    <cellStyle name="Normal 22 4 38" xfId="10840"/>
    <cellStyle name="Normal 22 4 39" xfId="10841"/>
    <cellStyle name="Normal 22 4 4" xfId="10842"/>
    <cellStyle name="Normal 22 4 40" xfId="10843"/>
    <cellStyle name="Normal 22 4 41" xfId="10844"/>
    <cellStyle name="Normal 22 4 42" xfId="10845"/>
    <cellStyle name="Normal 22 4 43" xfId="10846"/>
    <cellStyle name="Normal 22 4 44" xfId="10847"/>
    <cellStyle name="Normal 22 4 45" xfId="10848"/>
    <cellStyle name="Normal 22 4 46" xfId="10849"/>
    <cellStyle name="Normal 22 4 47" xfId="10850"/>
    <cellStyle name="Normal 22 4 48" xfId="10851"/>
    <cellStyle name="Normal 22 4 49" xfId="10852"/>
    <cellStyle name="Normal 22 4 5" xfId="10853"/>
    <cellStyle name="Normal 22 4 50" xfId="10854"/>
    <cellStyle name="Normal 22 4 51" xfId="10855"/>
    <cellStyle name="Normal 22 4 52" xfId="10856"/>
    <cellStyle name="Normal 22 4 53" xfId="10857"/>
    <cellStyle name="Normal 22 4 54" xfId="10858"/>
    <cellStyle name="Normal 22 4 55" xfId="10859"/>
    <cellStyle name="Normal 22 4 56" xfId="10860"/>
    <cellStyle name="Normal 22 4 57" xfId="10861"/>
    <cellStyle name="Normal 22 4 58" xfId="10862"/>
    <cellStyle name="Normal 22 4 59" xfId="10863"/>
    <cellStyle name="Normal 22 4 6" xfId="10864"/>
    <cellStyle name="Normal 22 4 60" xfId="10865"/>
    <cellStyle name="Normal 22 4 61" xfId="10866"/>
    <cellStyle name="Normal 22 4 62" xfId="10867"/>
    <cellStyle name="Normal 22 4 63" xfId="10868"/>
    <cellStyle name="Normal 22 4 64" xfId="10869"/>
    <cellStyle name="Normal 22 4 65" xfId="10870"/>
    <cellStyle name="Normal 22 4 66" xfId="10871"/>
    <cellStyle name="Normal 22 4 67" xfId="10872"/>
    <cellStyle name="Normal 22 4 68" xfId="10873"/>
    <cellStyle name="Normal 22 4 69" xfId="10874"/>
    <cellStyle name="Normal 22 4 7" xfId="10875"/>
    <cellStyle name="Normal 22 4 70" xfId="10876"/>
    <cellStyle name="Normal 22 4 71" xfId="10877"/>
    <cellStyle name="Normal 22 4 72" xfId="10878"/>
    <cellStyle name="Normal 22 4 73" xfId="10879"/>
    <cellStyle name="Normal 22 4 74" xfId="10880"/>
    <cellStyle name="Normal 22 4 75" xfId="10881"/>
    <cellStyle name="Normal 22 4 76" xfId="10882"/>
    <cellStyle name="Normal 22 4 77" xfId="10883"/>
    <cellStyle name="Normal 22 4 78" xfId="10884"/>
    <cellStyle name="Normal 22 4 79" xfId="10885"/>
    <cellStyle name="Normal 22 4 8" xfId="10886"/>
    <cellStyle name="Normal 22 4 80" xfId="10887"/>
    <cellStyle name="Normal 22 4 81" xfId="10888"/>
    <cellStyle name="Normal 22 4 82" xfId="10889"/>
    <cellStyle name="Normal 22 4 83" xfId="10890"/>
    <cellStyle name="Normal 22 4 84" xfId="10891"/>
    <cellStyle name="Normal 22 4 85" xfId="10892"/>
    <cellStyle name="Normal 22 4 86" xfId="10893"/>
    <cellStyle name="Normal 22 4 87" xfId="10894"/>
    <cellStyle name="Normal 22 4 88" xfId="10895"/>
    <cellStyle name="Normal 22 4 9" xfId="10896"/>
    <cellStyle name="Normal 22 40" xfId="10897"/>
    <cellStyle name="Normal 22 41" xfId="10898"/>
    <cellStyle name="Normal 22 42" xfId="10899"/>
    <cellStyle name="Normal 22 43" xfId="10900"/>
    <cellStyle name="Normal 22 44" xfId="10901"/>
    <cellStyle name="Normal 22 45" xfId="10902"/>
    <cellStyle name="Normal 22 46" xfId="10903"/>
    <cellStyle name="Normal 22 47" xfId="10904"/>
    <cellStyle name="Normal 22 48" xfId="10905"/>
    <cellStyle name="Normal 22 49" xfId="10906"/>
    <cellStyle name="Normal 22 5" xfId="10907"/>
    <cellStyle name="Normal 22 50" xfId="10908"/>
    <cellStyle name="Normal 22 51" xfId="10909"/>
    <cellStyle name="Normal 22 52" xfId="10910"/>
    <cellStyle name="Normal 22 53" xfId="10911"/>
    <cellStyle name="Normal 22 54" xfId="10912"/>
    <cellStyle name="Normal 22 55" xfId="10913"/>
    <cellStyle name="Normal 22 56" xfId="10914"/>
    <cellStyle name="Normal 22 57" xfId="10915"/>
    <cellStyle name="Normal 22 58" xfId="10916"/>
    <cellStyle name="Normal 22 59" xfId="10917"/>
    <cellStyle name="Normal 22 6" xfId="10918"/>
    <cellStyle name="Normal 22 60" xfId="10919"/>
    <cellStyle name="Normal 22 61" xfId="10920"/>
    <cellStyle name="Normal 22 62" xfId="10921"/>
    <cellStyle name="Normal 22 63" xfId="10922"/>
    <cellStyle name="Normal 22 64" xfId="10923"/>
    <cellStyle name="Normal 22 65" xfId="10924"/>
    <cellStyle name="Normal 22 66" xfId="10925"/>
    <cellStyle name="Normal 22 67" xfId="10926"/>
    <cellStyle name="Normal 22 68" xfId="10927"/>
    <cellStyle name="Normal 22 69" xfId="10928"/>
    <cellStyle name="Normal 22 7" xfId="10929"/>
    <cellStyle name="Normal 22 70" xfId="10930"/>
    <cellStyle name="Normal 22 71" xfId="10931"/>
    <cellStyle name="Normal 22 72" xfId="10932"/>
    <cellStyle name="Normal 22 73" xfId="10933"/>
    <cellStyle name="Normal 22 74" xfId="10934"/>
    <cellStyle name="Normal 22 75" xfId="10935"/>
    <cellStyle name="Normal 22 76" xfId="10936"/>
    <cellStyle name="Normal 22 77" xfId="10937"/>
    <cellStyle name="Normal 22 78" xfId="10938"/>
    <cellStyle name="Normal 22 79" xfId="10939"/>
    <cellStyle name="Normal 22 8" xfId="10940"/>
    <cellStyle name="Normal 22 80" xfId="10941"/>
    <cellStyle name="Normal 22 81" xfId="10942"/>
    <cellStyle name="Normal 22 82" xfId="10943"/>
    <cellStyle name="Normal 22 83" xfId="10944"/>
    <cellStyle name="Normal 22 84" xfId="10945"/>
    <cellStyle name="Normal 22 85" xfId="10946"/>
    <cellStyle name="Normal 22 86" xfId="10947"/>
    <cellStyle name="Normal 22 87" xfId="10948"/>
    <cellStyle name="Normal 22 88" xfId="10949"/>
    <cellStyle name="Normal 22 89" xfId="10950"/>
    <cellStyle name="Normal 22 9" xfId="10951"/>
    <cellStyle name="Normal 22 90" xfId="10952"/>
    <cellStyle name="Normal 22 91" xfId="10953"/>
    <cellStyle name="Normal 23" xfId="10954"/>
    <cellStyle name="Normal 23 10" xfId="10955"/>
    <cellStyle name="Normal 23 11" xfId="10956"/>
    <cellStyle name="Normal 23 12" xfId="10957"/>
    <cellStyle name="Normal 23 13" xfId="10958"/>
    <cellStyle name="Normal 23 14" xfId="10959"/>
    <cellStyle name="Normal 23 15" xfId="10960"/>
    <cellStyle name="Normal 23 16" xfId="10961"/>
    <cellStyle name="Normal 23 17" xfId="10962"/>
    <cellStyle name="Normal 23 18" xfId="10963"/>
    <cellStyle name="Normal 23 19" xfId="10964"/>
    <cellStyle name="Normal 23 2" xfId="10965"/>
    <cellStyle name="Normal 23 2 10" xfId="10966"/>
    <cellStyle name="Normal 23 2 11" xfId="10967"/>
    <cellStyle name="Normal 23 2 12" xfId="10968"/>
    <cellStyle name="Normal 23 2 13" xfId="10969"/>
    <cellStyle name="Normal 23 2 14" xfId="10970"/>
    <cellStyle name="Normal 23 2 15" xfId="10971"/>
    <cellStyle name="Normal 23 2 16" xfId="10972"/>
    <cellStyle name="Normal 23 2 17" xfId="10973"/>
    <cellStyle name="Normal 23 2 18" xfId="10974"/>
    <cellStyle name="Normal 23 2 19" xfId="10975"/>
    <cellStyle name="Normal 23 2 2" xfId="10976"/>
    <cellStyle name="Normal 23 2 2 10" xfId="10977"/>
    <cellStyle name="Normal 23 2 2 11" xfId="10978"/>
    <cellStyle name="Normal 23 2 2 12" xfId="10979"/>
    <cellStyle name="Normal 23 2 2 13" xfId="10980"/>
    <cellStyle name="Normal 23 2 2 14" xfId="10981"/>
    <cellStyle name="Normal 23 2 2 15" xfId="10982"/>
    <cellStyle name="Normal 23 2 2 16" xfId="10983"/>
    <cellStyle name="Normal 23 2 2 17" xfId="10984"/>
    <cellStyle name="Normal 23 2 2 18" xfId="10985"/>
    <cellStyle name="Normal 23 2 2 19" xfId="10986"/>
    <cellStyle name="Normal 23 2 2 2" xfId="10987"/>
    <cellStyle name="Normal 23 2 2 20" xfId="10988"/>
    <cellStyle name="Normal 23 2 2 21" xfId="10989"/>
    <cellStyle name="Normal 23 2 2 22" xfId="10990"/>
    <cellStyle name="Normal 23 2 2 23" xfId="10991"/>
    <cellStyle name="Normal 23 2 2 24" xfId="10992"/>
    <cellStyle name="Normal 23 2 2 25" xfId="10993"/>
    <cellStyle name="Normal 23 2 2 26" xfId="10994"/>
    <cellStyle name="Normal 23 2 2 27" xfId="10995"/>
    <cellStyle name="Normal 23 2 2 28" xfId="10996"/>
    <cellStyle name="Normal 23 2 2 29" xfId="10997"/>
    <cellStyle name="Normal 23 2 2 3" xfId="10998"/>
    <cellStyle name="Normal 23 2 2 30" xfId="10999"/>
    <cellStyle name="Normal 23 2 2 31" xfId="11000"/>
    <cellStyle name="Normal 23 2 2 32" xfId="11001"/>
    <cellStyle name="Normal 23 2 2 33" xfId="11002"/>
    <cellStyle name="Normal 23 2 2 34" xfId="11003"/>
    <cellStyle name="Normal 23 2 2 35" xfId="11004"/>
    <cellStyle name="Normal 23 2 2 36" xfId="11005"/>
    <cellStyle name="Normal 23 2 2 37" xfId="11006"/>
    <cellStyle name="Normal 23 2 2 38" xfId="11007"/>
    <cellStyle name="Normal 23 2 2 39" xfId="11008"/>
    <cellStyle name="Normal 23 2 2 4" xfId="11009"/>
    <cellStyle name="Normal 23 2 2 40" xfId="11010"/>
    <cellStyle name="Normal 23 2 2 41" xfId="11011"/>
    <cellStyle name="Normal 23 2 2 42" xfId="11012"/>
    <cellStyle name="Normal 23 2 2 43" xfId="11013"/>
    <cellStyle name="Normal 23 2 2 44" xfId="11014"/>
    <cellStyle name="Normal 23 2 2 45" xfId="11015"/>
    <cellStyle name="Normal 23 2 2 46" xfId="11016"/>
    <cellStyle name="Normal 23 2 2 47" xfId="11017"/>
    <cellStyle name="Normal 23 2 2 48" xfId="11018"/>
    <cellStyle name="Normal 23 2 2 49" xfId="11019"/>
    <cellStyle name="Normal 23 2 2 5" xfId="11020"/>
    <cellStyle name="Normal 23 2 2 50" xfId="11021"/>
    <cellStyle name="Normal 23 2 2 51" xfId="11022"/>
    <cellStyle name="Normal 23 2 2 52" xfId="11023"/>
    <cellStyle name="Normal 23 2 2 53" xfId="11024"/>
    <cellStyle name="Normal 23 2 2 54" xfId="11025"/>
    <cellStyle name="Normal 23 2 2 55" xfId="11026"/>
    <cellStyle name="Normal 23 2 2 56" xfId="11027"/>
    <cellStyle name="Normal 23 2 2 57" xfId="11028"/>
    <cellStyle name="Normal 23 2 2 58" xfId="11029"/>
    <cellStyle name="Normal 23 2 2 59" xfId="11030"/>
    <cellStyle name="Normal 23 2 2 6" xfId="11031"/>
    <cellStyle name="Normal 23 2 2 60" xfId="11032"/>
    <cellStyle name="Normal 23 2 2 61" xfId="11033"/>
    <cellStyle name="Normal 23 2 2 62" xfId="11034"/>
    <cellStyle name="Normal 23 2 2 63" xfId="11035"/>
    <cellStyle name="Normal 23 2 2 64" xfId="11036"/>
    <cellStyle name="Normal 23 2 2 65" xfId="11037"/>
    <cellStyle name="Normal 23 2 2 66" xfId="11038"/>
    <cellStyle name="Normal 23 2 2 67" xfId="11039"/>
    <cellStyle name="Normal 23 2 2 68" xfId="11040"/>
    <cellStyle name="Normal 23 2 2 69" xfId="11041"/>
    <cellStyle name="Normal 23 2 2 7" xfId="11042"/>
    <cellStyle name="Normal 23 2 2 70" xfId="11043"/>
    <cellStyle name="Normal 23 2 2 71" xfId="11044"/>
    <cellStyle name="Normal 23 2 2 72" xfId="11045"/>
    <cellStyle name="Normal 23 2 2 73" xfId="11046"/>
    <cellStyle name="Normal 23 2 2 74" xfId="11047"/>
    <cellStyle name="Normal 23 2 2 75" xfId="11048"/>
    <cellStyle name="Normal 23 2 2 76" xfId="11049"/>
    <cellStyle name="Normal 23 2 2 77" xfId="11050"/>
    <cellStyle name="Normal 23 2 2 78" xfId="11051"/>
    <cellStyle name="Normal 23 2 2 79" xfId="11052"/>
    <cellStyle name="Normal 23 2 2 8" xfId="11053"/>
    <cellStyle name="Normal 23 2 2 80" xfId="11054"/>
    <cellStyle name="Normal 23 2 2 81" xfId="11055"/>
    <cellStyle name="Normal 23 2 2 82" xfId="11056"/>
    <cellStyle name="Normal 23 2 2 83" xfId="11057"/>
    <cellStyle name="Normal 23 2 2 84" xfId="11058"/>
    <cellStyle name="Normal 23 2 2 85" xfId="11059"/>
    <cellStyle name="Normal 23 2 2 86" xfId="11060"/>
    <cellStyle name="Normal 23 2 2 87" xfId="11061"/>
    <cellStyle name="Normal 23 2 2 88" xfId="11062"/>
    <cellStyle name="Normal 23 2 2 9" xfId="11063"/>
    <cellStyle name="Normal 23 2 20" xfId="11064"/>
    <cellStyle name="Normal 23 2 21" xfId="11065"/>
    <cellStyle name="Normal 23 2 22" xfId="11066"/>
    <cellStyle name="Normal 23 2 23" xfId="11067"/>
    <cellStyle name="Normal 23 2 24" xfId="11068"/>
    <cellStyle name="Normal 23 2 25" xfId="11069"/>
    <cellStyle name="Normal 23 2 26" xfId="11070"/>
    <cellStyle name="Normal 23 2 27" xfId="11071"/>
    <cellStyle name="Normal 23 2 28" xfId="11072"/>
    <cellStyle name="Normal 23 2 29" xfId="11073"/>
    <cellStyle name="Normal 23 2 3" xfId="11074"/>
    <cellStyle name="Normal 23 2 3 10" xfId="11075"/>
    <cellStyle name="Normal 23 2 3 11" xfId="11076"/>
    <cellStyle name="Normal 23 2 3 12" xfId="11077"/>
    <cellStyle name="Normal 23 2 3 13" xfId="11078"/>
    <cellStyle name="Normal 23 2 3 14" xfId="11079"/>
    <cellStyle name="Normal 23 2 3 15" xfId="11080"/>
    <cellStyle name="Normal 23 2 3 16" xfId="11081"/>
    <cellStyle name="Normal 23 2 3 17" xfId="11082"/>
    <cellStyle name="Normal 23 2 3 18" xfId="11083"/>
    <cellStyle name="Normal 23 2 3 19" xfId="11084"/>
    <cellStyle name="Normal 23 2 3 2" xfId="11085"/>
    <cellStyle name="Normal 23 2 3 20" xfId="11086"/>
    <cellStyle name="Normal 23 2 3 21" xfId="11087"/>
    <cellStyle name="Normal 23 2 3 22" xfId="11088"/>
    <cellStyle name="Normal 23 2 3 23" xfId="11089"/>
    <cellStyle name="Normal 23 2 3 24" xfId="11090"/>
    <cellStyle name="Normal 23 2 3 25" xfId="11091"/>
    <cellStyle name="Normal 23 2 3 26" xfId="11092"/>
    <cellStyle name="Normal 23 2 3 27" xfId="11093"/>
    <cellStyle name="Normal 23 2 3 28" xfId="11094"/>
    <cellStyle name="Normal 23 2 3 29" xfId="11095"/>
    <cellStyle name="Normal 23 2 3 3" xfId="11096"/>
    <cellStyle name="Normal 23 2 3 30" xfId="11097"/>
    <cellStyle name="Normal 23 2 3 31" xfId="11098"/>
    <cellStyle name="Normal 23 2 3 32" xfId="11099"/>
    <cellStyle name="Normal 23 2 3 33" xfId="11100"/>
    <cellStyle name="Normal 23 2 3 34" xfId="11101"/>
    <cellStyle name="Normal 23 2 3 35" xfId="11102"/>
    <cellStyle name="Normal 23 2 3 36" xfId="11103"/>
    <cellStyle name="Normal 23 2 3 37" xfId="11104"/>
    <cellStyle name="Normal 23 2 3 38" xfId="11105"/>
    <cellStyle name="Normal 23 2 3 39" xfId="11106"/>
    <cellStyle name="Normal 23 2 3 4" xfId="11107"/>
    <cellStyle name="Normal 23 2 3 40" xfId="11108"/>
    <cellStyle name="Normal 23 2 3 41" xfId="11109"/>
    <cellStyle name="Normal 23 2 3 42" xfId="11110"/>
    <cellStyle name="Normal 23 2 3 43" xfId="11111"/>
    <cellStyle name="Normal 23 2 3 44" xfId="11112"/>
    <cellStyle name="Normal 23 2 3 45" xfId="11113"/>
    <cellStyle name="Normal 23 2 3 46" xfId="11114"/>
    <cellStyle name="Normal 23 2 3 47" xfId="11115"/>
    <cellStyle name="Normal 23 2 3 48" xfId="11116"/>
    <cellStyle name="Normal 23 2 3 49" xfId="11117"/>
    <cellStyle name="Normal 23 2 3 5" xfId="11118"/>
    <cellStyle name="Normal 23 2 3 50" xfId="11119"/>
    <cellStyle name="Normal 23 2 3 51" xfId="11120"/>
    <cellStyle name="Normal 23 2 3 52" xfId="11121"/>
    <cellStyle name="Normal 23 2 3 53" xfId="11122"/>
    <cellStyle name="Normal 23 2 3 54" xfId="11123"/>
    <cellStyle name="Normal 23 2 3 55" xfId="11124"/>
    <cellStyle name="Normal 23 2 3 56" xfId="11125"/>
    <cellStyle name="Normal 23 2 3 57" xfId="11126"/>
    <cellStyle name="Normal 23 2 3 58" xfId="11127"/>
    <cellStyle name="Normal 23 2 3 59" xfId="11128"/>
    <cellStyle name="Normal 23 2 3 6" xfId="11129"/>
    <cellStyle name="Normal 23 2 3 60" xfId="11130"/>
    <cellStyle name="Normal 23 2 3 61" xfId="11131"/>
    <cellStyle name="Normal 23 2 3 62" xfId="11132"/>
    <cellStyle name="Normal 23 2 3 63" xfId="11133"/>
    <cellStyle name="Normal 23 2 3 64" xfId="11134"/>
    <cellStyle name="Normal 23 2 3 65" xfId="11135"/>
    <cellStyle name="Normal 23 2 3 66" xfId="11136"/>
    <cellStyle name="Normal 23 2 3 67" xfId="11137"/>
    <cellStyle name="Normal 23 2 3 68" xfId="11138"/>
    <cellStyle name="Normal 23 2 3 69" xfId="11139"/>
    <cellStyle name="Normal 23 2 3 7" xfId="11140"/>
    <cellStyle name="Normal 23 2 3 70" xfId="11141"/>
    <cellStyle name="Normal 23 2 3 71" xfId="11142"/>
    <cellStyle name="Normal 23 2 3 72" xfId="11143"/>
    <cellStyle name="Normal 23 2 3 73" xfId="11144"/>
    <cellStyle name="Normal 23 2 3 74" xfId="11145"/>
    <cellStyle name="Normal 23 2 3 75" xfId="11146"/>
    <cellStyle name="Normal 23 2 3 76" xfId="11147"/>
    <cellStyle name="Normal 23 2 3 77" xfId="11148"/>
    <cellStyle name="Normal 23 2 3 78" xfId="11149"/>
    <cellStyle name="Normal 23 2 3 79" xfId="11150"/>
    <cellStyle name="Normal 23 2 3 8" xfId="11151"/>
    <cellStyle name="Normal 23 2 3 80" xfId="11152"/>
    <cellStyle name="Normal 23 2 3 81" xfId="11153"/>
    <cellStyle name="Normal 23 2 3 82" xfId="11154"/>
    <cellStyle name="Normal 23 2 3 83" xfId="11155"/>
    <cellStyle name="Normal 23 2 3 84" xfId="11156"/>
    <cellStyle name="Normal 23 2 3 85" xfId="11157"/>
    <cellStyle name="Normal 23 2 3 86" xfId="11158"/>
    <cellStyle name="Normal 23 2 3 87" xfId="11159"/>
    <cellStyle name="Normal 23 2 3 88" xfId="11160"/>
    <cellStyle name="Normal 23 2 3 9" xfId="11161"/>
    <cellStyle name="Normal 23 2 30" xfId="11162"/>
    <cellStyle name="Normal 23 2 31" xfId="11163"/>
    <cellStyle name="Normal 23 2 32" xfId="11164"/>
    <cellStyle name="Normal 23 2 33" xfId="11165"/>
    <cellStyle name="Normal 23 2 34" xfId="11166"/>
    <cellStyle name="Normal 23 2 35" xfId="11167"/>
    <cellStyle name="Normal 23 2 36" xfId="11168"/>
    <cellStyle name="Normal 23 2 37" xfId="11169"/>
    <cellStyle name="Normal 23 2 38" xfId="11170"/>
    <cellStyle name="Normal 23 2 39" xfId="11171"/>
    <cellStyle name="Normal 23 2 4" xfId="11172"/>
    <cellStyle name="Normal 23 2 40" xfId="11173"/>
    <cellStyle name="Normal 23 2 41" xfId="11174"/>
    <cellStyle name="Normal 23 2 42" xfId="11175"/>
    <cellStyle name="Normal 23 2 43" xfId="11176"/>
    <cellStyle name="Normal 23 2 44" xfId="11177"/>
    <cellStyle name="Normal 23 2 45" xfId="11178"/>
    <cellStyle name="Normal 23 2 46" xfId="11179"/>
    <cellStyle name="Normal 23 2 47" xfId="11180"/>
    <cellStyle name="Normal 23 2 48" xfId="11181"/>
    <cellStyle name="Normal 23 2 49" xfId="11182"/>
    <cellStyle name="Normal 23 2 5" xfId="11183"/>
    <cellStyle name="Normal 23 2 50" xfId="11184"/>
    <cellStyle name="Normal 23 2 51" xfId="11185"/>
    <cellStyle name="Normal 23 2 52" xfId="11186"/>
    <cellStyle name="Normal 23 2 53" xfId="11187"/>
    <cellStyle name="Normal 23 2 54" xfId="11188"/>
    <cellStyle name="Normal 23 2 55" xfId="11189"/>
    <cellStyle name="Normal 23 2 56" xfId="11190"/>
    <cellStyle name="Normal 23 2 57" xfId="11191"/>
    <cellStyle name="Normal 23 2 58" xfId="11192"/>
    <cellStyle name="Normal 23 2 59" xfId="11193"/>
    <cellStyle name="Normal 23 2 6" xfId="11194"/>
    <cellStyle name="Normal 23 2 60" xfId="11195"/>
    <cellStyle name="Normal 23 2 61" xfId="11196"/>
    <cellStyle name="Normal 23 2 62" xfId="11197"/>
    <cellStyle name="Normal 23 2 63" xfId="11198"/>
    <cellStyle name="Normal 23 2 64" xfId="11199"/>
    <cellStyle name="Normal 23 2 65" xfId="11200"/>
    <cellStyle name="Normal 23 2 66" xfId="11201"/>
    <cellStyle name="Normal 23 2 67" xfId="11202"/>
    <cellStyle name="Normal 23 2 68" xfId="11203"/>
    <cellStyle name="Normal 23 2 69" xfId="11204"/>
    <cellStyle name="Normal 23 2 7" xfId="11205"/>
    <cellStyle name="Normal 23 2 70" xfId="11206"/>
    <cellStyle name="Normal 23 2 71" xfId="11207"/>
    <cellStyle name="Normal 23 2 72" xfId="11208"/>
    <cellStyle name="Normal 23 2 73" xfId="11209"/>
    <cellStyle name="Normal 23 2 74" xfId="11210"/>
    <cellStyle name="Normal 23 2 75" xfId="11211"/>
    <cellStyle name="Normal 23 2 76" xfId="11212"/>
    <cellStyle name="Normal 23 2 77" xfId="11213"/>
    <cellStyle name="Normal 23 2 78" xfId="11214"/>
    <cellStyle name="Normal 23 2 79" xfId="11215"/>
    <cellStyle name="Normal 23 2 8" xfId="11216"/>
    <cellStyle name="Normal 23 2 80" xfId="11217"/>
    <cellStyle name="Normal 23 2 81" xfId="11218"/>
    <cellStyle name="Normal 23 2 82" xfId="11219"/>
    <cellStyle name="Normal 23 2 83" xfId="11220"/>
    <cellStyle name="Normal 23 2 84" xfId="11221"/>
    <cellStyle name="Normal 23 2 85" xfId="11222"/>
    <cellStyle name="Normal 23 2 86" xfId="11223"/>
    <cellStyle name="Normal 23 2 87" xfId="11224"/>
    <cellStyle name="Normal 23 2 88" xfId="11225"/>
    <cellStyle name="Normal 23 2 89" xfId="11226"/>
    <cellStyle name="Normal 23 2 9" xfId="11227"/>
    <cellStyle name="Normal 23 2 90" xfId="11228"/>
    <cellStyle name="Normal 23 20" xfId="11229"/>
    <cellStyle name="Normal 23 21" xfId="11230"/>
    <cellStyle name="Normal 23 22" xfId="11231"/>
    <cellStyle name="Normal 23 23" xfId="11232"/>
    <cellStyle name="Normal 23 24" xfId="11233"/>
    <cellStyle name="Normal 23 25" xfId="11234"/>
    <cellStyle name="Normal 23 26" xfId="11235"/>
    <cellStyle name="Normal 23 27" xfId="11236"/>
    <cellStyle name="Normal 23 28" xfId="11237"/>
    <cellStyle name="Normal 23 29" xfId="11238"/>
    <cellStyle name="Normal 23 3" xfId="11239"/>
    <cellStyle name="Normal 23 3 10" xfId="11240"/>
    <cellStyle name="Normal 23 3 11" xfId="11241"/>
    <cellStyle name="Normal 23 3 12" xfId="11242"/>
    <cellStyle name="Normal 23 3 13" xfId="11243"/>
    <cellStyle name="Normal 23 3 14" xfId="11244"/>
    <cellStyle name="Normal 23 3 15" xfId="11245"/>
    <cellStyle name="Normal 23 3 16" xfId="11246"/>
    <cellStyle name="Normal 23 3 17" xfId="11247"/>
    <cellStyle name="Normal 23 3 18" xfId="11248"/>
    <cellStyle name="Normal 23 3 19" xfId="11249"/>
    <cellStyle name="Normal 23 3 2" xfId="11250"/>
    <cellStyle name="Normal 23 3 20" xfId="11251"/>
    <cellStyle name="Normal 23 3 21" xfId="11252"/>
    <cellStyle name="Normal 23 3 22" xfId="11253"/>
    <cellStyle name="Normal 23 3 23" xfId="11254"/>
    <cellStyle name="Normal 23 3 24" xfId="11255"/>
    <cellStyle name="Normal 23 3 25" xfId="11256"/>
    <cellStyle name="Normal 23 3 26" xfId="11257"/>
    <cellStyle name="Normal 23 3 27" xfId="11258"/>
    <cellStyle name="Normal 23 3 28" xfId="11259"/>
    <cellStyle name="Normal 23 3 29" xfId="11260"/>
    <cellStyle name="Normal 23 3 3" xfId="11261"/>
    <cellStyle name="Normal 23 3 30" xfId="11262"/>
    <cellStyle name="Normal 23 3 31" xfId="11263"/>
    <cellStyle name="Normal 23 3 32" xfId="11264"/>
    <cellStyle name="Normal 23 3 33" xfId="11265"/>
    <cellStyle name="Normal 23 3 34" xfId="11266"/>
    <cellStyle name="Normal 23 3 35" xfId="11267"/>
    <cellStyle name="Normal 23 3 36" xfId="11268"/>
    <cellStyle name="Normal 23 3 37" xfId="11269"/>
    <cellStyle name="Normal 23 3 38" xfId="11270"/>
    <cellStyle name="Normal 23 3 39" xfId="11271"/>
    <cellStyle name="Normal 23 3 4" xfId="11272"/>
    <cellStyle name="Normal 23 3 40" xfId="11273"/>
    <cellStyle name="Normal 23 3 41" xfId="11274"/>
    <cellStyle name="Normal 23 3 42" xfId="11275"/>
    <cellStyle name="Normal 23 3 43" xfId="11276"/>
    <cellStyle name="Normal 23 3 44" xfId="11277"/>
    <cellStyle name="Normal 23 3 45" xfId="11278"/>
    <cellStyle name="Normal 23 3 46" xfId="11279"/>
    <cellStyle name="Normal 23 3 47" xfId="11280"/>
    <cellStyle name="Normal 23 3 48" xfId="11281"/>
    <cellStyle name="Normal 23 3 49" xfId="11282"/>
    <cellStyle name="Normal 23 3 5" xfId="11283"/>
    <cellStyle name="Normal 23 3 50" xfId="11284"/>
    <cellStyle name="Normal 23 3 51" xfId="11285"/>
    <cellStyle name="Normal 23 3 52" xfId="11286"/>
    <cellStyle name="Normal 23 3 53" xfId="11287"/>
    <cellStyle name="Normal 23 3 54" xfId="11288"/>
    <cellStyle name="Normal 23 3 55" xfId="11289"/>
    <cellStyle name="Normal 23 3 56" xfId="11290"/>
    <cellStyle name="Normal 23 3 57" xfId="11291"/>
    <cellStyle name="Normal 23 3 58" xfId="11292"/>
    <cellStyle name="Normal 23 3 59" xfId="11293"/>
    <cellStyle name="Normal 23 3 6" xfId="11294"/>
    <cellStyle name="Normal 23 3 60" xfId="11295"/>
    <cellStyle name="Normal 23 3 61" xfId="11296"/>
    <cellStyle name="Normal 23 3 62" xfId="11297"/>
    <cellStyle name="Normal 23 3 63" xfId="11298"/>
    <cellStyle name="Normal 23 3 64" xfId="11299"/>
    <cellStyle name="Normal 23 3 65" xfId="11300"/>
    <cellStyle name="Normal 23 3 66" xfId="11301"/>
    <cellStyle name="Normal 23 3 67" xfId="11302"/>
    <cellStyle name="Normal 23 3 68" xfId="11303"/>
    <cellStyle name="Normal 23 3 69" xfId="11304"/>
    <cellStyle name="Normal 23 3 7" xfId="11305"/>
    <cellStyle name="Normal 23 3 70" xfId="11306"/>
    <cellStyle name="Normal 23 3 71" xfId="11307"/>
    <cellStyle name="Normal 23 3 72" xfId="11308"/>
    <cellStyle name="Normal 23 3 73" xfId="11309"/>
    <cellStyle name="Normal 23 3 74" xfId="11310"/>
    <cellStyle name="Normal 23 3 75" xfId="11311"/>
    <cellStyle name="Normal 23 3 76" xfId="11312"/>
    <cellStyle name="Normal 23 3 77" xfId="11313"/>
    <cellStyle name="Normal 23 3 78" xfId="11314"/>
    <cellStyle name="Normal 23 3 79" xfId="11315"/>
    <cellStyle name="Normal 23 3 8" xfId="11316"/>
    <cellStyle name="Normal 23 3 80" xfId="11317"/>
    <cellStyle name="Normal 23 3 81" xfId="11318"/>
    <cellStyle name="Normal 23 3 82" xfId="11319"/>
    <cellStyle name="Normal 23 3 83" xfId="11320"/>
    <cellStyle name="Normal 23 3 84" xfId="11321"/>
    <cellStyle name="Normal 23 3 85" xfId="11322"/>
    <cellStyle name="Normal 23 3 86" xfId="11323"/>
    <cellStyle name="Normal 23 3 87" xfId="11324"/>
    <cellStyle name="Normal 23 3 88" xfId="11325"/>
    <cellStyle name="Normal 23 3 9" xfId="11326"/>
    <cellStyle name="Normal 23 30" xfId="11327"/>
    <cellStyle name="Normal 23 31" xfId="11328"/>
    <cellStyle name="Normal 23 32" xfId="11329"/>
    <cellStyle name="Normal 23 33" xfId="11330"/>
    <cellStyle name="Normal 23 34" xfId="11331"/>
    <cellStyle name="Normal 23 35" xfId="11332"/>
    <cellStyle name="Normal 23 36" xfId="11333"/>
    <cellStyle name="Normal 23 37" xfId="11334"/>
    <cellStyle name="Normal 23 38" xfId="11335"/>
    <cellStyle name="Normal 23 39" xfId="11336"/>
    <cellStyle name="Normal 23 4" xfId="11337"/>
    <cellStyle name="Normal 23 4 10" xfId="11338"/>
    <cellStyle name="Normal 23 4 11" xfId="11339"/>
    <cellStyle name="Normal 23 4 12" xfId="11340"/>
    <cellStyle name="Normal 23 4 13" xfId="11341"/>
    <cellStyle name="Normal 23 4 14" xfId="11342"/>
    <cellStyle name="Normal 23 4 15" xfId="11343"/>
    <cellStyle name="Normal 23 4 16" xfId="11344"/>
    <cellStyle name="Normal 23 4 17" xfId="11345"/>
    <cellStyle name="Normal 23 4 18" xfId="11346"/>
    <cellStyle name="Normal 23 4 19" xfId="11347"/>
    <cellStyle name="Normal 23 4 2" xfId="11348"/>
    <cellStyle name="Normal 23 4 20" xfId="11349"/>
    <cellStyle name="Normal 23 4 21" xfId="11350"/>
    <cellStyle name="Normal 23 4 22" xfId="11351"/>
    <cellStyle name="Normal 23 4 23" xfId="11352"/>
    <cellStyle name="Normal 23 4 24" xfId="11353"/>
    <cellStyle name="Normal 23 4 25" xfId="11354"/>
    <cellStyle name="Normal 23 4 26" xfId="11355"/>
    <cellStyle name="Normal 23 4 27" xfId="11356"/>
    <cellStyle name="Normal 23 4 28" xfId="11357"/>
    <cellStyle name="Normal 23 4 29" xfId="11358"/>
    <cellStyle name="Normal 23 4 3" xfId="11359"/>
    <cellStyle name="Normal 23 4 30" xfId="11360"/>
    <cellStyle name="Normal 23 4 31" xfId="11361"/>
    <cellStyle name="Normal 23 4 32" xfId="11362"/>
    <cellStyle name="Normal 23 4 33" xfId="11363"/>
    <cellStyle name="Normal 23 4 34" xfId="11364"/>
    <cellStyle name="Normal 23 4 35" xfId="11365"/>
    <cellStyle name="Normal 23 4 36" xfId="11366"/>
    <cellStyle name="Normal 23 4 37" xfId="11367"/>
    <cellStyle name="Normal 23 4 38" xfId="11368"/>
    <cellStyle name="Normal 23 4 39" xfId="11369"/>
    <cellStyle name="Normal 23 4 4" xfId="11370"/>
    <cellStyle name="Normal 23 4 40" xfId="11371"/>
    <cellStyle name="Normal 23 4 41" xfId="11372"/>
    <cellStyle name="Normal 23 4 42" xfId="11373"/>
    <cellStyle name="Normal 23 4 43" xfId="11374"/>
    <cellStyle name="Normal 23 4 44" xfId="11375"/>
    <cellStyle name="Normal 23 4 45" xfId="11376"/>
    <cellStyle name="Normal 23 4 46" xfId="11377"/>
    <cellStyle name="Normal 23 4 47" xfId="11378"/>
    <cellStyle name="Normal 23 4 48" xfId="11379"/>
    <cellStyle name="Normal 23 4 49" xfId="11380"/>
    <cellStyle name="Normal 23 4 5" xfId="11381"/>
    <cellStyle name="Normal 23 4 50" xfId="11382"/>
    <cellStyle name="Normal 23 4 51" xfId="11383"/>
    <cellStyle name="Normal 23 4 52" xfId="11384"/>
    <cellStyle name="Normal 23 4 53" xfId="11385"/>
    <cellStyle name="Normal 23 4 54" xfId="11386"/>
    <cellStyle name="Normal 23 4 55" xfId="11387"/>
    <cellStyle name="Normal 23 4 56" xfId="11388"/>
    <cellStyle name="Normal 23 4 57" xfId="11389"/>
    <cellStyle name="Normal 23 4 58" xfId="11390"/>
    <cellStyle name="Normal 23 4 59" xfId="11391"/>
    <cellStyle name="Normal 23 4 6" xfId="11392"/>
    <cellStyle name="Normal 23 4 60" xfId="11393"/>
    <cellStyle name="Normal 23 4 61" xfId="11394"/>
    <cellStyle name="Normal 23 4 62" xfId="11395"/>
    <cellStyle name="Normal 23 4 63" xfId="11396"/>
    <cellStyle name="Normal 23 4 64" xfId="11397"/>
    <cellStyle name="Normal 23 4 65" xfId="11398"/>
    <cellStyle name="Normal 23 4 66" xfId="11399"/>
    <cellStyle name="Normal 23 4 67" xfId="11400"/>
    <cellStyle name="Normal 23 4 68" xfId="11401"/>
    <cellStyle name="Normal 23 4 69" xfId="11402"/>
    <cellStyle name="Normal 23 4 7" xfId="11403"/>
    <cellStyle name="Normal 23 4 70" xfId="11404"/>
    <cellStyle name="Normal 23 4 71" xfId="11405"/>
    <cellStyle name="Normal 23 4 72" xfId="11406"/>
    <cellStyle name="Normal 23 4 73" xfId="11407"/>
    <cellStyle name="Normal 23 4 74" xfId="11408"/>
    <cellStyle name="Normal 23 4 75" xfId="11409"/>
    <cellStyle name="Normal 23 4 76" xfId="11410"/>
    <cellStyle name="Normal 23 4 77" xfId="11411"/>
    <cellStyle name="Normal 23 4 78" xfId="11412"/>
    <cellStyle name="Normal 23 4 79" xfId="11413"/>
    <cellStyle name="Normal 23 4 8" xfId="11414"/>
    <cellStyle name="Normal 23 4 80" xfId="11415"/>
    <cellStyle name="Normal 23 4 81" xfId="11416"/>
    <cellStyle name="Normal 23 4 82" xfId="11417"/>
    <cellStyle name="Normal 23 4 83" xfId="11418"/>
    <cellStyle name="Normal 23 4 84" xfId="11419"/>
    <cellStyle name="Normal 23 4 85" xfId="11420"/>
    <cellStyle name="Normal 23 4 86" xfId="11421"/>
    <cellStyle name="Normal 23 4 87" xfId="11422"/>
    <cellStyle name="Normal 23 4 88" xfId="11423"/>
    <cellStyle name="Normal 23 4 9" xfId="11424"/>
    <cellStyle name="Normal 23 40" xfId="11425"/>
    <cellStyle name="Normal 23 41" xfId="11426"/>
    <cellStyle name="Normal 23 42" xfId="11427"/>
    <cellStyle name="Normal 23 43" xfId="11428"/>
    <cellStyle name="Normal 23 44" xfId="11429"/>
    <cellStyle name="Normal 23 45" xfId="11430"/>
    <cellStyle name="Normal 23 46" xfId="11431"/>
    <cellStyle name="Normal 23 47" xfId="11432"/>
    <cellStyle name="Normal 23 48" xfId="11433"/>
    <cellStyle name="Normal 23 49" xfId="11434"/>
    <cellStyle name="Normal 23 5" xfId="11435"/>
    <cellStyle name="Normal 23 50" xfId="11436"/>
    <cellStyle name="Normal 23 51" xfId="11437"/>
    <cellStyle name="Normal 23 52" xfId="11438"/>
    <cellStyle name="Normal 23 53" xfId="11439"/>
    <cellStyle name="Normal 23 54" xfId="11440"/>
    <cellStyle name="Normal 23 55" xfId="11441"/>
    <cellStyle name="Normal 23 56" xfId="11442"/>
    <cellStyle name="Normal 23 57" xfId="11443"/>
    <cellStyle name="Normal 23 58" xfId="11444"/>
    <cellStyle name="Normal 23 59" xfId="11445"/>
    <cellStyle name="Normal 23 6" xfId="11446"/>
    <cellStyle name="Normal 23 60" xfId="11447"/>
    <cellStyle name="Normal 23 61" xfId="11448"/>
    <cellStyle name="Normal 23 62" xfId="11449"/>
    <cellStyle name="Normal 23 63" xfId="11450"/>
    <cellStyle name="Normal 23 64" xfId="11451"/>
    <cellStyle name="Normal 23 65" xfId="11452"/>
    <cellStyle name="Normal 23 66" xfId="11453"/>
    <cellStyle name="Normal 23 67" xfId="11454"/>
    <cellStyle name="Normal 23 68" xfId="11455"/>
    <cellStyle name="Normal 23 69" xfId="11456"/>
    <cellStyle name="Normal 23 7" xfId="11457"/>
    <cellStyle name="Normal 23 70" xfId="11458"/>
    <cellStyle name="Normal 23 71" xfId="11459"/>
    <cellStyle name="Normal 23 72" xfId="11460"/>
    <cellStyle name="Normal 23 73" xfId="11461"/>
    <cellStyle name="Normal 23 74" xfId="11462"/>
    <cellStyle name="Normal 23 75" xfId="11463"/>
    <cellStyle name="Normal 23 76" xfId="11464"/>
    <cellStyle name="Normal 23 77" xfId="11465"/>
    <cellStyle name="Normal 23 78" xfId="11466"/>
    <cellStyle name="Normal 23 79" xfId="11467"/>
    <cellStyle name="Normal 23 8" xfId="11468"/>
    <cellStyle name="Normal 23 80" xfId="11469"/>
    <cellStyle name="Normal 23 81" xfId="11470"/>
    <cellStyle name="Normal 23 82" xfId="11471"/>
    <cellStyle name="Normal 23 83" xfId="11472"/>
    <cellStyle name="Normal 23 84" xfId="11473"/>
    <cellStyle name="Normal 23 85" xfId="11474"/>
    <cellStyle name="Normal 23 86" xfId="11475"/>
    <cellStyle name="Normal 23 87" xfId="11476"/>
    <cellStyle name="Normal 23 88" xfId="11477"/>
    <cellStyle name="Normal 23 89" xfId="11478"/>
    <cellStyle name="Normal 23 9" xfId="11479"/>
    <cellStyle name="Normal 23 90" xfId="11480"/>
    <cellStyle name="Normal 23 91" xfId="11481"/>
    <cellStyle name="Normal 24" xfId="11482"/>
    <cellStyle name="Normal 24 10" xfId="11483"/>
    <cellStyle name="Normal 24 11" xfId="11484"/>
    <cellStyle name="Normal 24 12" xfId="11485"/>
    <cellStyle name="Normal 24 13" xfId="11486"/>
    <cellStyle name="Normal 24 14" xfId="11487"/>
    <cellStyle name="Normal 24 15" xfId="11488"/>
    <cellStyle name="Normal 24 16" xfId="11489"/>
    <cellStyle name="Normal 24 17" xfId="11490"/>
    <cellStyle name="Normal 24 18" xfId="11491"/>
    <cellStyle name="Normal 24 19" xfId="11492"/>
    <cellStyle name="Normal 24 2" xfId="11493"/>
    <cellStyle name="Normal 24 2 10" xfId="11494"/>
    <cellStyle name="Normal 24 2 11" xfId="11495"/>
    <cellStyle name="Normal 24 2 12" xfId="11496"/>
    <cellStyle name="Normal 24 2 13" xfId="11497"/>
    <cellStyle name="Normal 24 2 14" xfId="11498"/>
    <cellStyle name="Normal 24 2 15" xfId="11499"/>
    <cellStyle name="Normal 24 2 16" xfId="11500"/>
    <cellStyle name="Normal 24 2 17" xfId="11501"/>
    <cellStyle name="Normal 24 2 18" xfId="11502"/>
    <cellStyle name="Normal 24 2 19" xfId="11503"/>
    <cellStyle name="Normal 24 2 2" xfId="11504"/>
    <cellStyle name="Normal 24 2 2 10" xfId="11505"/>
    <cellStyle name="Normal 24 2 2 11" xfId="11506"/>
    <cellStyle name="Normal 24 2 2 12" xfId="11507"/>
    <cellStyle name="Normal 24 2 2 13" xfId="11508"/>
    <cellStyle name="Normal 24 2 2 14" xfId="11509"/>
    <cellStyle name="Normal 24 2 2 15" xfId="11510"/>
    <cellStyle name="Normal 24 2 2 16" xfId="11511"/>
    <cellStyle name="Normal 24 2 2 17" xfId="11512"/>
    <cellStyle name="Normal 24 2 2 18" xfId="11513"/>
    <cellStyle name="Normal 24 2 2 19" xfId="11514"/>
    <cellStyle name="Normal 24 2 2 2" xfId="11515"/>
    <cellStyle name="Normal 24 2 2 20" xfId="11516"/>
    <cellStyle name="Normal 24 2 2 21" xfId="11517"/>
    <cellStyle name="Normal 24 2 2 22" xfId="11518"/>
    <cellStyle name="Normal 24 2 2 23" xfId="11519"/>
    <cellStyle name="Normal 24 2 2 24" xfId="11520"/>
    <cellStyle name="Normal 24 2 2 25" xfId="11521"/>
    <cellStyle name="Normal 24 2 2 26" xfId="11522"/>
    <cellStyle name="Normal 24 2 2 27" xfId="11523"/>
    <cellStyle name="Normal 24 2 2 28" xfId="11524"/>
    <cellStyle name="Normal 24 2 2 29" xfId="11525"/>
    <cellStyle name="Normal 24 2 2 3" xfId="11526"/>
    <cellStyle name="Normal 24 2 2 30" xfId="11527"/>
    <cellStyle name="Normal 24 2 2 31" xfId="11528"/>
    <cellStyle name="Normal 24 2 2 32" xfId="11529"/>
    <cellStyle name="Normal 24 2 2 33" xfId="11530"/>
    <cellStyle name="Normal 24 2 2 34" xfId="11531"/>
    <cellStyle name="Normal 24 2 2 35" xfId="11532"/>
    <cellStyle name="Normal 24 2 2 36" xfId="11533"/>
    <cellStyle name="Normal 24 2 2 37" xfId="11534"/>
    <cellStyle name="Normal 24 2 2 38" xfId="11535"/>
    <cellStyle name="Normal 24 2 2 39" xfId="11536"/>
    <cellStyle name="Normal 24 2 2 4" xfId="11537"/>
    <cellStyle name="Normal 24 2 2 40" xfId="11538"/>
    <cellStyle name="Normal 24 2 2 41" xfId="11539"/>
    <cellStyle name="Normal 24 2 2 42" xfId="11540"/>
    <cellStyle name="Normal 24 2 2 43" xfId="11541"/>
    <cellStyle name="Normal 24 2 2 44" xfId="11542"/>
    <cellStyle name="Normal 24 2 2 45" xfId="11543"/>
    <cellStyle name="Normal 24 2 2 46" xfId="11544"/>
    <cellStyle name="Normal 24 2 2 47" xfId="11545"/>
    <cellStyle name="Normal 24 2 2 48" xfId="11546"/>
    <cellStyle name="Normal 24 2 2 49" xfId="11547"/>
    <cellStyle name="Normal 24 2 2 5" xfId="11548"/>
    <cellStyle name="Normal 24 2 2 50" xfId="11549"/>
    <cellStyle name="Normal 24 2 2 51" xfId="11550"/>
    <cellStyle name="Normal 24 2 2 52" xfId="11551"/>
    <cellStyle name="Normal 24 2 2 53" xfId="11552"/>
    <cellStyle name="Normal 24 2 2 54" xfId="11553"/>
    <cellStyle name="Normal 24 2 2 55" xfId="11554"/>
    <cellStyle name="Normal 24 2 2 56" xfId="11555"/>
    <cellStyle name="Normal 24 2 2 57" xfId="11556"/>
    <cellStyle name="Normal 24 2 2 58" xfId="11557"/>
    <cellStyle name="Normal 24 2 2 59" xfId="11558"/>
    <cellStyle name="Normal 24 2 2 6" xfId="11559"/>
    <cellStyle name="Normal 24 2 2 60" xfId="11560"/>
    <cellStyle name="Normal 24 2 2 61" xfId="11561"/>
    <cellStyle name="Normal 24 2 2 62" xfId="11562"/>
    <cellStyle name="Normal 24 2 2 63" xfId="11563"/>
    <cellStyle name="Normal 24 2 2 64" xfId="11564"/>
    <cellStyle name="Normal 24 2 2 65" xfId="11565"/>
    <cellStyle name="Normal 24 2 2 66" xfId="11566"/>
    <cellStyle name="Normal 24 2 2 67" xfId="11567"/>
    <cellStyle name="Normal 24 2 2 68" xfId="11568"/>
    <cellStyle name="Normal 24 2 2 69" xfId="11569"/>
    <cellStyle name="Normal 24 2 2 7" xfId="11570"/>
    <cellStyle name="Normal 24 2 2 70" xfId="11571"/>
    <cellStyle name="Normal 24 2 2 71" xfId="11572"/>
    <cellStyle name="Normal 24 2 2 72" xfId="11573"/>
    <cellStyle name="Normal 24 2 2 73" xfId="11574"/>
    <cellStyle name="Normal 24 2 2 74" xfId="11575"/>
    <cellStyle name="Normal 24 2 2 75" xfId="11576"/>
    <cellStyle name="Normal 24 2 2 76" xfId="11577"/>
    <cellStyle name="Normal 24 2 2 77" xfId="11578"/>
    <cellStyle name="Normal 24 2 2 78" xfId="11579"/>
    <cellStyle name="Normal 24 2 2 79" xfId="11580"/>
    <cellStyle name="Normal 24 2 2 8" xfId="11581"/>
    <cellStyle name="Normal 24 2 2 80" xfId="11582"/>
    <cellStyle name="Normal 24 2 2 81" xfId="11583"/>
    <cellStyle name="Normal 24 2 2 82" xfId="11584"/>
    <cellStyle name="Normal 24 2 2 83" xfId="11585"/>
    <cellStyle name="Normal 24 2 2 84" xfId="11586"/>
    <cellStyle name="Normal 24 2 2 85" xfId="11587"/>
    <cellStyle name="Normal 24 2 2 86" xfId="11588"/>
    <cellStyle name="Normal 24 2 2 87" xfId="11589"/>
    <cellStyle name="Normal 24 2 2 88" xfId="11590"/>
    <cellStyle name="Normal 24 2 2 9" xfId="11591"/>
    <cellStyle name="Normal 24 2 20" xfId="11592"/>
    <cellStyle name="Normal 24 2 21" xfId="11593"/>
    <cellStyle name="Normal 24 2 22" xfId="11594"/>
    <cellStyle name="Normal 24 2 23" xfId="11595"/>
    <cellStyle name="Normal 24 2 24" xfId="11596"/>
    <cellStyle name="Normal 24 2 25" xfId="11597"/>
    <cellStyle name="Normal 24 2 26" xfId="11598"/>
    <cellStyle name="Normal 24 2 27" xfId="11599"/>
    <cellStyle name="Normal 24 2 28" xfId="11600"/>
    <cellStyle name="Normal 24 2 29" xfId="11601"/>
    <cellStyle name="Normal 24 2 3" xfId="11602"/>
    <cellStyle name="Normal 24 2 3 10" xfId="11603"/>
    <cellStyle name="Normal 24 2 3 11" xfId="11604"/>
    <cellStyle name="Normal 24 2 3 12" xfId="11605"/>
    <cellStyle name="Normal 24 2 3 13" xfId="11606"/>
    <cellStyle name="Normal 24 2 3 14" xfId="11607"/>
    <cellStyle name="Normal 24 2 3 15" xfId="11608"/>
    <cellStyle name="Normal 24 2 3 16" xfId="11609"/>
    <cellStyle name="Normal 24 2 3 17" xfId="11610"/>
    <cellStyle name="Normal 24 2 3 18" xfId="11611"/>
    <cellStyle name="Normal 24 2 3 19" xfId="11612"/>
    <cellStyle name="Normal 24 2 3 2" xfId="11613"/>
    <cellStyle name="Normal 24 2 3 20" xfId="11614"/>
    <cellStyle name="Normal 24 2 3 21" xfId="11615"/>
    <cellStyle name="Normal 24 2 3 22" xfId="11616"/>
    <cellStyle name="Normal 24 2 3 23" xfId="11617"/>
    <cellStyle name="Normal 24 2 3 24" xfId="11618"/>
    <cellStyle name="Normal 24 2 3 25" xfId="11619"/>
    <cellStyle name="Normal 24 2 3 26" xfId="11620"/>
    <cellStyle name="Normal 24 2 3 27" xfId="11621"/>
    <cellStyle name="Normal 24 2 3 28" xfId="11622"/>
    <cellStyle name="Normal 24 2 3 29" xfId="11623"/>
    <cellStyle name="Normal 24 2 3 3" xfId="11624"/>
    <cellStyle name="Normal 24 2 3 30" xfId="11625"/>
    <cellStyle name="Normal 24 2 3 31" xfId="11626"/>
    <cellStyle name="Normal 24 2 3 32" xfId="11627"/>
    <cellStyle name="Normal 24 2 3 33" xfId="11628"/>
    <cellStyle name="Normal 24 2 3 34" xfId="11629"/>
    <cellStyle name="Normal 24 2 3 35" xfId="11630"/>
    <cellStyle name="Normal 24 2 3 36" xfId="11631"/>
    <cellStyle name="Normal 24 2 3 37" xfId="11632"/>
    <cellStyle name="Normal 24 2 3 38" xfId="11633"/>
    <cellStyle name="Normal 24 2 3 39" xfId="11634"/>
    <cellStyle name="Normal 24 2 3 4" xfId="11635"/>
    <cellStyle name="Normal 24 2 3 40" xfId="11636"/>
    <cellStyle name="Normal 24 2 3 41" xfId="11637"/>
    <cellStyle name="Normal 24 2 3 42" xfId="11638"/>
    <cellStyle name="Normal 24 2 3 43" xfId="11639"/>
    <cellStyle name="Normal 24 2 3 44" xfId="11640"/>
    <cellStyle name="Normal 24 2 3 45" xfId="11641"/>
    <cellStyle name="Normal 24 2 3 46" xfId="11642"/>
    <cellStyle name="Normal 24 2 3 47" xfId="11643"/>
    <cellStyle name="Normal 24 2 3 48" xfId="11644"/>
    <cellStyle name="Normal 24 2 3 49" xfId="11645"/>
    <cellStyle name="Normal 24 2 3 5" xfId="11646"/>
    <cellStyle name="Normal 24 2 3 50" xfId="11647"/>
    <cellStyle name="Normal 24 2 3 51" xfId="11648"/>
    <cellStyle name="Normal 24 2 3 52" xfId="11649"/>
    <cellStyle name="Normal 24 2 3 53" xfId="11650"/>
    <cellStyle name="Normal 24 2 3 54" xfId="11651"/>
    <cellStyle name="Normal 24 2 3 55" xfId="11652"/>
    <cellStyle name="Normal 24 2 3 56" xfId="11653"/>
    <cellStyle name="Normal 24 2 3 57" xfId="11654"/>
    <cellStyle name="Normal 24 2 3 58" xfId="11655"/>
    <cellStyle name="Normal 24 2 3 59" xfId="11656"/>
    <cellStyle name="Normal 24 2 3 6" xfId="11657"/>
    <cellStyle name="Normal 24 2 3 60" xfId="11658"/>
    <cellStyle name="Normal 24 2 3 61" xfId="11659"/>
    <cellStyle name="Normal 24 2 3 62" xfId="11660"/>
    <cellStyle name="Normal 24 2 3 63" xfId="11661"/>
    <cellStyle name="Normal 24 2 3 64" xfId="11662"/>
    <cellStyle name="Normal 24 2 3 65" xfId="11663"/>
    <cellStyle name="Normal 24 2 3 66" xfId="11664"/>
    <cellStyle name="Normal 24 2 3 67" xfId="11665"/>
    <cellStyle name="Normal 24 2 3 68" xfId="11666"/>
    <cellStyle name="Normal 24 2 3 69" xfId="11667"/>
    <cellStyle name="Normal 24 2 3 7" xfId="11668"/>
    <cellStyle name="Normal 24 2 3 70" xfId="11669"/>
    <cellStyle name="Normal 24 2 3 71" xfId="11670"/>
    <cellStyle name="Normal 24 2 3 72" xfId="11671"/>
    <cellStyle name="Normal 24 2 3 73" xfId="11672"/>
    <cellStyle name="Normal 24 2 3 74" xfId="11673"/>
    <cellStyle name="Normal 24 2 3 75" xfId="11674"/>
    <cellStyle name="Normal 24 2 3 76" xfId="11675"/>
    <cellStyle name="Normal 24 2 3 77" xfId="11676"/>
    <cellStyle name="Normal 24 2 3 78" xfId="11677"/>
    <cellStyle name="Normal 24 2 3 79" xfId="11678"/>
    <cellStyle name="Normal 24 2 3 8" xfId="11679"/>
    <cellStyle name="Normal 24 2 3 80" xfId="11680"/>
    <cellStyle name="Normal 24 2 3 81" xfId="11681"/>
    <cellStyle name="Normal 24 2 3 82" xfId="11682"/>
    <cellStyle name="Normal 24 2 3 83" xfId="11683"/>
    <cellStyle name="Normal 24 2 3 84" xfId="11684"/>
    <cellStyle name="Normal 24 2 3 85" xfId="11685"/>
    <cellStyle name="Normal 24 2 3 86" xfId="11686"/>
    <cellStyle name="Normal 24 2 3 87" xfId="11687"/>
    <cellStyle name="Normal 24 2 3 88" xfId="11688"/>
    <cellStyle name="Normal 24 2 3 9" xfId="11689"/>
    <cellStyle name="Normal 24 2 30" xfId="11690"/>
    <cellStyle name="Normal 24 2 31" xfId="11691"/>
    <cellStyle name="Normal 24 2 32" xfId="11692"/>
    <cellStyle name="Normal 24 2 33" xfId="11693"/>
    <cellStyle name="Normal 24 2 34" xfId="11694"/>
    <cellStyle name="Normal 24 2 35" xfId="11695"/>
    <cellStyle name="Normal 24 2 36" xfId="11696"/>
    <cellStyle name="Normal 24 2 37" xfId="11697"/>
    <cellStyle name="Normal 24 2 38" xfId="11698"/>
    <cellStyle name="Normal 24 2 39" xfId="11699"/>
    <cellStyle name="Normal 24 2 4" xfId="11700"/>
    <cellStyle name="Normal 24 2 40" xfId="11701"/>
    <cellStyle name="Normal 24 2 41" xfId="11702"/>
    <cellStyle name="Normal 24 2 42" xfId="11703"/>
    <cellStyle name="Normal 24 2 43" xfId="11704"/>
    <cellStyle name="Normal 24 2 44" xfId="11705"/>
    <cellStyle name="Normal 24 2 45" xfId="11706"/>
    <cellStyle name="Normal 24 2 46" xfId="11707"/>
    <cellStyle name="Normal 24 2 47" xfId="11708"/>
    <cellStyle name="Normal 24 2 48" xfId="11709"/>
    <cellStyle name="Normal 24 2 49" xfId="11710"/>
    <cellStyle name="Normal 24 2 5" xfId="11711"/>
    <cellStyle name="Normal 24 2 50" xfId="11712"/>
    <cellStyle name="Normal 24 2 51" xfId="11713"/>
    <cellStyle name="Normal 24 2 52" xfId="11714"/>
    <cellStyle name="Normal 24 2 53" xfId="11715"/>
    <cellStyle name="Normal 24 2 54" xfId="11716"/>
    <cellStyle name="Normal 24 2 55" xfId="11717"/>
    <cellStyle name="Normal 24 2 56" xfId="11718"/>
    <cellStyle name="Normal 24 2 57" xfId="11719"/>
    <cellStyle name="Normal 24 2 58" xfId="11720"/>
    <cellStyle name="Normal 24 2 59" xfId="11721"/>
    <cellStyle name="Normal 24 2 6" xfId="11722"/>
    <cellStyle name="Normal 24 2 60" xfId="11723"/>
    <cellStyle name="Normal 24 2 61" xfId="11724"/>
    <cellStyle name="Normal 24 2 62" xfId="11725"/>
    <cellStyle name="Normal 24 2 63" xfId="11726"/>
    <cellStyle name="Normal 24 2 64" xfId="11727"/>
    <cellStyle name="Normal 24 2 65" xfId="11728"/>
    <cellStyle name="Normal 24 2 66" xfId="11729"/>
    <cellStyle name="Normal 24 2 67" xfId="11730"/>
    <cellStyle name="Normal 24 2 68" xfId="11731"/>
    <cellStyle name="Normal 24 2 69" xfId="11732"/>
    <cellStyle name="Normal 24 2 7" xfId="11733"/>
    <cellStyle name="Normal 24 2 70" xfId="11734"/>
    <cellStyle name="Normal 24 2 71" xfId="11735"/>
    <cellStyle name="Normal 24 2 72" xfId="11736"/>
    <cellStyle name="Normal 24 2 73" xfId="11737"/>
    <cellStyle name="Normal 24 2 74" xfId="11738"/>
    <cellStyle name="Normal 24 2 75" xfId="11739"/>
    <cellStyle name="Normal 24 2 76" xfId="11740"/>
    <cellStyle name="Normal 24 2 77" xfId="11741"/>
    <cellStyle name="Normal 24 2 78" xfId="11742"/>
    <cellStyle name="Normal 24 2 79" xfId="11743"/>
    <cellStyle name="Normal 24 2 8" xfId="11744"/>
    <cellStyle name="Normal 24 2 80" xfId="11745"/>
    <cellStyle name="Normal 24 2 81" xfId="11746"/>
    <cellStyle name="Normal 24 2 82" xfId="11747"/>
    <cellStyle name="Normal 24 2 83" xfId="11748"/>
    <cellStyle name="Normal 24 2 84" xfId="11749"/>
    <cellStyle name="Normal 24 2 85" xfId="11750"/>
    <cellStyle name="Normal 24 2 86" xfId="11751"/>
    <cellStyle name="Normal 24 2 87" xfId="11752"/>
    <cellStyle name="Normal 24 2 88" xfId="11753"/>
    <cellStyle name="Normal 24 2 89" xfId="11754"/>
    <cellStyle name="Normal 24 2 9" xfId="11755"/>
    <cellStyle name="Normal 24 2 90" xfId="11756"/>
    <cellStyle name="Normal 24 20" xfId="11757"/>
    <cellStyle name="Normal 24 21" xfId="11758"/>
    <cellStyle name="Normal 24 22" xfId="11759"/>
    <cellStyle name="Normal 24 23" xfId="11760"/>
    <cellStyle name="Normal 24 24" xfId="11761"/>
    <cellStyle name="Normal 24 25" xfId="11762"/>
    <cellStyle name="Normal 24 26" xfId="11763"/>
    <cellStyle name="Normal 24 27" xfId="11764"/>
    <cellStyle name="Normal 24 28" xfId="11765"/>
    <cellStyle name="Normal 24 29" xfId="11766"/>
    <cellStyle name="Normal 24 3" xfId="11767"/>
    <cellStyle name="Normal 24 3 10" xfId="11768"/>
    <cellStyle name="Normal 24 3 11" xfId="11769"/>
    <cellStyle name="Normal 24 3 12" xfId="11770"/>
    <cellStyle name="Normal 24 3 13" xfId="11771"/>
    <cellStyle name="Normal 24 3 14" xfId="11772"/>
    <cellStyle name="Normal 24 3 15" xfId="11773"/>
    <cellStyle name="Normal 24 3 16" xfId="11774"/>
    <cellStyle name="Normal 24 3 17" xfId="11775"/>
    <cellStyle name="Normal 24 3 18" xfId="11776"/>
    <cellStyle name="Normal 24 3 19" xfId="11777"/>
    <cellStyle name="Normal 24 3 2" xfId="11778"/>
    <cellStyle name="Normal 24 3 20" xfId="11779"/>
    <cellStyle name="Normal 24 3 21" xfId="11780"/>
    <cellStyle name="Normal 24 3 22" xfId="11781"/>
    <cellStyle name="Normal 24 3 23" xfId="11782"/>
    <cellStyle name="Normal 24 3 24" xfId="11783"/>
    <cellStyle name="Normal 24 3 25" xfId="11784"/>
    <cellStyle name="Normal 24 3 26" xfId="11785"/>
    <cellStyle name="Normal 24 3 27" xfId="11786"/>
    <cellStyle name="Normal 24 3 28" xfId="11787"/>
    <cellStyle name="Normal 24 3 29" xfId="11788"/>
    <cellStyle name="Normal 24 3 3" xfId="11789"/>
    <cellStyle name="Normal 24 3 30" xfId="11790"/>
    <cellStyle name="Normal 24 3 31" xfId="11791"/>
    <cellStyle name="Normal 24 3 32" xfId="11792"/>
    <cellStyle name="Normal 24 3 33" xfId="11793"/>
    <cellStyle name="Normal 24 3 34" xfId="11794"/>
    <cellStyle name="Normal 24 3 35" xfId="11795"/>
    <cellStyle name="Normal 24 3 36" xfId="11796"/>
    <cellStyle name="Normal 24 3 37" xfId="11797"/>
    <cellStyle name="Normal 24 3 38" xfId="11798"/>
    <cellStyle name="Normal 24 3 39" xfId="11799"/>
    <cellStyle name="Normal 24 3 4" xfId="11800"/>
    <cellStyle name="Normal 24 3 40" xfId="11801"/>
    <cellStyle name="Normal 24 3 41" xfId="11802"/>
    <cellStyle name="Normal 24 3 42" xfId="11803"/>
    <cellStyle name="Normal 24 3 43" xfId="11804"/>
    <cellStyle name="Normal 24 3 44" xfId="11805"/>
    <cellStyle name="Normal 24 3 45" xfId="11806"/>
    <cellStyle name="Normal 24 3 46" xfId="11807"/>
    <cellStyle name="Normal 24 3 47" xfId="11808"/>
    <cellStyle name="Normal 24 3 48" xfId="11809"/>
    <cellStyle name="Normal 24 3 49" xfId="11810"/>
    <cellStyle name="Normal 24 3 5" xfId="11811"/>
    <cellStyle name="Normal 24 3 50" xfId="11812"/>
    <cellStyle name="Normal 24 3 51" xfId="11813"/>
    <cellStyle name="Normal 24 3 52" xfId="11814"/>
    <cellStyle name="Normal 24 3 53" xfId="11815"/>
    <cellStyle name="Normal 24 3 54" xfId="11816"/>
    <cellStyle name="Normal 24 3 55" xfId="11817"/>
    <cellStyle name="Normal 24 3 56" xfId="11818"/>
    <cellStyle name="Normal 24 3 57" xfId="11819"/>
    <cellStyle name="Normal 24 3 58" xfId="11820"/>
    <cellStyle name="Normal 24 3 59" xfId="11821"/>
    <cellStyle name="Normal 24 3 6" xfId="11822"/>
    <cellStyle name="Normal 24 3 60" xfId="11823"/>
    <cellStyle name="Normal 24 3 61" xfId="11824"/>
    <cellStyle name="Normal 24 3 62" xfId="11825"/>
    <cellStyle name="Normal 24 3 63" xfId="11826"/>
    <cellStyle name="Normal 24 3 64" xfId="11827"/>
    <cellStyle name="Normal 24 3 65" xfId="11828"/>
    <cellStyle name="Normal 24 3 66" xfId="11829"/>
    <cellStyle name="Normal 24 3 67" xfId="11830"/>
    <cellStyle name="Normal 24 3 68" xfId="11831"/>
    <cellStyle name="Normal 24 3 69" xfId="11832"/>
    <cellStyle name="Normal 24 3 7" xfId="11833"/>
    <cellStyle name="Normal 24 3 70" xfId="11834"/>
    <cellStyle name="Normal 24 3 71" xfId="11835"/>
    <cellStyle name="Normal 24 3 72" xfId="11836"/>
    <cellStyle name="Normal 24 3 73" xfId="11837"/>
    <cellStyle name="Normal 24 3 74" xfId="11838"/>
    <cellStyle name="Normal 24 3 75" xfId="11839"/>
    <cellStyle name="Normal 24 3 76" xfId="11840"/>
    <cellStyle name="Normal 24 3 77" xfId="11841"/>
    <cellStyle name="Normal 24 3 78" xfId="11842"/>
    <cellStyle name="Normal 24 3 79" xfId="11843"/>
    <cellStyle name="Normal 24 3 8" xfId="11844"/>
    <cellStyle name="Normal 24 3 80" xfId="11845"/>
    <cellStyle name="Normal 24 3 81" xfId="11846"/>
    <cellStyle name="Normal 24 3 82" xfId="11847"/>
    <cellStyle name="Normal 24 3 83" xfId="11848"/>
    <cellStyle name="Normal 24 3 84" xfId="11849"/>
    <cellStyle name="Normal 24 3 85" xfId="11850"/>
    <cellStyle name="Normal 24 3 86" xfId="11851"/>
    <cellStyle name="Normal 24 3 87" xfId="11852"/>
    <cellStyle name="Normal 24 3 88" xfId="11853"/>
    <cellStyle name="Normal 24 3 9" xfId="11854"/>
    <cellStyle name="Normal 24 30" xfId="11855"/>
    <cellStyle name="Normal 24 31" xfId="11856"/>
    <cellStyle name="Normal 24 32" xfId="11857"/>
    <cellStyle name="Normal 24 33" xfId="11858"/>
    <cellStyle name="Normal 24 34" xfId="11859"/>
    <cellStyle name="Normal 24 35" xfId="11860"/>
    <cellStyle name="Normal 24 36" xfId="11861"/>
    <cellStyle name="Normal 24 37" xfId="11862"/>
    <cellStyle name="Normal 24 38" xfId="11863"/>
    <cellStyle name="Normal 24 39" xfId="11864"/>
    <cellStyle name="Normal 24 4" xfId="11865"/>
    <cellStyle name="Normal 24 4 10" xfId="11866"/>
    <cellStyle name="Normal 24 4 11" xfId="11867"/>
    <cellStyle name="Normal 24 4 12" xfId="11868"/>
    <cellStyle name="Normal 24 4 13" xfId="11869"/>
    <cellStyle name="Normal 24 4 14" xfId="11870"/>
    <cellStyle name="Normal 24 4 15" xfId="11871"/>
    <cellStyle name="Normal 24 4 16" xfId="11872"/>
    <cellStyle name="Normal 24 4 17" xfId="11873"/>
    <cellStyle name="Normal 24 4 18" xfId="11874"/>
    <cellStyle name="Normal 24 4 19" xfId="11875"/>
    <cellStyle name="Normal 24 4 2" xfId="11876"/>
    <cellStyle name="Normal 24 4 20" xfId="11877"/>
    <cellStyle name="Normal 24 4 21" xfId="11878"/>
    <cellStyle name="Normal 24 4 22" xfId="11879"/>
    <cellStyle name="Normal 24 4 23" xfId="11880"/>
    <cellStyle name="Normal 24 4 24" xfId="11881"/>
    <cellStyle name="Normal 24 4 25" xfId="11882"/>
    <cellStyle name="Normal 24 4 26" xfId="11883"/>
    <cellStyle name="Normal 24 4 27" xfId="11884"/>
    <cellStyle name="Normal 24 4 28" xfId="11885"/>
    <cellStyle name="Normal 24 4 29" xfId="11886"/>
    <cellStyle name="Normal 24 4 3" xfId="11887"/>
    <cellStyle name="Normal 24 4 30" xfId="11888"/>
    <cellStyle name="Normal 24 4 31" xfId="11889"/>
    <cellStyle name="Normal 24 4 32" xfId="11890"/>
    <cellStyle name="Normal 24 4 33" xfId="11891"/>
    <cellStyle name="Normal 24 4 34" xfId="11892"/>
    <cellStyle name="Normal 24 4 35" xfId="11893"/>
    <cellStyle name="Normal 24 4 36" xfId="11894"/>
    <cellStyle name="Normal 24 4 37" xfId="11895"/>
    <cellStyle name="Normal 24 4 38" xfId="11896"/>
    <cellStyle name="Normal 24 4 39" xfId="11897"/>
    <cellStyle name="Normal 24 4 4" xfId="11898"/>
    <cellStyle name="Normal 24 4 40" xfId="11899"/>
    <cellStyle name="Normal 24 4 41" xfId="11900"/>
    <cellStyle name="Normal 24 4 42" xfId="11901"/>
    <cellStyle name="Normal 24 4 43" xfId="11902"/>
    <cellStyle name="Normal 24 4 44" xfId="11903"/>
    <cellStyle name="Normal 24 4 45" xfId="11904"/>
    <cellStyle name="Normal 24 4 46" xfId="11905"/>
    <cellStyle name="Normal 24 4 47" xfId="11906"/>
    <cellStyle name="Normal 24 4 48" xfId="11907"/>
    <cellStyle name="Normal 24 4 49" xfId="11908"/>
    <cellStyle name="Normal 24 4 5" xfId="11909"/>
    <cellStyle name="Normal 24 4 50" xfId="11910"/>
    <cellStyle name="Normal 24 4 51" xfId="11911"/>
    <cellStyle name="Normal 24 4 52" xfId="11912"/>
    <cellStyle name="Normal 24 4 53" xfId="11913"/>
    <cellStyle name="Normal 24 4 54" xfId="11914"/>
    <cellStyle name="Normal 24 4 55" xfId="11915"/>
    <cellStyle name="Normal 24 4 56" xfId="11916"/>
    <cellStyle name="Normal 24 4 57" xfId="11917"/>
    <cellStyle name="Normal 24 4 58" xfId="11918"/>
    <cellStyle name="Normal 24 4 59" xfId="11919"/>
    <cellStyle name="Normal 24 4 6" xfId="11920"/>
    <cellStyle name="Normal 24 4 60" xfId="11921"/>
    <cellStyle name="Normal 24 4 61" xfId="11922"/>
    <cellStyle name="Normal 24 4 62" xfId="11923"/>
    <cellStyle name="Normal 24 4 63" xfId="11924"/>
    <cellStyle name="Normal 24 4 64" xfId="11925"/>
    <cellStyle name="Normal 24 4 65" xfId="11926"/>
    <cellStyle name="Normal 24 4 66" xfId="11927"/>
    <cellStyle name="Normal 24 4 67" xfId="11928"/>
    <cellStyle name="Normal 24 4 68" xfId="11929"/>
    <cellStyle name="Normal 24 4 69" xfId="11930"/>
    <cellStyle name="Normal 24 4 7" xfId="11931"/>
    <cellStyle name="Normal 24 4 70" xfId="11932"/>
    <cellStyle name="Normal 24 4 71" xfId="11933"/>
    <cellStyle name="Normal 24 4 72" xfId="11934"/>
    <cellStyle name="Normal 24 4 73" xfId="11935"/>
    <cellStyle name="Normal 24 4 74" xfId="11936"/>
    <cellStyle name="Normal 24 4 75" xfId="11937"/>
    <cellStyle name="Normal 24 4 76" xfId="11938"/>
    <cellStyle name="Normal 24 4 77" xfId="11939"/>
    <cellStyle name="Normal 24 4 78" xfId="11940"/>
    <cellStyle name="Normal 24 4 79" xfId="11941"/>
    <cellStyle name="Normal 24 4 8" xfId="11942"/>
    <cellStyle name="Normal 24 4 80" xfId="11943"/>
    <cellStyle name="Normal 24 4 81" xfId="11944"/>
    <cellStyle name="Normal 24 4 82" xfId="11945"/>
    <cellStyle name="Normal 24 4 83" xfId="11946"/>
    <cellStyle name="Normal 24 4 84" xfId="11947"/>
    <cellStyle name="Normal 24 4 85" xfId="11948"/>
    <cellStyle name="Normal 24 4 86" xfId="11949"/>
    <cellStyle name="Normal 24 4 87" xfId="11950"/>
    <cellStyle name="Normal 24 4 88" xfId="11951"/>
    <cellStyle name="Normal 24 4 9" xfId="11952"/>
    <cellStyle name="Normal 24 40" xfId="11953"/>
    <cellStyle name="Normal 24 41" xfId="11954"/>
    <cellStyle name="Normal 24 42" xfId="11955"/>
    <cellStyle name="Normal 24 43" xfId="11956"/>
    <cellStyle name="Normal 24 44" xfId="11957"/>
    <cellStyle name="Normal 24 45" xfId="11958"/>
    <cellStyle name="Normal 24 46" xfId="11959"/>
    <cellStyle name="Normal 24 47" xfId="11960"/>
    <cellStyle name="Normal 24 48" xfId="11961"/>
    <cellStyle name="Normal 24 49" xfId="11962"/>
    <cellStyle name="Normal 24 5" xfId="11963"/>
    <cellStyle name="Normal 24 50" xfId="11964"/>
    <cellStyle name="Normal 24 51" xfId="11965"/>
    <cellStyle name="Normal 24 52" xfId="11966"/>
    <cellStyle name="Normal 24 53" xfId="11967"/>
    <cellStyle name="Normal 24 54" xfId="11968"/>
    <cellStyle name="Normal 24 55" xfId="11969"/>
    <cellStyle name="Normal 24 56" xfId="11970"/>
    <cellStyle name="Normal 24 57" xfId="11971"/>
    <cellStyle name="Normal 24 58" xfId="11972"/>
    <cellStyle name="Normal 24 59" xfId="11973"/>
    <cellStyle name="Normal 24 6" xfId="11974"/>
    <cellStyle name="Normal 24 60" xfId="11975"/>
    <cellStyle name="Normal 24 61" xfId="11976"/>
    <cellStyle name="Normal 24 62" xfId="11977"/>
    <cellStyle name="Normal 24 63" xfId="11978"/>
    <cellStyle name="Normal 24 64" xfId="11979"/>
    <cellStyle name="Normal 24 65" xfId="11980"/>
    <cellStyle name="Normal 24 66" xfId="11981"/>
    <cellStyle name="Normal 24 67" xfId="11982"/>
    <cellStyle name="Normal 24 68" xfId="11983"/>
    <cellStyle name="Normal 24 69" xfId="11984"/>
    <cellStyle name="Normal 24 7" xfId="11985"/>
    <cellStyle name="Normal 24 70" xfId="11986"/>
    <cellStyle name="Normal 24 71" xfId="11987"/>
    <cellStyle name="Normal 24 72" xfId="11988"/>
    <cellStyle name="Normal 24 73" xfId="11989"/>
    <cellStyle name="Normal 24 74" xfId="11990"/>
    <cellStyle name="Normal 24 75" xfId="11991"/>
    <cellStyle name="Normal 24 76" xfId="11992"/>
    <cellStyle name="Normal 24 77" xfId="11993"/>
    <cellStyle name="Normal 24 78" xfId="11994"/>
    <cellStyle name="Normal 24 79" xfId="11995"/>
    <cellStyle name="Normal 24 8" xfId="11996"/>
    <cellStyle name="Normal 24 80" xfId="11997"/>
    <cellStyle name="Normal 24 81" xfId="11998"/>
    <cellStyle name="Normal 24 82" xfId="11999"/>
    <cellStyle name="Normal 24 83" xfId="12000"/>
    <cellStyle name="Normal 24 84" xfId="12001"/>
    <cellStyle name="Normal 24 85" xfId="12002"/>
    <cellStyle name="Normal 24 86" xfId="12003"/>
    <cellStyle name="Normal 24 87" xfId="12004"/>
    <cellStyle name="Normal 24 88" xfId="12005"/>
    <cellStyle name="Normal 24 89" xfId="12006"/>
    <cellStyle name="Normal 24 9" xfId="12007"/>
    <cellStyle name="Normal 24 90" xfId="12008"/>
    <cellStyle name="Normal 24 91" xfId="12009"/>
    <cellStyle name="Normal 25" xfId="12010"/>
    <cellStyle name="Normal 25 10" xfId="12011"/>
    <cellStyle name="Normal 25 11" xfId="12012"/>
    <cellStyle name="Normal 25 12" xfId="12013"/>
    <cellStyle name="Normal 25 13" xfId="12014"/>
    <cellStyle name="Normal 25 14" xfId="12015"/>
    <cellStyle name="Normal 25 15" xfId="12016"/>
    <cellStyle name="Normal 25 16" xfId="12017"/>
    <cellStyle name="Normal 25 17" xfId="12018"/>
    <cellStyle name="Normal 25 18" xfId="12019"/>
    <cellStyle name="Normal 25 19" xfId="12020"/>
    <cellStyle name="Normal 25 2" xfId="12021"/>
    <cellStyle name="Normal 25 20" xfId="12022"/>
    <cellStyle name="Normal 25 21" xfId="12023"/>
    <cellStyle name="Normal 25 22" xfId="12024"/>
    <cellStyle name="Normal 25 23" xfId="12025"/>
    <cellStyle name="Normal 25 24" xfId="12026"/>
    <cellStyle name="Normal 25 25" xfId="12027"/>
    <cellStyle name="Normal 25 26" xfId="12028"/>
    <cellStyle name="Normal 25 27" xfId="12029"/>
    <cellStyle name="Normal 25 28" xfId="12030"/>
    <cellStyle name="Normal 25 29" xfId="12031"/>
    <cellStyle name="Normal 25 3" xfId="12032"/>
    <cellStyle name="Normal 25 30" xfId="12033"/>
    <cellStyle name="Normal 25 31" xfId="12034"/>
    <cellStyle name="Normal 25 32" xfId="12035"/>
    <cellStyle name="Normal 25 33" xfId="12036"/>
    <cellStyle name="Normal 25 34" xfId="12037"/>
    <cellStyle name="Normal 25 35" xfId="12038"/>
    <cellStyle name="Normal 25 36" xfId="12039"/>
    <cellStyle name="Normal 25 37" xfId="12040"/>
    <cellStyle name="Normal 25 38" xfId="12041"/>
    <cellStyle name="Normal 25 39" xfId="12042"/>
    <cellStyle name="Normal 25 4" xfId="12043"/>
    <cellStyle name="Normal 25 40" xfId="12044"/>
    <cellStyle name="Normal 25 41" xfId="12045"/>
    <cellStyle name="Normal 25 42" xfId="12046"/>
    <cellStyle name="Normal 25 43" xfId="12047"/>
    <cellStyle name="Normal 25 44" xfId="12048"/>
    <cellStyle name="Normal 25 45" xfId="12049"/>
    <cellStyle name="Normal 25 46" xfId="12050"/>
    <cellStyle name="Normal 25 47" xfId="12051"/>
    <cellStyle name="Normal 25 48" xfId="12052"/>
    <cellStyle name="Normal 25 49" xfId="12053"/>
    <cellStyle name="Normal 25 5" xfId="12054"/>
    <cellStyle name="Normal 25 50" xfId="12055"/>
    <cellStyle name="Normal 25 51" xfId="12056"/>
    <cellStyle name="Normal 25 52" xfId="12057"/>
    <cellStyle name="Normal 25 53" xfId="12058"/>
    <cellStyle name="Normal 25 54" xfId="12059"/>
    <cellStyle name="Normal 25 55" xfId="12060"/>
    <cellStyle name="Normal 25 56" xfId="12061"/>
    <cellStyle name="Normal 25 57" xfId="12062"/>
    <cellStyle name="Normal 25 58" xfId="12063"/>
    <cellStyle name="Normal 25 59" xfId="12064"/>
    <cellStyle name="Normal 25 6" xfId="12065"/>
    <cellStyle name="Normal 25 60" xfId="12066"/>
    <cellStyle name="Normal 25 61" xfId="12067"/>
    <cellStyle name="Normal 25 62" xfId="12068"/>
    <cellStyle name="Normal 25 63" xfId="12069"/>
    <cellStyle name="Normal 25 64" xfId="12070"/>
    <cellStyle name="Normal 25 65" xfId="12071"/>
    <cellStyle name="Normal 25 66" xfId="12072"/>
    <cellStyle name="Normal 25 67" xfId="12073"/>
    <cellStyle name="Normal 25 68" xfId="12074"/>
    <cellStyle name="Normal 25 69" xfId="12075"/>
    <cellStyle name="Normal 25 7" xfId="12076"/>
    <cellStyle name="Normal 25 70" xfId="12077"/>
    <cellStyle name="Normal 25 71" xfId="12078"/>
    <cellStyle name="Normal 25 72" xfId="12079"/>
    <cellStyle name="Normal 25 73" xfId="12080"/>
    <cellStyle name="Normal 25 74" xfId="12081"/>
    <cellStyle name="Normal 25 75" xfId="12082"/>
    <cellStyle name="Normal 25 76" xfId="12083"/>
    <cellStyle name="Normal 25 77" xfId="12084"/>
    <cellStyle name="Normal 25 78" xfId="12085"/>
    <cellStyle name="Normal 25 79" xfId="12086"/>
    <cellStyle name="Normal 25 8" xfId="12087"/>
    <cellStyle name="Normal 25 80" xfId="12088"/>
    <cellStyle name="Normal 25 81" xfId="12089"/>
    <cellStyle name="Normal 25 82" xfId="12090"/>
    <cellStyle name="Normal 25 83" xfId="12091"/>
    <cellStyle name="Normal 25 84" xfId="12092"/>
    <cellStyle name="Normal 25 85" xfId="12093"/>
    <cellStyle name="Normal 25 86" xfId="12094"/>
    <cellStyle name="Normal 25 87" xfId="12095"/>
    <cellStyle name="Normal 25 88" xfId="12096"/>
    <cellStyle name="Normal 25 9" xfId="12097"/>
    <cellStyle name="Normal 26" xfId="12098"/>
    <cellStyle name="Normal 27" xfId="12099"/>
    <cellStyle name="Normal 27 10" xfId="12100"/>
    <cellStyle name="Normal 27 11" xfId="12101"/>
    <cellStyle name="Normal 27 12" xfId="12102"/>
    <cellStyle name="Normal 27 13" xfId="12103"/>
    <cellStyle name="Normal 27 14" xfId="12104"/>
    <cellStyle name="Normal 27 15" xfId="12105"/>
    <cellStyle name="Normal 27 16" xfId="12106"/>
    <cellStyle name="Normal 27 17" xfId="12107"/>
    <cellStyle name="Normal 27 18" xfId="12108"/>
    <cellStyle name="Normal 27 19" xfId="12109"/>
    <cellStyle name="Normal 27 2" xfId="12110"/>
    <cellStyle name="Normal 27 20" xfId="12111"/>
    <cellStyle name="Normal 27 21" xfId="12112"/>
    <cellStyle name="Normal 27 22" xfId="12113"/>
    <cellStyle name="Normal 27 23" xfId="12114"/>
    <cellStyle name="Normal 27 24" xfId="12115"/>
    <cellStyle name="Normal 27 25" xfId="12116"/>
    <cellStyle name="Normal 27 26" xfId="12117"/>
    <cellStyle name="Normal 27 27" xfId="12118"/>
    <cellStyle name="Normal 27 28" xfId="12119"/>
    <cellStyle name="Normal 27 29" xfId="12120"/>
    <cellStyle name="Normal 27 3" xfId="12121"/>
    <cellStyle name="Normal 27 30" xfId="12122"/>
    <cellStyle name="Normal 27 31" xfId="12123"/>
    <cellStyle name="Normal 27 32" xfId="12124"/>
    <cellStyle name="Normal 27 33" xfId="12125"/>
    <cellStyle name="Normal 27 34" xfId="12126"/>
    <cellStyle name="Normal 27 35" xfId="12127"/>
    <cellStyle name="Normal 27 36" xfId="12128"/>
    <cellStyle name="Normal 27 37" xfId="12129"/>
    <cellStyle name="Normal 27 38" xfId="12130"/>
    <cellStyle name="Normal 27 39" xfId="12131"/>
    <cellStyle name="Normal 27 4" xfId="12132"/>
    <cellStyle name="Normal 27 40" xfId="12133"/>
    <cellStyle name="Normal 27 41" xfId="12134"/>
    <cellStyle name="Normal 27 42" xfId="12135"/>
    <cellStyle name="Normal 27 43" xfId="12136"/>
    <cellStyle name="Normal 27 44" xfId="12137"/>
    <cellStyle name="Normal 27 45" xfId="12138"/>
    <cellStyle name="Normal 27 46" xfId="12139"/>
    <cellStyle name="Normal 27 47" xfId="12140"/>
    <cellStyle name="Normal 27 48" xfId="12141"/>
    <cellStyle name="Normal 27 49" xfId="12142"/>
    <cellStyle name="Normal 27 5" xfId="12143"/>
    <cellStyle name="Normal 27 50" xfId="12144"/>
    <cellStyle name="Normal 27 51" xfId="12145"/>
    <cellStyle name="Normal 27 52" xfId="12146"/>
    <cellStyle name="Normal 27 53" xfId="12147"/>
    <cellStyle name="Normal 27 54" xfId="12148"/>
    <cellStyle name="Normal 27 55" xfId="12149"/>
    <cellStyle name="Normal 27 56" xfId="12150"/>
    <cellStyle name="Normal 27 57" xfId="12151"/>
    <cellStyle name="Normal 27 58" xfId="12152"/>
    <cellStyle name="Normal 27 59" xfId="12153"/>
    <cellStyle name="Normal 27 6" xfId="12154"/>
    <cellStyle name="Normal 27 60" xfId="12155"/>
    <cellStyle name="Normal 27 61" xfId="12156"/>
    <cellStyle name="Normal 27 62" xfId="12157"/>
    <cellStyle name="Normal 27 63" xfId="12158"/>
    <cellStyle name="Normal 27 64" xfId="12159"/>
    <cellStyle name="Normal 27 65" xfId="12160"/>
    <cellStyle name="Normal 27 66" xfId="12161"/>
    <cellStyle name="Normal 27 67" xfId="12162"/>
    <cellStyle name="Normal 27 68" xfId="12163"/>
    <cellStyle name="Normal 27 69" xfId="12164"/>
    <cellStyle name="Normal 27 7" xfId="12165"/>
    <cellStyle name="Normal 27 70" xfId="12166"/>
    <cellStyle name="Normal 27 71" xfId="12167"/>
    <cellStyle name="Normal 27 72" xfId="12168"/>
    <cellStyle name="Normal 27 73" xfId="12169"/>
    <cellStyle name="Normal 27 74" xfId="12170"/>
    <cellStyle name="Normal 27 75" xfId="12171"/>
    <cellStyle name="Normal 27 76" xfId="12172"/>
    <cellStyle name="Normal 27 77" xfId="12173"/>
    <cellStyle name="Normal 27 78" xfId="12174"/>
    <cellStyle name="Normal 27 79" xfId="12175"/>
    <cellStyle name="Normal 27 8" xfId="12176"/>
    <cellStyle name="Normal 27 80" xfId="12177"/>
    <cellStyle name="Normal 27 81" xfId="12178"/>
    <cellStyle name="Normal 27 82" xfId="12179"/>
    <cellStyle name="Normal 27 83" xfId="12180"/>
    <cellStyle name="Normal 27 84" xfId="12181"/>
    <cellStyle name="Normal 27 85" xfId="12182"/>
    <cellStyle name="Normal 27 86" xfId="12183"/>
    <cellStyle name="Normal 27 87" xfId="12184"/>
    <cellStyle name="Normal 27 88" xfId="12185"/>
    <cellStyle name="Normal 27 9" xfId="12186"/>
    <cellStyle name="Normal 28" xfId="12187"/>
    <cellStyle name="Normal 28 10" xfId="12188"/>
    <cellStyle name="Normal 28 11" xfId="12189"/>
    <cellStyle name="Normal 28 12" xfId="12190"/>
    <cellStyle name="Normal 28 13" xfId="12191"/>
    <cellStyle name="Normal 28 14" xfId="12192"/>
    <cellStyle name="Normal 28 15" xfId="12193"/>
    <cellStyle name="Normal 28 16" xfId="12194"/>
    <cellStyle name="Normal 28 17" xfId="12195"/>
    <cellStyle name="Normal 28 18" xfId="12196"/>
    <cellStyle name="Normal 28 19" xfId="12197"/>
    <cellStyle name="Normal 28 2" xfId="12198"/>
    <cellStyle name="Normal 28 20" xfId="12199"/>
    <cellStyle name="Normal 28 21" xfId="12200"/>
    <cellStyle name="Normal 28 22" xfId="12201"/>
    <cellStyle name="Normal 28 23" xfId="12202"/>
    <cellStyle name="Normal 28 24" xfId="12203"/>
    <cellStyle name="Normal 28 25" xfId="12204"/>
    <cellStyle name="Normal 28 26" xfId="12205"/>
    <cellStyle name="Normal 28 27" xfId="12206"/>
    <cellStyle name="Normal 28 28" xfId="12207"/>
    <cellStyle name="Normal 28 29" xfId="12208"/>
    <cellStyle name="Normal 28 3" xfId="12209"/>
    <cellStyle name="Normal 28 30" xfId="12210"/>
    <cellStyle name="Normal 28 31" xfId="12211"/>
    <cellStyle name="Normal 28 32" xfId="12212"/>
    <cellStyle name="Normal 28 33" xfId="12213"/>
    <cellStyle name="Normal 28 34" xfId="12214"/>
    <cellStyle name="Normal 28 35" xfId="12215"/>
    <cellStyle name="Normal 28 36" xfId="12216"/>
    <cellStyle name="Normal 28 37" xfId="12217"/>
    <cellStyle name="Normal 28 38" xfId="12218"/>
    <cellStyle name="Normal 28 39" xfId="12219"/>
    <cellStyle name="Normal 28 4" xfId="12220"/>
    <cellStyle name="Normal 28 40" xfId="12221"/>
    <cellStyle name="Normal 28 41" xfId="12222"/>
    <cellStyle name="Normal 28 42" xfId="12223"/>
    <cellStyle name="Normal 28 43" xfId="12224"/>
    <cellStyle name="Normal 28 44" xfId="12225"/>
    <cellStyle name="Normal 28 45" xfId="12226"/>
    <cellStyle name="Normal 28 46" xfId="12227"/>
    <cellStyle name="Normal 28 47" xfId="12228"/>
    <cellStyle name="Normal 28 48" xfId="12229"/>
    <cellStyle name="Normal 28 49" xfId="12230"/>
    <cellStyle name="Normal 28 5" xfId="12231"/>
    <cellStyle name="Normal 28 50" xfId="12232"/>
    <cellStyle name="Normal 28 51" xfId="12233"/>
    <cellStyle name="Normal 28 52" xfId="12234"/>
    <cellStyle name="Normal 28 53" xfId="12235"/>
    <cellStyle name="Normal 28 54" xfId="12236"/>
    <cellStyle name="Normal 28 55" xfId="12237"/>
    <cellStyle name="Normal 28 56" xfId="12238"/>
    <cellStyle name="Normal 28 57" xfId="12239"/>
    <cellStyle name="Normal 28 58" xfId="12240"/>
    <cellStyle name="Normal 28 59" xfId="12241"/>
    <cellStyle name="Normal 28 6" xfId="12242"/>
    <cellStyle name="Normal 28 60" xfId="12243"/>
    <cellStyle name="Normal 28 61" xfId="12244"/>
    <cellStyle name="Normal 28 62" xfId="12245"/>
    <cellStyle name="Normal 28 63" xfId="12246"/>
    <cellStyle name="Normal 28 64" xfId="12247"/>
    <cellStyle name="Normal 28 65" xfId="12248"/>
    <cellStyle name="Normal 28 66" xfId="12249"/>
    <cellStyle name="Normal 28 67" xfId="12250"/>
    <cellStyle name="Normal 28 68" xfId="12251"/>
    <cellStyle name="Normal 28 69" xfId="12252"/>
    <cellStyle name="Normal 28 7" xfId="12253"/>
    <cellStyle name="Normal 28 70" xfId="12254"/>
    <cellStyle name="Normal 28 71" xfId="12255"/>
    <cellStyle name="Normal 28 72" xfId="12256"/>
    <cellStyle name="Normal 28 73" xfId="12257"/>
    <cellStyle name="Normal 28 74" xfId="12258"/>
    <cellStyle name="Normal 28 75" xfId="12259"/>
    <cellStyle name="Normal 28 76" xfId="12260"/>
    <cellStyle name="Normal 28 77" xfId="12261"/>
    <cellStyle name="Normal 28 78" xfId="12262"/>
    <cellStyle name="Normal 28 79" xfId="12263"/>
    <cellStyle name="Normal 28 8" xfId="12264"/>
    <cellStyle name="Normal 28 80" xfId="12265"/>
    <cellStyle name="Normal 28 81" xfId="12266"/>
    <cellStyle name="Normal 28 82" xfId="12267"/>
    <cellStyle name="Normal 28 83" xfId="12268"/>
    <cellStyle name="Normal 28 84" xfId="12269"/>
    <cellStyle name="Normal 28 85" xfId="12270"/>
    <cellStyle name="Normal 28 86" xfId="12271"/>
    <cellStyle name="Normal 28 87" xfId="12272"/>
    <cellStyle name="Normal 28 88" xfId="12273"/>
    <cellStyle name="Normal 28 9" xfId="12274"/>
    <cellStyle name="Normal 29" xfId="12275"/>
    <cellStyle name="Normal 3" xfId="12276"/>
    <cellStyle name="Normal 3 2" xfId="12277"/>
    <cellStyle name="Normal 3 3" xfId="12278"/>
    <cellStyle name="Normal 3 4" xfId="12279"/>
    <cellStyle name="Normal 3 5" xfId="12280"/>
    <cellStyle name="Normal 3 6" xfId="12281"/>
    <cellStyle name="Normal 30" xfId="12282"/>
    <cellStyle name="Normal 30 10" xfId="12283"/>
    <cellStyle name="Normal 30 11" xfId="12284"/>
    <cellStyle name="Normal 30 12" xfId="12285"/>
    <cellStyle name="Normal 30 13" xfId="12286"/>
    <cellStyle name="Normal 30 14" xfId="12287"/>
    <cellStyle name="Normal 30 15" xfId="12288"/>
    <cellStyle name="Normal 30 16" xfId="12289"/>
    <cellStyle name="Normal 30 17" xfId="12290"/>
    <cellStyle name="Normal 30 18" xfId="12291"/>
    <cellStyle name="Normal 30 19" xfId="12292"/>
    <cellStyle name="Normal 30 2" xfId="12293"/>
    <cellStyle name="Normal 30 20" xfId="12294"/>
    <cellStyle name="Normal 30 21" xfId="12295"/>
    <cellStyle name="Normal 30 22" xfId="12296"/>
    <cellStyle name="Normal 30 23" xfId="12297"/>
    <cellStyle name="Normal 30 24" xfId="12298"/>
    <cellStyle name="Normal 30 25" xfId="12299"/>
    <cellStyle name="Normal 30 26" xfId="12300"/>
    <cellStyle name="Normal 30 27" xfId="12301"/>
    <cellStyle name="Normal 30 28" xfId="12302"/>
    <cellStyle name="Normal 30 29" xfId="12303"/>
    <cellStyle name="Normal 30 3" xfId="12304"/>
    <cellStyle name="Normal 30 30" xfId="12305"/>
    <cellStyle name="Normal 30 31" xfId="12306"/>
    <cellStyle name="Normal 30 32" xfId="12307"/>
    <cellStyle name="Normal 30 33" xfId="12308"/>
    <cellStyle name="Normal 30 34" xfId="12309"/>
    <cellStyle name="Normal 30 35" xfId="12310"/>
    <cellStyle name="Normal 30 36" xfId="12311"/>
    <cellStyle name="Normal 30 37" xfId="12312"/>
    <cellStyle name="Normal 30 38" xfId="12313"/>
    <cellStyle name="Normal 30 39" xfId="12314"/>
    <cellStyle name="Normal 30 4" xfId="12315"/>
    <cellStyle name="Normal 30 40" xfId="12316"/>
    <cellStyle name="Normal 30 41" xfId="12317"/>
    <cellStyle name="Normal 30 42" xfId="12318"/>
    <cellStyle name="Normal 30 43" xfId="12319"/>
    <cellStyle name="Normal 30 44" xfId="12320"/>
    <cellStyle name="Normal 30 45" xfId="12321"/>
    <cellStyle name="Normal 30 46" xfId="12322"/>
    <cellStyle name="Normal 30 47" xfId="12323"/>
    <cellStyle name="Normal 30 48" xfId="12324"/>
    <cellStyle name="Normal 30 49" xfId="12325"/>
    <cellStyle name="Normal 30 5" xfId="12326"/>
    <cellStyle name="Normal 30 50" xfId="12327"/>
    <cellStyle name="Normal 30 51" xfId="12328"/>
    <cellStyle name="Normal 30 52" xfId="12329"/>
    <cellStyle name="Normal 30 53" xfId="12330"/>
    <cellStyle name="Normal 30 54" xfId="12331"/>
    <cellStyle name="Normal 30 55" xfId="12332"/>
    <cellStyle name="Normal 30 56" xfId="12333"/>
    <cellStyle name="Normal 30 57" xfId="12334"/>
    <cellStyle name="Normal 30 58" xfId="12335"/>
    <cellStyle name="Normal 30 59" xfId="12336"/>
    <cellStyle name="Normal 30 6" xfId="12337"/>
    <cellStyle name="Normal 30 60" xfId="12338"/>
    <cellStyle name="Normal 30 61" xfId="12339"/>
    <cellStyle name="Normal 30 62" xfId="12340"/>
    <cellStyle name="Normal 30 63" xfId="12341"/>
    <cellStyle name="Normal 30 64" xfId="12342"/>
    <cellStyle name="Normal 30 65" xfId="12343"/>
    <cellStyle name="Normal 30 66" xfId="12344"/>
    <cellStyle name="Normal 30 67" xfId="12345"/>
    <cellStyle name="Normal 30 68" xfId="12346"/>
    <cellStyle name="Normal 30 69" xfId="12347"/>
    <cellStyle name="Normal 30 7" xfId="12348"/>
    <cellStyle name="Normal 30 70" xfId="12349"/>
    <cellStyle name="Normal 30 71" xfId="12350"/>
    <cellStyle name="Normal 30 72" xfId="12351"/>
    <cellStyle name="Normal 30 73" xfId="12352"/>
    <cellStyle name="Normal 30 74" xfId="12353"/>
    <cellStyle name="Normal 30 75" xfId="12354"/>
    <cellStyle name="Normal 30 76" xfId="12355"/>
    <cellStyle name="Normal 30 77" xfId="12356"/>
    <cellStyle name="Normal 30 78" xfId="12357"/>
    <cellStyle name="Normal 30 79" xfId="12358"/>
    <cellStyle name="Normal 30 8" xfId="12359"/>
    <cellStyle name="Normal 30 80" xfId="12360"/>
    <cellStyle name="Normal 30 81" xfId="12361"/>
    <cellStyle name="Normal 30 82" xfId="12362"/>
    <cellStyle name="Normal 30 83" xfId="12363"/>
    <cellStyle name="Normal 30 84" xfId="12364"/>
    <cellStyle name="Normal 30 85" xfId="12365"/>
    <cellStyle name="Normal 30 86" xfId="12366"/>
    <cellStyle name="Normal 30 87" xfId="12367"/>
    <cellStyle name="Normal 30 88" xfId="12368"/>
    <cellStyle name="Normal 30 9" xfId="12369"/>
    <cellStyle name="Normal 31" xfId="12370"/>
    <cellStyle name="Normal 32" xfId="12371"/>
    <cellStyle name="Normal 33" xfId="12372"/>
    <cellStyle name="Normal 33 10" xfId="12373"/>
    <cellStyle name="Normal 33 11" xfId="12374"/>
    <cellStyle name="Normal 33 12" xfId="12375"/>
    <cellStyle name="Normal 33 13" xfId="12376"/>
    <cellStyle name="Normal 33 14" xfId="12377"/>
    <cellStyle name="Normal 33 15" xfId="12378"/>
    <cellStyle name="Normal 33 16" xfId="12379"/>
    <cellStyle name="Normal 33 17" xfId="12380"/>
    <cellStyle name="Normal 33 18" xfId="12381"/>
    <cellStyle name="Normal 33 19" xfId="12382"/>
    <cellStyle name="Normal 33 2" xfId="12383"/>
    <cellStyle name="Normal 33 2 10" xfId="12384"/>
    <cellStyle name="Normal 33 2 11" xfId="12385"/>
    <cellStyle name="Normal 33 2 12" xfId="12386"/>
    <cellStyle name="Normal 33 2 13" xfId="12387"/>
    <cellStyle name="Normal 33 2 14" xfId="12388"/>
    <cellStyle name="Normal 33 2 15" xfId="12389"/>
    <cellStyle name="Normal 33 2 16" xfId="12390"/>
    <cellStyle name="Normal 33 2 17" xfId="12391"/>
    <cellStyle name="Normal 33 2 18" xfId="12392"/>
    <cellStyle name="Normal 33 2 19" xfId="12393"/>
    <cellStyle name="Normal 33 2 2" xfId="12394"/>
    <cellStyle name="Normal 33 2 2 10" xfId="12395"/>
    <cellStyle name="Normal 33 2 2 11" xfId="12396"/>
    <cellStyle name="Normal 33 2 2 12" xfId="12397"/>
    <cellStyle name="Normal 33 2 2 13" xfId="12398"/>
    <cellStyle name="Normal 33 2 2 14" xfId="12399"/>
    <cellStyle name="Normal 33 2 2 15" xfId="12400"/>
    <cellStyle name="Normal 33 2 2 16" xfId="12401"/>
    <cellStyle name="Normal 33 2 2 17" xfId="12402"/>
    <cellStyle name="Normal 33 2 2 18" xfId="12403"/>
    <cellStyle name="Normal 33 2 2 19" xfId="12404"/>
    <cellStyle name="Normal 33 2 2 2" xfId="12405"/>
    <cellStyle name="Normal 33 2 2 20" xfId="12406"/>
    <cellStyle name="Normal 33 2 2 21" xfId="12407"/>
    <cellStyle name="Normal 33 2 2 22" xfId="12408"/>
    <cellStyle name="Normal 33 2 2 23" xfId="12409"/>
    <cellStyle name="Normal 33 2 2 24" xfId="12410"/>
    <cellStyle name="Normal 33 2 2 25" xfId="12411"/>
    <cellStyle name="Normal 33 2 2 26" xfId="12412"/>
    <cellStyle name="Normal 33 2 2 27" xfId="12413"/>
    <cellStyle name="Normal 33 2 2 28" xfId="12414"/>
    <cellStyle name="Normal 33 2 2 29" xfId="12415"/>
    <cellStyle name="Normal 33 2 2 3" xfId="12416"/>
    <cellStyle name="Normal 33 2 2 30" xfId="12417"/>
    <cellStyle name="Normal 33 2 2 31" xfId="12418"/>
    <cellStyle name="Normal 33 2 2 32" xfId="12419"/>
    <cellStyle name="Normal 33 2 2 33" xfId="12420"/>
    <cellStyle name="Normal 33 2 2 34" xfId="12421"/>
    <cellStyle name="Normal 33 2 2 35" xfId="12422"/>
    <cellStyle name="Normal 33 2 2 36" xfId="12423"/>
    <cellStyle name="Normal 33 2 2 37" xfId="12424"/>
    <cellStyle name="Normal 33 2 2 38" xfId="12425"/>
    <cellStyle name="Normal 33 2 2 39" xfId="12426"/>
    <cellStyle name="Normal 33 2 2 4" xfId="12427"/>
    <cellStyle name="Normal 33 2 2 40" xfId="12428"/>
    <cellStyle name="Normal 33 2 2 41" xfId="12429"/>
    <cellStyle name="Normal 33 2 2 42" xfId="12430"/>
    <cellStyle name="Normal 33 2 2 43" xfId="12431"/>
    <cellStyle name="Normal 33 2 2 44" xfId="12432"/>
    <cellStyle name="Normal 33 2 2 45" xfId="12433"/>
    <cellStyle name="Normal 33 2 2 46" xfId="12434"/>
    <cellStyle name="Normal 33 2 2 47" xfId="12435"/>
    <cellStyle name="Normal 33 2 2 48" xfId="12436"/>
    <cellStyle name="Normal 33 2 2 49" xfId="12437"/>
    <cellStyle name="Normal 33 2 2 5" xfId="12438"/>
    <cellStyle name="Normal 33 2 2 50" xfId="12439"/>
    <cellStyle name="Normal 33 2 2 51" xfId="12440"/>
    <cellStyle name="Normal 33 2 2 52" xfId="12441"/>
    <cellStyle name="Normal 33 2 2 53" xfId="12442"/>
    <cellStyle name="Normal 33 2 2 54" xfId="12443"/>
    <cellStyle name="Normal 33 2 2 55" xfId="12444"/>
    <cellStyle name="Normal 33 2 2 56" xfId="12445"/>
    <cellStyle name="Normal 33 2 2 57" xfId="12446"/>
    <cellStyle name="Normal 33 2 2 58" xfId="12447"/>
    <cellStyle name="Normal 33 2 2 59" xfId="12448"/>
    <cellStyle name="Normal 33 2 2 6" xfId="12449"/>
    <cellStyle name="Normal 33 2 2 60" xfId="12450"/>
    <cellStyle name="Normal 33 2 2 61" xfId="12451"/>
    <cellStyle name="Normal 33 2 2 62" xfId="12452"/>
    <cellStyle name="Normal 33 2 2 63" xfId="12453"/>
    <cellStyle name="Normal 33 2 2 64" xfId="12454"/>
    <cellStyle name="Normal 33 2 2 65" xfId="12455"/>
    <cellStyle name="Normal 33 2 2 66" xfId="12456"/>
    <cellStyle name="Normal 33 2 2 67" xfId="12457"/>
    <cellStyle name="Normal 33 2 2 68" xfId="12458"/>
    <cellStyle name="Normal 33 2 2 69" xfId="12459"/>
    <cellStyle name="Normal 33 2 2 7" xfId="12460"/>
    <cellStyle name="Normal 33 2 2 70" xfId="12461"/>
    <cellStyle name="Normal 33 2 2 71" xfId="12462"/>
    <cellStyle name="Normal 33 2 2 72" xfId="12463"/>
    <cellStyle name="Normal 33 2 2 73" xfId="12464"/>
    <cellStyle name="Normal 33 2 2 74" xfId="12465"/>
    <cellStyle name="Normal 33 2 2 75" xfId="12466"/>
    <cellStyle name="Normal 33 2 2 76" xfId="12467"/>
    <cellStyle name="Normal 33 2 2 77" xfId="12468"/>
    <cellStyle name="Normal 33 2 2 78" xfId="12469"/>
    <cellStyle name="Normal 33 2 2 79" xfId="12470"/>
    <cellStyle name="Normal 33 2 2 8" xfId="12471"/>
    <cellStyle name="Normal 33 2 2 80" xfId="12472"/>
    <cellStyle name="Normal 33 2 2 81" xfId="12473"/>
    <cellStyle name="Normal 33 2 2 82" xfId="12474"/>
    <cellStyle name="Normal 33 2 2 83" xfId="12475"/>
    <cellStyle name="Normal 33 2 2 84" xfId="12476"/>
    <cellStyle name="Normal 33 2 2 85" xfId="12477"/>
    <cellStyle name="Normal 33 2 2 86" xfId="12478"/>
    <cellStyle name="Normal 33 2 2 87" xfId="12479"/>
    <cellStyle name="Normal 33 2 2 88" xfId="12480"/>
    <cellStyle name="Normal 33 2 2 9" xfId="12481"/>
    <cellStyle name="Normal 33 2 20" xfId="12482"/>
    <cellStyle name="Normal 33 2 21" xfId="12483"/>
    <cellStyle name="Normal 33 2 22" xfId="12484"/>
    <cellStyle name="Normal 33 2 23" xfId="12485"/>
    <cellStyle name="Normal 33 2 24" xfId="12486"/>
    <cellStyle name="Normal 33 2 25" xfId="12487"/>
    <cellStyle name="Normal 33 2 26" xfId="12488"/>
    <cellStyle name="Normal 33 2 27" xfId="12489"/>
    <cellStyle name="Normal 33 2 28" xfId="12490"/>
    <cellStyle name="Normal 33 2 29" xfId="12491"/>
    <cellStyle name="Normal 33 2 3" xfId="12492"/>
    <cellStyle name="Normal 33 2 3 10" xfId="12493"/>
    <cellStyle name="Normal 33 2 3 11" xfId="12494"/>
    <cellStyle name="Normal 33 2 3 12" xfId="12495"/>
    <cellStyle name="Normal 33 2 3 13" xfId="12496"/>
    <cellStyle name="Normal 33 2 3 14" xfId="12497"/>
    <cellStyle name="Normal 33 2 3 15" xfId="12498"/>
    <cellStyle name="Normal 33 2 3 16" xfId="12499"/>
    <cellStyle name="Normal 33 2 3 17" xfId="12500"/>
    <cellStyle name="Normal 33 2 3 18" xfId="12501"/>
    <cellStyle name="Normal 33 2 3 19" xfId="12502"/>
    <cellStyle name="Normal 33 2 3 2" xfId="12503"/>
    <cellStyle name="Normal 33 2 3 20" xfId="12504"/>
    <cellStyle name="Normal 33 2 3 21" xfId="12505"/>
    <cellStyle name="Normal 33 2 3 22" xfId="12506"/>
    <cellStyle name="Normal 33 2 3 23" xfId="12507"/>
    <cellStyle name="Normal 33 2 3 24" xfId="12508"/>
    <cellStyle name="Normal 33 2 3 25" xfId="12509"/>
    <cellStyle name="Normal 33 2 3 26" xfId="12510"/>
    <cellStyle name="Normal 33 2 3 27" xfId="12511"/>
    <cellStyle name="Normal 33 2 3 28" xfId="12512"/>
    <cellStyle name="Normal 33 2 3 29" xfId="12513"/>
    <cellStyle name="Normal 33 2 3 3" xfId="12514"/>
    <cellStyle name="Normal 33 2 3 30" xfId="12515"/>
    <cellStyle name="Normal 33 2 3 31" xfId="12516"/>
    <cellStyle name="Normal 33 2 3 32" xfId="12517"/>
    <cellStyle name="Normal 33 2 3 33" xfId="12518"/>
    <cellStyle name="Normal 33 2 3 34" xfId="12519"/>
    <cellStyle name="Normal 33 2 3 35" xfId="12520"/>
    <cellStyle name="Normal 33 2 3 36" xfId="12521"/>
    <cellStyle name="Normal 33 2 3 37" xfId="12522"/>
    <cellStyle name="Normal 33 2 3 38" xfId="12523"/>
    <cellStyle name="Normal 33 2 3 39" xfId="12524"/>
    <cellStyle name="Normal 33 2 3 4" xfId="12525"/>
    <cellStyle name="Normal 33 2 3 40" xfId="12526"/>
    <cellStyle name="Normal 33 2 3 41" xfId="12527"/>
    <cellStyle name="Normal 33 2 3 42" xfId="12528"/>
    <cellStyle name="Normal 33 2 3 43" xfId="12529"/>
    <cellStyle name="Normal 33 2 3 44" xfId="12530"/>
    <cellStyle name="Normal 33 2 3 45" xfId="12531"/>
    <cellStyle name="Normal 33 2 3 46" xfId="12532"/>
    <cellStyle name="Normal 33 2 3 47" xfId="12533"/>
    <cellStyle name="Normal 33 2 3 48" xfId="12534"/>
    <cellStyle name="Normal 33 2 3 49" xfId="12535"/>
    <cellStyle name="Normal 33 2 3 5" xfId="12536"/>
    <cellStyle name="Normal 33 2 3 50" xfId="12537"/>
    <cellStyle name="Normal 33 2 3 51" xfId="12538"/>
    <cellStyle name="Normal 33 2 3 52" xfId="12539"/>
    <cellStyle name="Normal 33 2 3 53" xfId="12540"/>
    <cellStyle name="Normal 33 2 3 54" xfId="12541"/>
    <cellStyle name="Normal 33 2 3 55" xfId="12542"/>
    <cellStyle name="Normal 33 2 3 56" xfId="12543"/>
    <cellStyle name="Normal 33 2 3 57" xfId="12544"/>
    <cellStyle name="Normal 33 2 3 58" xfId="12545"/>
    <cellStyle name="Normal 33 2 3 59" xfId="12546"/>
    <cellStyle name="Normal 33 2 3 6" xfId="12547"/>
    <cellStyle name="Normal 33 2 3 60" xfId="12548"/>
    <cellStyle name="Normal 33 2 3 61" xfId="12549"/>
    <cellStyle name="Normal 33 2 3 62" xfId="12550"/>
    <cellStyle name="Normal 33 2 3 63" xfId="12551"/>
    <cellStyle name="Normal 33 2 3 64" xfId="12552"/>
    <cellStyle name="Normal 33 2 3 65" xfId="12553"/>
    <cellStyle name="Normal 33 2 3 66" xfId="12554"/>
    <cellStyle name="Normal 33 2 3 67" xfId="12555"/>
    <cellStyle name="Normal 33 2 3 68" xfId="12556"/>
    <cellStyle name="Normal 33 2 3 69" xfId="12557"/>
    <cellStyle name="Normal 33 2 3 7" xfId="12558"/>
    <cellStyle name="Normal 33 2 3 70" xfId="12559"/>
    <cellStyle name="Normal 33 2 3 71" xfId="12560"/>
    <cellStyle name="Normal 33 2 3 72" xfId="12561"/>
    <cellStyle name="Normal 33 2 3 73" xfId="12562"/>
    <cellStyle name="Normal 33 2 3 74" xfId="12563"/>
    <cellStyle name="Normal 33 2 3 75" xfId="12564"/>
    <cellStyle name="Normal 33 2 3 76" xfId="12565"/>
    <cellStyle name="Normal 33 2 3 77" xfId="12566"/>
    <cellStyle name="Normal 33 2 3 78" xfId="12567"/>
    <cellStyle name="Normal 33 2 3 79" xfId="12568"/>
    <cellStyle name="Normal 33 2 3 8" xfId="12569"/>
    <cellStyle name="Normal 33 2 3 80" xfId="12570"/>
    <cellStyle name="Normal 33 2 3 81" xfId="12571"/>
    <cellStyle name="Normal 33 2 3 82" xfId="12572"/>
    <cellStyle name="Normal 33 2 3 83" xfId="12573"/>
    <cellStyle name="Normal 33 2 3 84" xfId="12574"/>
    <cellStyle name="Normal 33 2 3 85" xfId="12575"/>
    <cellStyle name="Normal 33 2 3 86" xfId="12576"/>
    <cellStyle name="Normal 33 2 3 87" xfId="12577"/>
    <cellStyle name="Normal 33 2 3 88" xfId="12578"/>
    <cellStyle name="Normal 33 2 3 9" xfId="12579"/>
    <cellStyle name="Normal 33 2 30" xfId="12580"/>
    <cellStyle name="Normal 33 2 31" xfId="12581"/>
    <cellStyle name="Normal 33 2 32" xfId="12582"/>
    <cellStyle name="Normal 33 2 33" xfId="12583"/>
    <cellStyle name="Normal 33 2 34" xfId="12584"/>
    <cellStyle name="Normal 33 2 35" xfId="12585"/>
    <cellStyle name="Normal 33 2 36" xfId="12586"/>
    <cellStyle name="Normal 33 2 37" xfId="12587"/>
    <cellStyle name="Normal 33 2 38" xfId="12588"/>
    <cellStyle name="Normal 33 2 39" xfId="12589"/>
    <cellStyle name="Normal 33 2 4" xfId="12590"/>
    <cellStyle name="Normal 33 2 40" xfId="12591"/>
    <cellStyle name="Normal 33 2 41" xfId="12592"/>
    <cellStyle name="Normal 33 2 42" xfId="12593"/>
    <cellStyle name="Normal 33 2 43" xfId="12594"/>
    <cellStyle name="Normal 33 2 44" xfId="12595"/>
    <cellStyle name="Normal 33 2 45" xfId="12596"/>
    <cellStyle name="Normal 33 2 46" xfId="12597"/>
    <cellStyle name="Normal 33 2 47" xfId="12598"/>
    <cellStyle name="Normal 33 2 48" xfId="12599"/>
    <cellStyle name="Normal 33 2 49" xfId="12600"/>
    <cellStyle name="Normal 33 2 5" xfId="12601"/>
    <cellStyle name="Normal 33 2 50" xfId="12602"/>
    <cellStyle name="Normal 33 2 51" xfId="12603"/>
    <cellStyle name="Normal 33 2 52" xfId="12604"/>
    <cellStyle name="Normal 33 2 53" xfId="12605"/>
    <cellStyle name="Normal 33 2 54" xfId="12606"/>
    <cellStyle name="Normal 33 2 55" xfId="12607"/>
    <cellStyle name="Normal 33 2 56" xfId="12608"/>
    <cellStyle name="Normal 33 2 57" xfId="12609"/>
    <cellStyle name="Normal 33 2 58" xfId="12610"/>
    <cellStyle name="Normal 33 2 59" xfId="12611"/>
    <cellStyle name="Normal 33 2 6" xfId="12612"/>
    <cellStyle name="Normal 33 2 60" xfId="12613"/>
    <cellStyle name="Normal 33 2 61" xfId="12614"/>
    <cellStyle name="Normal 33 2 62" xfId="12615"/>
    <cellStyle name="Normal 33 2 63" xfId="12616"/>
    <cellStyle name="Normal 33 2 64" xfId="12617"/>
    <cellStyle name="Normal 33 2 65" xfId="12618"/>
    <cellStyle name="Normal 33 2 66" xfId="12619"/>
    <cellStyle name="Normal 33 2 67" xfId="12620"/>
    <cellStyle name="Normal 33 2 68" xfId="12621"/>
    <cellStyle name="Normal 33 2 69" xfId="12622"/>
    <cellStyle name="Normal 33 2 7" xfId="12623"/>
    <cellStyle name="Normal 33 2 70" xfId="12624"/>
    <cellStyle name="Normal 33 2 71" xfId="12625"/>
    <cellStyle name="Normal 33 2 72" xfId="12626"/>
    <cellStyle name="Normal 33 2 73" xfId="12627"/>
    <cellStyle name="Normal 33 2 74" xfId="12628"/>
    <cellStyle name="Normal 33 2 75" xfId="12629"/>
    <cellStyle name="Normal 33 2 76" xfId="12630"/>
    <cellStyle name="Normal 33 2 77" xfId="12631"/>
    <cellStyle name="Normal 33 2 78" xfId="12632"/>
    <cellStyle name="Normal 33 2 79" xfId="12633"/>
    <cellStyle name="Normal 33 2 8" xfId="12634"/>
    <cellStyle name="Normal 33 2 80" xfId="12635"/>
    <cellStyle name="Normal 33 2 81" xfId="12636"/>
    <cellStyle name="Normal 33 2 82" xfId="12637"/>
    <cellStyle name="Normal 33 2 83" xfId="12638"/>
    <cellStyle name="Normal 33 2 84" xfId="12639"/>
    <cellStyle name="Normal 33 2 85" xfId="12640"/>
    <cellStyle name="Normal 33 2 86" xfId="12641"/>
    <cellStyle name="Normal 33 2 87" xfId="12642"/>
    <cellStyle name="Normal 33 2 88" xfId="12643"/>
    <cellStyle name="Normal 33 2 89" xfId="12644"/>
    <cellStyle name="Normal 33 2 9" xfId="12645"/>
    <cellStyle name="Normal 33 2 90" xfId="12646"/>
    <cellStyle name="Normal 33 20" xfId="12647"/>
    <cellStyle name="Normal 33 21" xfId="12648"/>
    <cellStyle name="Normal 33 22" xfId="12649"/>
    <cellStyle name="Normal 33 23" xfId="12650"/>
    <cellStyle name="Normal 33 24" xfId="12651"/>
    <cellStyle name="Normal 33 25" xfId="12652"/>
    <cellStyle name="Normal 33 26" xfId="12653"/>
    <cellStyle name="Normal 33 27" xfId="12654"/>
    <cellStyle name="Normal 33 28" xfId="12655"/>
    <cellStyle name="Normal 33 29" xfId="12656"/>
    <cellStyle name="Normal 33 3" xfId="12657"/>
    <cellStyle name="Normal 33 3 10" xfId="12658"/>
    <cellStyle name="Normal 33 3 11" xfId="12659"/>
    <cellStyle name="Normal 33 3 12" xfId="12660"/>
    <cellStyle name="Normal 33 3 13" xfId="12661"/>
    <cellStyle name="Normal 33 3 14" xfId="12662"/>
    <cellStyle name="Normal 33 3 15" xfId="12663"/>
    <cellStyle name="Normal 33 3 16" xfId="12664"/>
    <cellStyle name="Normal 33 3 17" xfId="12665"/>
    <cellStyle name="Normal 33 3 18" xfId="12666"/>
    <cellStyle name="Normal 33 3 19" xfId="12667"/>
    <cellStyle name="Normal 33 3 2" xfId="12668"/>
    <cellStyle name="Normal 33 3 20" xfId="12669"/>
    <cellStyle name="Normal 33 3 21" xfId="12670"/>
    <cellStyle name="Normal 33 3 22" xfId="12671"/>
    <cellStyle name="Normal 33 3 23" xfId="12672"/>
    <cellStyle name="Normal 33 3 24" xfId="12673"/>
    <cellStyle name="Normal 33 3 25" xfId="12674"/>
    <cellStyle name="Normal 33 3 26" xfId="12675"/>
    <cellStyle name="Normal 33 3 27" xfId="12676"/>
    <cellStyle name="Normal 33 3 28" xfId="12677"/>
    <cellStyle name="Normal 33 3 29" xfId="12678"/>
    <cellStyle name="Normal 33 3 3" xfId="12679"/>
    <cellStyle name="Normal 33 3 30" xfId="12680"/>
    <cellStyle name="Normal 33 3 31" xfId="12681"/>
    <cellStyle name="Normal 33 3 32" xfId="12682"/>
    <cellStyle name="Normal 33 3 33" xfId="12683"/>
    <cellStyle name="Normal 33 3 34" xfId="12684"/>
    <cellStyle name="Normal 33 3 35" xfId="12685"/>
    <cellStyle name="Normal 33 3 36" xfId="12686"/>
    <cellStyle name="Normal 33 3 37" xfId="12687"/>
    <cellStyle name="Normal 33 3 38" xfId="12688"/>
    <cellStyle name="Normal 33 3 39" xfId="12689"/>
    <cellStyle name="Normal 33 3 4" xfId="12690"/>
    <cellStyle name="Normal 33 3 40" xfId="12691"/>
    <cellStyle name="Normal 33 3 41" xfId="12692"/>
    <cellStyle name="Normal 33 3 42" xfId="12693"/>
    <cellStyle name="Normal 33 3 43" xfId="12694"/>
    <cellStyle name="Normal 33 3 44" xfId="12695"/>
    <cellStyle name="Normal 33 3 45" xfId="12696"/>
    <cellStyle name="Normal 33 3 46" xfId="12697"/>
    <cellStyle name="Normal 33 3 47" xfId="12698"/>
    <cellStyle name="Normal 33 3 48" xfId="12699"/>
    <cellStyle name="Normal 33 3 49" xfId="12700"/>
    <cellStyle name="Normal 33 3 5" xfId="12701"/>
    <cellStyle name="Normal 33 3 50" xfId="12702"/>
    <cellStyle name="Normal 33 3 51" xfId="12703"/>
    <cellStyle name="Normal 33 3 52" xfId="12704"/>
    <cellStyle name="Normal 33 3 53" xfId="12705"/>
    <cellStyle name="Normal 33 3 54" xfId="12706"/>
    <cellStyle name="Normal 33 3 55" xfId="12707"/>
    <cellStyle name="Normal 33 3 56" xfId="12708"/>
    <cellStyle name="Normal 33 3 57" xfId="12709"/>
    <cellStyle name="Normal 33 3 58" xfId="12710"/>
    <cellStyle name="Normal 33 3 59" xfId="12711"/>
    <cellStyle name="Normal 33 3 6" xfId="12712"/>
    <cellStyle name="Normal 33 3 60" xfId="12713"/>
    <cellStyle name="Normal 33 3 61" xfId="12714"/>
    <cellStyle name="Normal 33 3 62" xfId="12715"/>
    <cellStyle name="Normal 33 3 63" xfId="12716"/>
    <cellStyle name="Normal 33 3 64" xfId="12717"/>
    <cellStyle name="Normal 33 3 65" xfId="12718"/>
    <cellStyle name="Normal 33 3 66" xfId="12719"/>
    <cellStyle name="Normal 33 3 67" xfId="12720"/>
    <cellStyle name="Normal 33 3 68" xfId="12721"/>
    <cellStyle name="Normal 33 3 69" xfId="12722"/>
    <cellStyle name="Normal 33 3 7" xfId="12723"/>
    <cellStyle name="Normal 33 3 70" xfId="12724"/>
    <cellStyle name="Normal 33 3 71" xfId="12725"/>
    <cellStyle name="Normal 33 3 72" xfId="12726"/>
    <cellStyle name="Normal 33 3 73" xfId="12727"/>
    <cellStyle name="Normal 33 3 74" xfId="12728"/>
    <cellStyle name="Normal 33 3 75" xfId="12729"/>
    <cellStyle name="Normal 33 3 76" xfId="12730"/>
    <cellStyle name="Normal 33 3 77" xfId="12731"/>
    <cellStyle name="Normal 33 3 78" xfId="12732"/>
    <cellStyle name="Normal 33 3 79" xfId="12733"/>
    <cellStyle name="Normal 33 3 8" xfId="12734"/>
    <cellStyle name="Normal 33 3 80" xfId="12735"/>
    <cellStyle name="Normal 33 3 81" xfId="12736"/>
    <cellStyle name="Normal 33 3 82" xfId="12737"/>
    <cellStyle name="Normal 33 3 83" xfId="12738"/>
    <cellStyle name="Normal 33 3 84" xfId="12739"/>
    <cellStyle name="Normal 33 3 85" xfId="12740"/>
    <cellStyle name="Normal 33 3 86" xfId="12741"/>
    <cellStyle name="Normal 33 3 87" xfId="12742"/>
    <cellStyle name="Normal 33 3 88" xfId="12743"/>
    <cellStyle name="Normal 33 3 9" xfId="12744"/>
    <cellStyle name="Normal 33 30" xfId="12745"/>
    <cellStyle name="Normal 33 31" xfId="12746"/>
    <cellStyle name="Normal 33 32" xfId="12747"/>
    <cellStyle name="Normal 33 33" xfId="12748"/>
    <cellStyle name="Normal 33 34" xfId="12749"/>
    <cellStyle name="Normal 33 35" xfId="12750"/>
    <cellStyle name="Normal 33 36" xfId="12751"/>
    <cellStyle name="Normal 33 37" xfId="12752"/>
    <cellStyle name="Normal 33 38" xfId="12753"/>
    <cellStyle name="Normal 33 39" xfId="12754"/>
    <cellStyle name="Normal 33 4" xfId="12755"/>
    <cellStyle name="Normal 33 4 10" xfId="12756"/>
    <cellStyle name="Normal 33 4 11" xfId="12757"/>
    <cellStyle name="Normal 33 4 12" xfId="12758"/>
    <cellStyle name="Normal 33 4 13" xfId="12759"/>
    <cellStyle name="Normal 33 4 14" xfId="12760"/>
    <cellStyle name="Normal 33 4 15" xfId="12761"/>
    <cellStyle name="Normal 33 4 16" xfId="12762"/>
    <cellStyle name="Normal 33 4 17" xfId="12763"/>
    <cellStyle name="Normal 33 4 18" xfId="12764"/>
    <cellStyle name="Normal 33 4 19" xfId="12765"/>
    <cellStyle name="Normal 33 4 2" xfId="12766"/>
    <cellStyle name="Normal 33 4 20" xfId="12767"/>
    <cellStyle name="Normal 33 4 21" xfId="12768"/>
    <cellStyle name="Normal 33 4 22" xfId="12769"/>
    <cellStyle name="Normal 33 4 23" xfId="12770"/>
    <cellStyle name="Normal 33 4 24" xfId="12771"/>
    <cellStyle name="Normal 33 4 25" xfId="12772"/>
    <cellStyle name="Normal 33 4 26" xfId="12773"/>
    <cellStyle name="Normal 33 4 27" xfId="12774"/>
    <cellStyle name="Normal 33 4 28" xfId="12775"/>
    <cellStyle name="Normal 33 4 29" xfId="12776"/>
    <cellStyle name="Normal 33 4 3" xfId="12777"/>
    <cellStyle name="Normal 33 4 30" xfId="12778"/>
    <cellStyle name="Normal 33 4 31" xfId="12779"/>
    <cellStyle name="Normal 33 4 32" xfId="12780"/>
    <cellStyle name="Normal 33 4 33" xfId="12781"/>
    <cellStyle name="Normal 33 4 34" xfId="12782"/>
    <cellStyle name="Normal 33 4 35" xfId="12783"/>
    <cellStyle name="Normal 33 4 36" xfId="12784"/>
    <cellStyle name="Normal 33 4 37" xfId="12785"/>
    <cellStyle name="Normal 33 4 38" xfId="12786"/>
    <cellStyle name="Normal 33 4 39" xfId="12787"/>
    <cellStyle name="Normal 33 4 4" xfId="12788"/>
    <cellStyle name="Normal 33 4 40" xfId="12789"/>
    <cellStyle name="Normal 33 4 41" xfId="12790"/>
    <cellStyle name="Normal 33 4 42" xfId="12791"/>
    <cellStyle name="Normal 33 4 43" xfId="12792"/>
    <cellStyle name="Normal 33 4 44" xfId="12793"/>
    <cellStyle name="Normal 33 4 45" xfId="12794"/>
    <cellStyle name="Normal 33 4 46" xfId="12795"/>
    <cellStyle name="Normal 33 4 47" xfId="12796"/>
    <cellStyle name="Normal 33 4 48" xfId="12797"/>
    <cellStyle name="Normal 33 4 49" xfId="12798"/>
    <cellStyle name="Normal 33 4 5" xfId="12799"/>
    <cellStyle name="Normal 33 4 50" xfId="12800"/>
    <cellStyle name="Normal 33 4 51" xfId="12801"/>
    <cellStyle name="Normal 33 4 52" xfId="12802"/>
    <cellStyle name="Normal 33 4 53" xfId="12803"/>
    <cellStyle name="Normal 33 4 54" xfId="12804"/>
    <cellStyle name="Normal 33 4 55" xfId="12805"/>
    <cellStyle name="Normal 33 4 56" xfId="12806"/>
    <cellStyle name="Normal 33 4 57" xfId="12807"/>
    <cellStyle name="Normal 33 4 58" xfId="12808"/>
    <cellStyle name="Normal 33 4 59" xfId="12809"/>
    <cellStyle name="Normal 33 4 6" xfId="12810"/>
    <cellStyle name="Normal 33 4 60" xfId="12811"/>
    <cellStyle name="Normal 33 4 61" xfId="12812"/>
    <cellStyle name="Normal 33 4 62" xfId="12813"/>
    <cellStyle name="Normal 33 4 63" xfId="12814"/>
    <cellStyle name="Normal 33 4 64" xfId="12815"/>
    <cellStyle name="Normal 33 4 65" xfId="12816"/>
    <cellStyle name="Normal 33 4 66" xfId="12817"/>
    <cellStyle name="Normal 33 4 67" xfId="12818"/>
    <cellStyle name="Normal 33 4 68" xfId="12819"/>
    <cellStyle name="Normal 33 4 69" xfId="12820"/>
    <cellStyle name="Normal 33 4 7" xfId="12821"/>
    <cellStyle name="Normal 33 4 70" xfId="12822"/>
    <cellStyle name="Normal 33 4 71" xfId="12823"/>
    <cellStyle name="Normal 33 4 72" xfId="12824"/>
    <cellStyle name="Normal 33 4 73" xfId="12825"/>
    <cellStyle name="Normal 33 4 74" xfId="12826"/>
    <cellStyle name="Normal 33 4 75" xfId="12827"/>
    <cellStyle name="Normal 33 4 76" xfId="12828"/>
    <cellStyle name="Normal 33 4 77" xfId="12829"/>
    <cellStyle name="Normal 33 4 78" xfId="12830"/>
    <cellStyle name="Normal 33 4 79" xfId="12831"/>
    <cellStyle name="Normal 33 4 8" xfId="12832"/>
    <cellStyle name="Normal 33 4 80" xfId="12833"/>
    <cellStyle name="Normal 33 4 81" xfId="12834"/>
    <cellStyle name="Normal 33 4 82" xfId="12835"/>
    <cellStyle name="Normal 33 4 83" xfId="12836"/>
    <cellStyle name="Normal 33 4 84" xfId="12837"/>
    <cellStyle name="Normal 33 4 85" xfId="12838"/>
    <cellStyle name="Normal 33 4 86" xfId="12839"/>
    <cellStyle name="Normal 33 4 87" xfId="12840"/>
    <cellStyle name="Normal 33 4 88" xfId="12841"/>
    <cellStyle name="Normal 33 4 9" xfId="12842"/>
    <cellStyle name="Normal 33 40" xfId="12843"/>
    <cellStyle name="Normal 33 41" xfId="12844"/>
    <cellStyle name="Normal 33 42" xfId="12845"/>
    <cellStyle name="Normal 33 43" xfId="12846"/>
    <cellStyle name="Normal 33 44" xfId="12847"/>
    <cellStyle name="Normal 33 45" xfId="12848"/>
    <cellStyle name="Normal 33 46" xfId="12849"/>
    <cellStyle name="Normal 33 47" xfId="12850"/>
    <cellStyle name="Normal 33 48" xfId="12851"/>
    <cellStyle name="Normal 33 49" xfId="12852"/>
    <cellStyle name="Normal 33 5" xfId="12853"/>
    <cellStyle name="Normal 33 50" xfId="12854"/>
    <cellStyle name="Normal 33 51" xfId="12855"/>
    <cellStyle name="Normal 33 52" xfId="12856"/>
    <cellStyle name="Normal 33 53" xfId="12857"/>
    <cellStyle name="Normal 33 54" xfId="12858"/>
    <cellStyle name="Normal 33 55" xfId="12859"/>
    <cellStyle name="Normal 33 56" xfId="12860"/>
    <cellStyle name="Normal 33 57" xfId="12861"/>
    <cellStyle name="Normal 33 58" xfId="12862"/>
    <cellStyle name="Normal 33 59" xfId="12863"/>
    <cellStyle name="Normal 33 6" xfId="12864"/>
    <cellStyle name="Normal 33 60" xfId="12865"/>
    <cellStyle name="Normal 33 61" xfId="12866"/>
    <cellStyle name="Normal 33 62" xfId="12867"/>
    <cellStyle name="Normal 33 63" xfId="12868"/>
    <cellStyle name="Normal 33 64" xfId="12869"/>
    <cellStyle name="Normal 33 65" xfId="12870"/>
    <cellStyle name="Normal 33 66" xfId="12871"/>
    <cellStyle name="Normal 33 67" xfId="12872"/>
    <cellStyle name="Normal 33 68" xfId="12873"/>
    <cellStyle name="Normal 33 69" xfId="12874"/>
    <cellStyle name="Normal 33 7" xfId="12875"/>
    <cellStyle name="Normal 33 70" xfId="12876"/>
    <cellStyle name="Normal 33 71" xfId="12877"/>
    <cellStyle name="Normal 33 72" xfId="12878"/>
    <cellStyle name="Normal 33 73" xfId="12879"/>
    <cellStyle name="Normal 33 74" xfId="12880"/>
    <cellStyle name="Normal 33 75" xfId="12881"/>
    <cellStyle name="Normal 33 76" xfId="12882"/>
    <cellStyle name="Normal 33 77" xfId="12883"/>
    <cellStyle name="Normal 33 78" xfId="12884"/>
    <cellStyle name="Normal 33 79" xfId="12885"/>
    <cellStyle name="Normal 33 8" xfId="12886"/>
    <cellStyle name="Normal 33 80" xfId="12887"/>
    <cellStyle name="Normal 33 81" xfId="12888"/>
    <cellStyle name="Normal 33 82" xfId="12889"/>
    <cellStyle name="Normal 33 83" xfId="12890"/>
    <cellStyle name="Normal 33 84" xfId="12891"/>
    <cellStyle name="Normal 33 85" xfId="12892"/>
    <cellStyle name="Normal 33 86" xfId="12893"/>
    <cellStyle name="Normal 33 87" xfId="12894"/>
    <cellStyle name="Normal 33 88" xfId="12895"/>
    <cellStyle name="Normal 33 89" xfId="12896"/>
    <cellStyle name="Normal 33 9" xfId="12897"/>
    <cellStyle name="Normal 33 90" xfId="12898"/>
    <cellStyle name="Normal 33 91" xfId="12899"/>
    <cellStyle name="Normal 34" xfId="12900"/>
    <cellStyle name="Normal 35" xfId="12901"/>
    <cellStyle name="Normal 36" xfId="12902"/>
    <cellStyle name="Normal 36 10" xfId="12903"/>
    <cellStyle name="Normal 36 11" xfId="12904"/>
    <cellStyle name="Normal 36 12" xfId="12905"/>
    <cellStyle name="Normal 36 13" xfId="12906"/>
    <cellStyle name="Normal 36 14" xfId="12907"/>
    <cellStyle name="Normal 36 15" xfId="12908"/>
    <cellStyle name="Normal 36 16" xfId="12909"/>
    <cellStyle name="Normal 36 17" xfId="12910"/>
    <cellStyle name="Normal 36 18" xfId="12911"/>
    <cellStyle name="Normal 36 19" xfId="12912"/>
    <cellStyle name="Normal 36 2" xfId="12913"/>
    <cellStyle name="Normal 36 2 10" xfId="12914"/>
    <cellStyle name="Normal 36 2 11" xfId="12915"/>
    <cellStyle name="Normal 36 2 12" xfId="12916"/>
    <cellStyle name="Normal 36 2 13" xfId="12917"/>
    <cellStyle name="Normal 36 2 14" xfId="12918"/>
    <cellStyle name="Normal 36 2 15" xfId="12919"/>
    <cellStyle name="Normal 36 2 16" xfId="12920"/>
    <cellStyle name="Normal 36 2 17" xfId="12921"/>
    <cellStyle name="Normal 36 2 18" xfId="12922"/>
    <cellStyle name="Normal 36 2 19" xfId="12923"/>
    <cellStyle name="Normal 36 2 2" xfId="12924"/>
    <cellStyle name="Normal 36 2 2 10" xfId="12925"/>
    <cellStyle name="Normal 36 2 2 11" xfId="12926"/>
    <cellStyle name="Normal 36 2 2 12" xfId="12927"/>
    <cellStyle name="Normal 36 2 2 13" xfId="12928"/>
    <cellStyle name="Normal 36 2 2 14" xfId="12929"/>
    <cellStyle name="Normal 36 2 2 15" xfId="12930"/>
    <cellStyle name="Normal 36 2 2 16" xfId="12931"/>
    <cellStyle name="Normal 36 2 2 17" xfId="12932"/>
    <cellStyle name="Normal 36 2 2 18" xfId="12933"/>
    <cellStyle name="Normal 36 2 2 19" xfId="12934"/>
    <cellStyle name="Normal 36 2 2 2" xfId="12935"/>
    <cellStyle name="Normal 36 2 2 20" xfId="12936"/>
    <cellStyle name="Normal 36 2 2 21" xfId="12937"/>
    <cellStyle name="Normal 36 2 2 22" xfId="12938"/>
    <cellStyle name="Normal 36 2 2 23" xfId="12939"/>
    <cellStyle name="Normal 36 2 2 24" xfId="12940"/>
    <cellStyle name="Normal 36 2 2 25" xfId="12941"/>
    <cellStyle name="Normal 36 2 2 26" xfId="12942"/>
    <cellStyle name="Normal 36 2 2 27" xfId="12943"/>
    <cellStyle name="Normal 36 2 2 28" xfId="12944"/>
    <cellStyle name="Normal 36 2 2 29" xfId="12945"/>
    <cellStyle name="Normal 36 2 2 3" xfId="12946"/>
    <cellStyle name="Normal 36 2 2 30" xfId="12947"/>
    <cellStyle name="Normal 36 2 2 31" xfId="12948"/>
    <cellStyle name="Normal 36 2 2 32" xfId="12949"/>
    <cellStyle name="Normal 36 2 2 33" xfId="12950"/>
    <cellStyle name="Normal 36 2 2 34" xfId="12951"/>
    <cellStyle name="Normal 36 2 2 35" xfId="12952"/>
    <cellStyle name="Normal 36 2 2 36" xfId="12953"/>
    <cellStyle name="Normal 36 2 2 37" xfId="12954"/>
    <cellStyle name="Normal 36 2 2 38" xfId="12955"/>
    <cellStyle name="Normal 36 2 2 39" xfId="12956"/>
    <cellStyle name="Normal 36 2 2 4" xfId="12957"/>
    <cellStyle name="Normal 36 2 2 40" xfId="12958"/>
    <cellStyle name="Normal 36 2 2 41" xfId="12959"/>
    <cellStyle name="Normal 36 2 2 42" xfId="12960"/>
    <cellStyle name="Normal 36 2 2 43" xfId="12961"/>
    <cellStyle name="Normal 36 2 2 44" xfId="12962"/>
    <cellStyle name="Normal 36 2 2 45" xfId="12963"/>
    <cellStyle name="Normal 36 2 2 46" xfId="12964"/>
    <cellStyle name="Normal 36 2 2 47" xfId="12965"/>
    <cellStyle name="Normal 36 2 2 48" xfId="12966"/>
    <cellStyle name="Normal 36 2 2 49" xfId="12967"/>
    <cellStyle name="Normal 36 2 2 5" xfId="12968"/>
    <cellStyle name="Normal 36 2 2 50" xfId="12969"/>
    <cellStyle name="Normal 36 2 2 51" xfId="12970"/>
    <cellStyle name="Normal 36 2 2 52" xfId="12971"/>
    <cellStyle name="Normal 36 2 2 53" xfId="12972"/>
    <cellStyle name="Normal 36 2 2 54" xfId="12973"/>
    <cellStyle name="Normal 36 2 2 55" xfId="12974"/>
    <cellStyle name="Normal 36 2 2 56" xfId="12975"/>
    <cellStyle name="Normal 36 2 2 57" xfId="12976"/>
    <cellStyle name="Normal 36 2 2 58" xfId="12977"/>
    <cellStyle name="Normal 36 2 2 59" xfId="12978"/>
    <cellStyle name="Normal 36 2 2 6" xfId="12979"/>
    <cellStyle name="Normal 36 2 2 60" xfId="12980"/>
    <cellStyle name="Normal 36 2 2 61" xfId="12981"/>
    <cellStyle name="Normal 36 2 2 62" xfId="12982"/>
    <cellStyle name="Normal 36 2 2 63" xfId="12983"/>
    <cellStyle name="Normal 36 2 2 64" xfId="12984"/>
    <cellStyle name="Normal 36 2 2 65" xfId="12985"/>
    <cellStyle name="Normal 36 2 2 66" xfId="12986"/>
    <cellStyle name="Normal 36 2 2 67" xfId="12987"/>
    <cellStyle name="Normal 36 2 2 68" xfId="12988"/>
    <cellStyle name="Normal 36 2 2 69" xfId="12989"/>
    <cellStyle name="Normal 36 2 2 7" xfId="12990"/>
    <cellStyle name="Normal 36 2 2 70" xfId="12991"/>
    <cellStyle name="Normal 36 2 2 71" xfId="12992"/>
    <cellStyle name="Normal 36 2 2 72" xfId="12993"/>
    <cellStyle name="Normal 36 2 2 73" xfId="12994"/>
    <cellStyle name="Normal 36 2 2 74" xfId="12995"/>
    <cellStyle name="Normal 36 2 2 75" xfId="12996"/>
    <cellStyle name="Normal 36 2 2 76" xfId="12997"/>
    <cellStyle name="Normal 36 2 2 77" xfId="12998"/>
    <cellStyle name="Normal 36 2 2 78" xfId="12999"/>
    <cellStyle name="Normal 36 2 2 79" xfId="13000"/>
    <cellStyle name="Normal 36 2 2 8" xfId="13001"/>
    <cellStyle name="Normal 36 2 2 80" xfId="13002"/>
    <cellStyle name="Normal 36 2 2 81" xfId="13003"/>
    <cellStyle name="Normal 36 2 2 82" xfId="13004"/>
    <cellStyle name="Normal 36 2 2 83" xfId="13005"/>
    <cellStyle name="Normal 36 2 2 84" xfId="13006"/>
    <cellStyle name="Normal 36 2 2 85" xfId="13007"/>
    <cellStyle name="Normal 36 2 2 86" xfId="13008"/>
    <cellStyle name="Normal 36 2 2 87" xfId="13009"/>
    <cellStyle name="Normal 36 2 2 88" xfId="13010"/>
    <cellStyle name="Normal 36 2 2 9" xfId="13011"/>
    <cellStyle name="Normal 36 2 20" xfId="13012"/>
    <cellStyle name="Normal 36 2 21" xfId="13013"/>
    <cellStyle name="Normal 36 2 22" xfId="13014"/>
    <cellStyle name="Normal 36 2 23" xfId="13015"/>
    <cellStyle name="Normal 36 2 24" xfId="13016"/>
    <cellStyle name="Normal 36 2 25" xfId="13017"/>
    <cellStyle name="Normal 36 2 26" xfId="13018"/>
    <cellStyle name="Normal 36 2 27" xfId="13019"/>
    <cellStyle name="Normal 36 2 28" xfId="13020"/>
    <cellStyle name="Normal 36 2 29" xfId="13021"/>
    <cellStyle name="Normal 36 2 3" xfId="13022"/>
    <cellStyle name="Normal 36 2 3 10" xfId="13023"/>
    <cellStyle name="Normal 36 2 3 11" xfId="13024"/>
    <cellStyle name="Normal 36 2 3 12" xfId="13025"/>
    <cellStyle name="Normal 36 2 3 13" xfId="13026"/>
    <cellStyle name="Normal 36 2 3 14" xfId="13027"/>
    <cellStyle name="Normal 36 2 3 15" xfId="13028"/>
    <cellStyle name="Normal 36 2 3 16" xfId="13029"/>
    <cellStyle name="Normal 36 2 3 17" xfId="13030"/>
    <cellStyle name="Normal 36 2 3 18" xfId="13031"/>
    <cellStyle name="Normal 36 2 3 19" xfId="13032"/>
    <cellStyle name="Normal 36 2 3 2" xfId="13033"/>
    <cellStyle name="Normal 36 2 3 20" xfId="13034"/>
    <cellStyle name="Normal 36 2 3 21" xfId="13035"/>
    <cellStyle name="Normal 36 2 3 22" xfId="13036"/>
    <cellStyle name="Normal 36 2 3 23" xfId="13037"/>
    <cellStyle name="Normal 36 2 3 24" xfId="13038"/>
    <cellStyle name="Normal 36 2 3 25" xfId="13039"/>
    <cellStyle name="Normal 36 2 3 26" xfId="13040"/>
    <cellStyle name="Normal 36 2 3 27" xfId="13041"/>
    <cellStyle name="Normal 36 2 3 28" xfId="13042"/>
    <cellStyle name="Normal 36 2 3 29" xfId="13043"/>
    <cellStyle name="Normal 36 2 3 3" xfId="13044"/>
    <cellStyle name="Normal 36 2 3 30" xfId="13045"/>
    <cellStyle name="Normal 36 2 3 31" xfId="13046"/>
    <cellStyle name="Normal 36 2 3 32" xfId="13047"/>
    <cellStyle name="Normal 36 2 3 33" xfId="13048"/>
    <cellStyle name="Normal 36 2 3 34" xfId="13049"/>
    <cellStyle name="Normal 36 2 3 35" xfId="13050"/>
    <cellStyle name="Normal 36 2 3 36" xfId="13051"/>
    <cellStyle name="Normal 36 2 3 37" xfId="13052"/>
    <cellStyle name="Normal 36 2 3 38" xfId="13053"/>
    <cellStyle name="Normal 36 2 3 39" xfId="13054"/>
    <cellStyle name="Normal 36 2 3 4" xfId="13055"/>
    <cellStyle name="Normal 36 2 3 40" xfId="13056"/>
    <cellStyle name="Normal 36 2 3 41" xfId="13057"/>
    <cellStyle name="Normal 36 2 3 42" xfId="13058"/>
    <cellStyle name="Normal 36 2 3 43" xfId="13059"/>
    <cellStyle name="Normal 36 2 3 44" xfId="13060"/>
    <cellStyle name="Normal 36 2 3 45" xfId="13061"/>
    <cellStyle name="Normal 36 2 3 46" xfId="13062"/>
    <cellStyle name="Normal 36 2 3 47" xfId="13063"/>
    <cellStyle name="Normal 36 2 3 48" xfId="13064"/>
    <cellStyle name="Normal 36 2 3 49" xfId="13065"/>
    <cellStyle name="Normal 36 2 3 5" xfId="13066"/>
    <cellStyle name="Normal 36 2 3 50" xfId="13067"/>
    <cellStyle name="Normal 36 2 3 51" xfId="13068"/>
    <cellStyle name="Normal 36 2 3 52" xfId="13069"/>
    <cellStyle name="Normal 36 2 3 53" xfId="13070"/>
    <cellStyle name="Normal 36 2 3 54" xfId="13071"/>
    <cellStyle name="Normal 36 2 3 55" xfId="13072"/>
    <cellStyle name="Normal 36 2 3 56" xfId="13073"/>
    <cellStyle name="Normal 36 2 3 57" xfId="13074"/>
    <cellStyle name="Normal 36 2 3 58" xfId="13075"/>
    <cellStyle name="Normal 36 2 3 59" xfId="13076"/>
    <cellStyle name="Normal 36 2 3 6" xfId="13077"/>
    <cellStyle name="Normal 36 2 3 60" xfId="13078"/>
    <cellStyle name="Normal 36 2 3 61" xfId="13079"/>
    <cellStyle name="Normal 36 2 3 62" xfId="13080"/>
    <cellStyle name="Normal 36 2 3 63" xfId="13081"/>
    <cellStyle name="Normal 36 2 3 64" xfId="13082"/>
    <cellStyle name="Normal 36 2 3 65" xfId="13083"/>
    <cellStyle name="Normal 36 2 3 66" xfId="13084"/>
    <cellStyle name="Normal 36 2 3 67" xfId="13085"/>
    <cellStyle name="Normal 36 2 3 68" xfId="13086"/>
    <cellStyle name="Normal 36 2 3 69" xfId="13087"/>
    <cellStyle name="Normal 36 2 3 7" xfId="13088"/>
    <cellStyle name="Normal 36 2 3 70" xfId="13089"/>
    <cellStyle name="Normal 36 2 3 71" xfId="13090"/>
    <cellStyle name="Normal 36 2 3 72" xfId="13091"/>
    <cellStyle name="Normal 36 2 3 73" xfId="13092"/>
    <cellStyle name="Normal 36 2 3 74" xfId="13093"/>
    <cellStyle name="Normal 36 2 3 75" xfId="13094"/>
    <cellStyle name="Normal 36 2 3 76" xfId="13095"/>
    <cellStyle name="Normal 36 2 3 77" xfId="13096"/>
    <cellStyle name="Normal 36 2 3 78" xfId="13097"/>
    <cellStyle name="Normal 36 2 3 79" xfId="13098"/>
    <cellStyle name="Normal 36 2 3 8" xfId="13099"/>
    <cellStyle name="Normal 36 2 3 80" xfId="13100"/>
    <cellStyle name="Normal 36 2 3 81" xfId="13101"/>
    <cellStyle name="Normal 36 2 3 82" xfId="13102"/>
    <cellStyle name="Normal 36 2 3 83" xfId="13103"/>
    <cellStyle name="Normal 36 2 3 84" xfId="13104"/>
    <cellStyle name="Normal 36 2 3 85" xfId="13105"/>
    <cellStyle name="Normal 36 2 3 86" xfId="13106"/>
    <cellStyle name="Normal 36 2 3 87" xfId="13107"/>
    <cellStyle name="Normal 36 2 3 88" xfId="13108"/>
    <cellStyle name="Normal 36 2 3 9" xfId="13109"/>
    <cellStyle name="Normal 36 2 30" xfId="13110"/>
    <cellStyle name="Normal 36 2 31" xfId="13111"/>
    <cellStyle name="Normal 36 2 32" xfId="13112"/>
    <cellStyle name="Normal 36 2 33" xfId="13113"/>
    <cellStyle name="Normal 36 2 34" xfId="13114"/>
    <cellStyle name="Normal 36 2 35" xfId="13115"/>
    <cellStyle name="Normal 36 2 36" xfId="13116"/>
    <cellStyle name="Normal 36 2 37" xfId="13117"/>
    <cellStyle name="Normal 36 2 38" xfId="13118"/>
    <cellStyle name="Normal 36 2 39" xfId="13119"/>
    <cellStyle name="Normal 36 2 4" xfId="13120"/>
    <cellStyle name="Normal 36 2 40" xfId="13121"/>
    <cellStyle name="Normal 36 2 41" xfId="13122"/>
    <cellStyle name="Normal 36 2 42" xfId="13123"/>
    <cellStyle name="Normal 36 2 43" xfId="13124"/>
    <cellStyle name="Normal 36 2 44" xfId="13125"/>
    <cellStyle name="Normal 36 2 45" xfId="13126"/>
    <cellStyle name="Normal 36 2 46" xfId="13127"/>
    <cellStyle name="Normal 36 2 47" xfId="13128"/>
    <cellStyle name="Normal 36 2 48" xfId="13129"/>
    <cellStyle name="Normal 36 2 49" xfId="13130"/>
    <cellStyle name="Normal 36 2 5" xfId="13131"/>
    <cellStyle name="Normal 36 2 50" xfId="13132"/>
    <cellStyle name="Normal 36 2 51" xfId="13133"/>
    <cellStyle name="Normal 36 2 52" xfId="13134"/>
    <cellStyle name="Normal 36 2 53" xfId="13135"/>
    <cellStyle name="Normal 36 2 54" xfId="13136"/>
    <cellStyle name="Normal 36 2 55" xfId="13137"/>
    <cellStyle name="Normal 36 2 56" xfId="13138"/>
    <cellStyle name="Normal 36 2 57" xfId="13139"/>
    <cellStyle name="Normal 36 2 58" xfId="13140"/>
    <cellStyle name="Normal 36 2 59" xfId="13141"/>
    <cellStyle name="Normal 36 2 6" xfId="13142"/>
    <cellStyle name="Normal 36 2 60" xfId="13143"/>
    <cellStyle name="Normal 36 2 61" xfId="13144"/>
    <cellStyle name="Normal 36 2 62" xfId="13145"/>
    <cellStyle name="Normal 36 2 63" xfId="13146"/>
    <cellStyle name="Normal 36 2 64" xfId="13147"/>
    <cellStyle name="Normal 36 2 65" xfId="13148"/>
    <cellStyle name="Normal 36 2 66" xfId="13149"/>
    <cellStyle name="Normal 36 2 67" xfId="13150"/>
    <cellStyle name="Normal 36 2 68" xfId="13151"/>
    <cellStyle name="Normal 36 2 69" xfId="13152"/>
    <cellStyle name="Normal 36 2 7" xfId="13153"/>
    <cellStyle name="Normal 36 2 70" xfId="13154"/>
    <cellStyle name="Normal 36 2 71" xfId="13155"/>
    <cellStyle name="Normal 36 2 72" xfId="13156"/>
    <cellStyle name="Normal 36 2 73" xfId="13157"/>
    <cellStyle name="Normal 36 2 74" xfId="13158"/>
    <cellStyle name="Normal 36 2 75" xfId="13159"/>
    <cellStyle name="Normal 36 2 76" xfId="13160"/>
    <cellStyle name="Normal 36 2 77" xfId="13161"/>
    <cellStyle name="Normal 36 2 78" xfId="13162"/>
    <cellStyle name="Normal 36 2 79" xfId="13163"/>
    <cellStyle name="Normal 36 2 8" xfId="13164"/>
    <cellStyle name="Normal 36 2 80" xfId="13165"/>
    <cellStyle name="Normal 36 2 81" xfId="13166"/>
    <cellStyle name="Normal 36 2 82" xfId="13167"/>
    <cellStyle name="Normal 36 2 83" xfId="13168"/>
    <cellStyle name="Normal 36 2 84" xfId="13169"/>
    <cellStyle name="Normal 36 2 85" xfId="13170"/>
    <cellStyle name="Normal 36 2 86" xfId="13171"/>
    <cellStyle name="Normal 36 2 87" xfId="13172"/>
    <cellStyle name="Normal 36 2 88" xfId="13173"/>
    <cellStyle name="Normal 36 2 89" xfId="13174"/>
    <cellStyle name="Normal 36 2 9" xfId="13175"/>
    <cellStyle name="Normal 36 2 90" xfId="13176"/>
    <cellStyle name="Normal 36 20" xfId="13177"/>
    <cellStyle name="Normal 36 21" xfId="13178"/>
    <cellStyle name="Normal 36 22" xfId="13179"/>
    <cellStyle name="Normal 36 23" xfId="13180"/>
    <cellStyle name="Normal 36 24" xfId="13181"/>
    <cellStyle name="Normal 36 25" xfId="13182"/>
    <cellStyle name="Normal 36 26" xfId="13183"/>
    <cellStyle name="Normal 36 27" xfId="13184"/>
    <cellStyle name="Normal 36 28" xfId="13185"/>
    <cellStyle name="Normal 36 29" xfId="13186"/>
    <cellStyle name="Normal 36 3" xfId="13187"/>
    <cellStyle name="Normal 36 3 10" xfId="13188"/>
    <cellStyle name="Normal 36 3 11" xfId="13189"/>
    <cellStyle name="Normal 36 3 12" xfId="13190"/>
    <cellStyle name="Normal 36 3 13" xfId="13191"/>
    <cellStyle name="Normal 36 3 14" xfId="13192"/>
    <cellStyle name="Normal 36 3 15" xfId="13193"/>
    <cellStyle name="Normal 36 3 16" xfId="13194"/>
    <cellStyle name="Normal 36 3 17" xfId="13195"/>
    <cellStyle name="Normal 36 3 18" xfId="13196"/>
    <cellStyle name="Normal 36 3 19" xfId="13197"/>
    <cellStyle name="Normal 36 3 2" xfId="13198"/>
    <cellStyle name="Normal 36 3 20" xfId="13199"/>
    <cellStyle name="Normal 36 3 21" xfId="13200"/>
    <cellStyle name="Normal 36 3 22" xfId="13201"/>
    <cellStyle name="Normal 36 3 23" xfId="13202"/>
    <cellStyle name="Normal 36 3 24" xfId="13203"/>
    <cellStyle name="Normal 36 3 25" xfId="13204"/>
    <cellStyle name="Normal 36 3 26" xfId="13205"/>
    <cellStyle name="Normal 36 3 27" xfId="13206"/>
    <cellStyle name="Normal 36 3 28" xfId="13207"/>
    <cellStyle name="Normal 36 3 29" xfId="13208"/>
    <cellStyle name="Normal 36 3 3" xfId="13209"/>
    <cellStyle name="Normal 36 3 30" xfId="13210"/>
    <cellStyle name="Normal 36 3 31" xfId="13211"/>
    <cellStyle name="Normal 36 3 32" xfId="13212"/>
    <cellStyle name="Normal 36 3 33" xfId="13213"/>
    <cellStyle name="Normal 36 3 34" xfId="13214"/>
    <cellStyle name="Normal 36 3 35" xfId="13215"/>
    <cellStyle name="Normal 36 3 36" xfId="13216"/>
    <cellStyle name="Normal 36 3 37" xfId="13217"/>
    <cellStyle name="Normal 36 3 38" xfId="13218"/>
    <cellStyle name="Normal 36 3 39" xfId="13219"/>
    <cellStyle name="Normal 36 3 4" xfId="13220"/>
    <cellStyle name="Normal 36 3 40" xfId="13221"/>
    <cellStyle name="Normal 36 3 41" xfId="13222"/>
    <cellStyle name="Normal 36 3 42" xfId="13223"/>
    <cellStyle name="Normal 36 3 43" xfId="13224"/>
    <cellStyle name="Normal 36 3 44" xfId="13225"/>
    <cellStyle name="Normal 36 3 45" xfId="13226"/>
    <cellStyle name="Normal 36 3 46" xfId="13227"/>
    <cellStyle name="Normal 36 3 47" xfId="13228"/>
    <cellStyle name="Normal 36 3 48" xfId="13229"/>
    <cellStyle name="Normal 36 3 49" xfId="13230"/>
    <cellStyle name="Normal 36 3 5" xfId="13231"/>
    <cellStyle name="Normal 36 3 50" xfId="13232"/>
    <cellStyle name="Normal 36 3 51" xfId="13233"/>
    <cellStyle name="Normal 36 3 52" xfId="13234"/>
    <cellStyle name="Normal 36 3 53" xfId="13235"/>
    <cellStyle name="Normal 36 3 54" xfId="13236"/>
    <cellStyle name="Normal 36 3 55" xfId="13237"/>
    <cellStyle name="Normal 36 3 56" xfId="13238"/>
    <cellStyle name="Normal 36 3 57" xfId="13239"/>
    <cellStyle name="Normal 36 3 58" xfId="13240"/>
    <cellStyle name="Normal 36 3 59" xfId="13241"/>
    <cellStyle name="Normal 36 3 6" xfId="13242"/>
    <cellStyle name="Normal 36 3 60" xfId="13243"/>
    <cellStyle name="Normal 36 3 61" xfId="13244"/>
    <cellStyle name="Normal 36 3 62" xfId="13245"/>
    <cellStyle name="Normal 36 3 63" xfId="13246"/>
    <cellStyle name="Normal 36 3 64" xfId="13247"/>
    <cellStyle name="Normal 36 3 65" xfId="13248"/>
    <cellStyle name="Normal 36 3 66" xfId="13249"/>
    <cellStyle name="Normal 36 3 67" xfId="13250"/>
    <cellStyle name="Normal 36 3 68" xfId="13251"/>
    <cellStyle name="Normal 36 3 69" xfId="13252"/>
    <cellStyle name="Normal 36 3 7" xfId="13253"/>
    <cellStyle name="Normal 36 3 70" xfId="13254"/>
    <cellStyle name="Normal 36 3 71" xfId="13255"/>
    <cellStyle name="Normal 36 3 72" xfId="13256"/>
    <cellStyle name="Normal 36 3 73" xfId="13257"/>
    <cellStyle name="Normal 36 3 74" xfId="13258"/>
    <cellStyle name="Normal 36 3 75" xfId="13259"/>
    <cellStyle name="Normal 36 3 76" xfId="13260"/>
    <cellStyle name="Normal 36 3 77" xfId="13261"/>
    <cellStyle name="Normal 36 3 78" xfId="13262"/>
    <cellStyle name="Normal 36 3 79" xfId="13263"/>
    <cellStyle name="Normal 36 3 8" xfId="13264"/>
    <cellStyle name="Normal 36 3 80" xfId="13265"/>
    <cellStyle name="Normal 36 3 81" xfId="13266"/>
    <cellStyle name="Normal 36 3 82" xfId="13267"/>
    <cellStyle name="Normal 36 3 83" xfId="13268"/>
    <cellStyle name="Normal 36 3 84" xfId="13269"/>
    <cellStyle name="Normal 36 3 85" xfId="13270"/>
    <cellStyle name="Normal 36 3 86" xfId="13271"/>
    <cellStyle name="Normal 36 3 87" xfId="13272"/>
    <cellStyle name="Normal 36 3 88" xfId="13273"/>
    <cellStyle name="Normal 36 3 9" xfId="13274"/>
    <cellStyle name="Normal 36 30" xfId="13275"/>
    <cellStyle name="Normal 36 31" xfId="13276"/>
    <cellStyle name="Normal 36 32" xfId="13277"/>
    <cellStyle name="Normal 36 33" xfId="13278"/>
    <cellStyle name="Normal 36 34" xfId="13279"/>
    <cellStyle name="Normal 36 35" xfId="13280"/>
    <cellStyle name="Normal 36 36" xfId="13281"/>
    <cellStyle name="Normal 36 37" xfId="13282"/>
    <cellStyle name="Normal 36 38" xfId="13283"/>
    <cellStyle name="Normal 36 39" xfId="13284"/>
    <cellStyle name="Normal 36 4" xfId="13285"/>
    <cellStyle name="Normal 36 4 10" xfId="13286"/>
    <cellStyle name="Normal 36 4 11" xfId="13287"/>
    <cellStyle name="Normal 36 4 12" xfId="13288"/>
    <cellStyle name="Normal 36 4 13" xfId="13289"/>
    <cellStyle name="Normal 36 4 14" xfId="13290"/>
    <cellStyle name="Normal 36 4 15" xfId="13291"/>
    <cellStyle name="Normal 36 4 16" xfId="13292"/>
    <cellStyle name="Normal 36 4 17" xfId="13293"/>
    <cellStyle name="Normal 36 4 18" xfId="13294"/>
    <cellStyle name="Normal 36 4 19" xfId="13295"/>
    <cellStyle name="Normal 36 4 2" xfId="13296"/>
    <cellStyle name="Normal 36 4 20" xfId="13297"/>
    <cellStyle name="Normal 36 4 21" xfId="13298"/>
    <cellStyle name="Normal 36 4 22" xfId="13299"/>
    <cellStyle name="Normal 36 4 23" xfId="13300"/>
    <cellStyle name="Normal 36 4 24" xfId="13301"/>
    <cellStyle name="Normal 36 4 25" xfId="13302"/>
    <cellStyle name="Normal 36 4 26" xfId="13303"/>
    <cellStyle name="Normal 36 4 27" xfId="13304"/>
    <cellStyle name="Normal 36 4 28" xfId="13305"/>
    <cellStyle name="Normal 36 4 29" xfId="13306"/>
    <cellStyle name="Normal 36 4 3" xfId="13307"/>
    <cellStyle name="Normal 36 4 30" xfId="13308"/>
    <cellStyle name="Normal 36 4 31" xfId="13309"/>
    <cellStyle name="Normal 36 4 32" xfId="13310"/>
    <cellStyle name="Normal 36 4 33" xfId="13311"/>
    <cellStyle name="Normal 36 4 34" xfId="13312"/>
    <cellStyle name="Normal 36 4 35" xfId="13313"/>
    <cellStyle name="Normal 36 4 36" xfId="13314"/>
    <cellStyle name="Normal 36 4 37" xfId="13315"/>
    <cellStyle name="Normal 36 4 38" xfId="13316"/>
    <cellStyle name="Normal 36 4 39" xfId="13317"/>
    <cellStyle name="Normal 36 4 4" xfId="13318"/>
    <cellStyle name="Normal 36 4 40" xfId="13319"/>
    <cellStyle name="Normal 36 4 41" xfId="13320"/>
    <cellStyle name="Normal 36 4 42" xfId="13321"/>
    <cellStyle name="Normal 36 4 43" xfId="13322"/>
    <cellStyle name="Normal 36 4 44" xfId="13323"/>
    <cellStyle name="Normal 36 4 45" xfId="13324"/>
    <cellStyle name="Normal 36 4 46" xfId="13325"/>
    <cellStyle name="Normal 36 4 47" xfId="13326"/>
    <cellStyle name="Normal 36 4 48" xfId="13327"/>
    <cellStyle name="Normal 36 4 49" xfId="13328"/>
    <cellStyle name="Normal 36 4 5" xfId="13329"/>
    <cellStyle name="Normal 36 4 50" xfId="13330"/>
    <cellStyle name="Normal 36 4 51" xfId="13331"/>
    <cellStyle name="Normal 36 4 52" xfId="13332"/>
    <cellStyle name="Normal 36 4 53" xfId="13333"/>
    <cellStyle name="Normal 36 4 54" xfId="13334"/>
    <cellStyle name="Normal 36 4 55" xfId="13335"/>
    <cellStyle name="Normal 36 4 56" xfId="13336"/>
    <cellStyle name="Normal 36 4 57" xfId="13337"/>
    <cellStyle name="Normal 36 4 58" xfId="13338"/>
    <cellStyle name="Normal 36 4 59" xfId="13339"/>
    <cellStyle name="Normal 36 4 6" xfId="13340"/>
    <cellStyle name="Normal 36 4 60" xfId="13341"/>
    <cellStyle name="Normal 36 4 61" xfId="13342"/>
    <cellStyle name="Normal 36 4 62" xfId="13343"/>
    <cellStyle name="Normal 36 4 63" xfId="13344"/>
    <cellStyle name="Normal 36 4 64" xfId="13345"/>
    <cellStyle name="Normal 36 4 65" xfId="13346"/>
    <cellStyle name="Normal 36 4 66" xfId="13347"/>
    <cellStyle name="Normal 36 4 67" xfId="13348"/>
    <cellStyle name="Normal 36 4 68" xfId="13349"/>
    <cellStyle name="Normal 36 4 69" xfId="13350"/>
    <cellStyle name="Normal 36 4 7" xfId="13351"/>
    <cellStyle name="Normal 36 4 70" xfId="13352"/>
    <cellStyle name="Normal 36 4 71" xfId="13353"/>
    <cellStyle name="Normal 36 4 72" xfId="13354"/>
    <cellStyle name="Normal 36 4 73" xfId="13355"/>
    <cellStyle name="Normal 36 4 74" xfId="13356"/>
    <cellStyle name="Normal 36 4 75" xfId="13357"/>
    <cellStyle name="Normal 36 4 76" xfId="13358"/>
    <cellStyle name="Normal 36 4 77" xfId="13359"/>
    <cellStyle name="Normal 36 4 78" xfId="13360"/>
    <cellStyle name="Normal 36 4 79" xfId="13361"/>
    <cellStyle name="Normal 36 4 8" xfId="13362"/>
    <cellStyle name="Normal 36 4 80" xfId="13363"/>
    <cellStyle name="Normal 36 4 81" xfId="13364"/>
    <cellStyle name="Normal 36 4 82" xfId="13365"/>
    <cellStyle name="Normal 36 4 83" xfId="13366"/>
    <cellStyle name="Normal 36 4 84" xfId="13367"/>
    <cellStyle name="Normal 36 4 85" xfId="13368"/>
    <cellStyle name="Normal 36 4 86" xfId="13369"/>
    <cellStyle name="Normal 36 4 87" xfId="13370"/>
    <cellStyle name="Normal 36 4 88" xfId="13371"/>
    <cellStyle name="Normal 36 4 9" xfId="13372"/>
    <cellStyle name="Normal 36 40" xfId="13373"/>
    <cellStyle name="Normal 36 41" xfId="13374"/>
    <cellStyle name="Normal 36 42" xfId="13375"/>
    <cellStyle name="Normal 36 43" xfId="13376"/>
    <cellStyle name="Normal 36 44" xfId="13377"/>
    <cellStyle name="Normal 36 45" xfId="13378"/>
    <cellStyle name="Normal 36 46" xfId="13379"/>
    <cellStyle name="Normal 36 47" xfId="13380"/>
    <cellStyle name="Normal 36 48" xfId="13381"/>
    <cellStyle name="Normal 36 49" xfId="13382"/>
    <cellStyle name="Normal 36 5" xfId="13383"/>
    <cellStyle name="Normal 36 50" xfId="13384"/>
    <cellStyle name="Normal 36 51" xfId="13385"/>
    <cellStyle name="Normal 36 52" xfId="13386"/>
    <cellStyle name="Normal 36 53" xfId="13387"/>
    <cellStyle name="Normal 36 54" xfId="13388"/>
    <cellStyle name="Normal 36 55" xfId="13389"/>
    <cellStyle name="Normal 36 56" xfId="13390"/>
    <cellStyle name="Normal 36 57" xfId="13391"/>
    <cellStyle name="Normal 36 58" xfId="13392"/>
    <cellStyle name="Normal 36 59" xfId="13393"/>
    <cellStyle name="Normal 36 6" xfId="13394"/>
    <cellStyle name="Normal 36 60" xfId="13395"/>
    <cellStyle name="Normal 36 61" xfId="13396"/>
    <cellStyle name="Normal 36 62" xfId="13397"/>
    <cellStyle name="Normal 36 63" xfId="13398"/>
    <cellStyle name="Normal 36 64" xfId="13399"/>
    <cellStyle name="Normal 36 65" xfId="13400"/>
    <cellStyle name="Normal 36 66" xfId="13401"/>
    <cellStyle name="Normal 36 67" xfId="13402"/>
    <cellStyle name="Normal 36 68" xfId="13403"/>
    <cellStyle name="Normal 36 69" xfId="13404"/>
    <cellStyle name="Normal 36 7" xfId="13405"/>
    <cellStyle name="Normal 36 70" xfId="13406"/>
    <cellStyle name="Normal 36 71" xfId="13407"/>
    <cellStyle name="Normal 36 72" xfId="13408"/>
    <cellStyle name="Normal 36 73" xfId="13409"/>
    <cellStyle name="Normal 36 74" xfId="13410"/>
    <cellStyle name="Normal 36 75" xfId="13411"/>
    <cellStyle name="Normal 36 76" xfId="13412"/>
    <cellStyle name="Normal 36 77" xfId="13413"/>
    <cellStyle name="Normal 36 78" xfId="13414"/>
    <cellStyle name="Normal 36 79" xfId="13415"/>
    <cellStyle name="Normal 36 8" xfId="13416"/>
    <cellStyle name="Normal 36 80" xfId="13417"/>
    <cellStyle name="Normal 36 81" xfId="13418"/>
    <cellStyle name="Normal 36 82" xfId="13419"/>
    <cellStyle name="Normal 36 83" xfId="13420"/>
    <cellStyle name="Normal 36 84" xfId="13421"/>
    <cellStyle name="Normal 36 85" xfId="13422"/>
    <cellStyle name="Normal 36 86" xfId="13423"/>
    <cellStyle name="Normal 36 87" xfId="13424"/>
    <cellStyle name="Normal 36 88" xfId="13425"/>
    <cellStyle name="Normal 36 89" xfId="13426"/>
    <cellStyle name="Normal 36 9" xfId="13427"/>
    <cellStyle name="Normal 36 90" xfId="13428"/>
    <cellStyle name="Normal 36 91" xfId="13429"/>
    <cellStyle name="Normal 37" xfId="13430"/>
    <cellStyle name="Normal 37 10" xfId="13431"/>
    <cellStyle name="Normal 37 11" xfId="13432"/>
    <cellStyle name="Normal 37 12" xfId="13433"/>
    <cellStyle name="Normal 37 13" xfId="13434"/>
    <cellStyle name="Normal 37 14" xfId="13435"/>
    <cellStyle name="Normal 37 15" xfId="13436"/>
    <cellStyle name="Normal 37 16" xfId="13437"/>
    <cellStyle name="Normal 37 17" xfId="13438"/>
    <cellStyle name="Normal 37 18" xfId="13439"/>
    <cellStyle name="Normal 37 19" xfId="13440"/>
    <cellStyle name="Normal 37 2" xfId="13441"/>
    <cellStyle name="Normal 37 2 10" xfId="13442"/>
    <cellStyle name="Normal 37 2 11" xfId="13443"/>
    <cellStyle name="Normal 37 2 12" xfId="13444"/>
    <cellStyle name="Normal 37 2 13" xfId="13445"/>
    <cellStyle name="Normal 37 2 14" xfId="13446"/>
    <cellStyle name="Normal 37 2 15" xfId="13447"/>
    <cellStyle name="Normal 37 2 16" xfId="13448"/>
    <cellStyle name="Normal 37 2 17" xfId="13449"/>
    <cellStyle name="Normal 37 2 18" xfId="13450"/>
    <cellStyle name="Normal 37 2 19" xfId="13451"/>
    <cellStyle name="Normal 37 2 2" xfId="13452"/>
    <cellStyle name="Normal 37 2 2 10" xfId="13453"/>
    <cellStyle name="Normal 37 2 2 11" xfId="13454"/>
    <cellStyle name="Normal 37 2 2 12" xfId="13455"/>
    <cellStyle name="Normal 37 2 2 13" xfId="13456"/>
    <cellStyle name="Normal 37 2 2 14" xfId="13457"/>
    <cellStyle name="Normal 37 2 2 15" xfId="13458"/>
    <cellStyle name="Normal 37 2 2 16" xfId="13459"/>
    <cellStyle name="Normal 37 2 2 17" xfId="13460"/>
    <cellStyle name="Normal 37 2 2 18" xfId="13461"/>
    <cellStyle name="Normal 37 2 2 19" xfId="13462"/>
    <cellStyle name="Normal 37 2 2 2" xfId="13463"/>
    <cellStyle name="Normal 37 2 2 20" xfId="13464"/>
    <cellStyle name="Normal 37 2 2 21" xfId="13465"/>
    <cellStyle name="Normal 37 2 2 22" xfId="13466"/>
    <cellStyle name="Normal 37 2 2 23" xfId="13467"/>
    <cellStyle name="Normal 37 2 2 24" xfId="13468"/>
    <cellStyle name="Normal 37 2 2 25" xfId="13469"/>
    <cellStyle name="Normal 37 2 2 26" xfId="13470"/>
    <cellStyle name="Normal 37 2 2 27" xfId="13471"/>
    <cellStyle name="Normal 37 2 2 28" xfId="13472"/>
    <cellStyle name="Normal 37 2 2 29" xfId="13473"/>
    <cellStyle name="Normal 37 2 2 3" xfId="13474"/>
    <cellStyle name="Normal 37 2 2 30" xfId="13475"/>
    <cellStyle name="Normal 37 2 2 31" xfId="13476"/>
    <cellStyle name="Normal 37 2 2 32" xfId="13477"/>
    <cellStyle name="Normal 37 2 2 33" xfId="13478"/>
    <cellStyle name="Normal 37 2 2 34" xfId="13479"/>
    <cellStyle name="Normal 37 2 2 35" xfId="13480"/>
    <cellStyle name="Normal 37 2 2 36" xfId="13481"/>
    <cellStyle name="Normal 37 2 2 37" xfId="13482"/>
    <cellStyle name="Normal 37 2 2 38" xfId="13483"/>
    <cellStyle name="Normal 37 2 2 39" xfId="13484"/>
    <cellStyle name="Normal 37 2 2 4" xfId="13485"/>
    <cellStyle name="Normal 37 2 2 40" xfId="13486"/>
    <cellStyle name="Normal 37 2 2 41" xfId="13487"/>
    <cellStyle name="Normal 37 2 2 42" xfId="13488"/>
    <cellStyle name="Normal 37 2 2 43" xfId="13489"/>
    <cellStyle name="Normal 37 2 2 44" xfId="13490"/>
    <cellStyle name="Normal 37 2 2 45" xfId="13491"/>
    <cellStyle name="Normal 37 2 2 46" xfId="13492"/>
    <cellStyle name="Normal 37 2 2 47" xfId="13493"/>
    <cellStyle name="Normal 37 2 2 48" xfId="13494"/>
    <cellStyle name="Normal 37 2 2 49" xfId="13495"/>
    <cellStyle name="Normal 37 2 2 5" xfId="13496"/>
    <cellStyle name="Normal 37 2 2 50" xfId="13497"/>
    <cellStyle name="Normal 37 2 2 51" xfId="13498"/>
    <cellStyle name="Normal 37 2 2 52" xfId="13499"/>
    <cellStyle name="Normal 37 2 2 53" xfId="13500"/>
    <cellStyle name="Normal 37 2 2 54" xfId="13501"/>
    <cellStyle name="Normal 37 2 2 55" xfId="13502"/>
    <cellStyle name="Normal 37 2 2 56" xfId="13503"/>
    <cellStyle name="Normal 37 2 2 57" xfId="13504"/>
    <cellStyle name="Normal 37 2 2 58" xfId="13505"/>
    <cellStyle name="Normal 37 2 2 59" xfId="13506"/>
    <cellStyle name="Normal 37 2 2 6" xfId="13507"/>
    <cellStyle name="Normal 37 2 2 60" xfId="13508"/>
    <cellStyle name="Normal 37 2 2 61" xfId="13509"/>
    <cellStyle name="Normal 37 2 2 62" xfId="13510"/>
    <cellStyle name="Normal 37 2 2 63" xfId="13511"/>
    <cellStyle name="Normal 37 2 2 64" xfId="13512"/>
    <cellStyle name="Normal 37 2 2 65" xfId="13513"/>
    <cellStyle name="Normal 37 2 2 66" xfId="13514"/>
    <cellStyle name="Normal 37 2 2 67" xfId="13515"/>
    <cellStyle name="Normal 37 2 2 68" xfId="13516"/>
    <cellStyle name="Normal 37 2 2 69" xfId="13517"/>
    <cellStyle name="Normal 37 2 2 7" xfId="13518"/>
    <cellStyle name="Normal 37 2 2 70" xfId="13519"/>
    <cellStyle name="Normal 37 2 2 71" xfId="13520"/>
    <cellStyle name="Normal 37 2 2 72" xfId="13521"/>
    <cellStyle name="Normal 37 2 2 73" xfId="13522"/>
    <cellStyle name="Normal 37 2 2 74" xfId="13523"/>
    <cellStyle name="Normal 37 2 2 75" xfId="13524"/>
    <cellStyle name="Normal 37 2 2 76" xfId="13525"/>
    <cellStyle name="Normal 37 2 2 77" xfId="13526"/>
    <cellStyle name="Normal 37 2 2 78" xfId="13527"/>
    <cellStyle name="Normal 37 2 2 79" xfId="13528"/>
    <cellStyle name="Normal 37 2 2 8" xfId="13529"/>
    <cellStyle name="Normal 37 2 2 80" xfId="13530"/>
    <cellStyle name="Normal 37 2 2 81" xfId="13531"/>
    <cellStyle name="Normal 37 2 2 82" xfId="13532"/>
    <cellStyle name="Normal 37 2 2 83" xfId="13533"/>
    <cellStyle name="Normal 37 2 2 84" xfId="13534"/>
    <cellStyle name="Normal 37 2 2 85" xfId="13535"/>
    <cellStyle name="Normal 37 2 2 86" xfId="13536"/>
    <cellStyle name="Normal 37 2 2 87" xfId="13537"/>
    <cellStyle name="Normal 37 2 2 88" xfId="13538"/>
    <cellStyle name="Normal 37 2 2 9" xfId="13539"/>
    <cellStyle name="Normal 37 2 20" xfId="13540"/>
    <cellStyle name="Normal 37 2 21" xfId="13541"/>
    <cellStyle name="Normal 37 2 22" xfId="13542"/>
    <cellStyle name="Normal 37 2 23" xfId="13543"/>
    <cellStyle name="Normal 37 2 24" xfId="13544"/>
    <cellStyle name="Normal 37 2 25" xfId="13545"/>
    <cellStyle name="Normal 37 2 26" xfId="13546"/>
    <cellStyle name="Normal 37 2 27" xfId="13547"/>
    <cellStyle name="Normal 37 2 28" xfId="13548"/>
    <cellStyle name="Normal 37 2 29" xfId="13549"/>
    <cellStyle name="Normal 37 2 3" xfId="13550"/>
    <cellStyle name="Normal 37 2 3 10" xfId="13551"/>
    <cellStyle name="Normal 37 2 3 11" xfId="13552"/>
    <cellStyle name="Normal 37 2 3 12" xfId="13553"/>
    <cellStyle name="Normal 37 2 3 13" xfId="13554"/>
    <cellStyle name="Normal 37 2 3 14" xfId="13555"/>
    <cellStyle name="Normal 37 2 3 15" xfId="13556"/>
    <cellStyle name="Normal 37 2 3 16" xfId="13557"/>
    <cellStyle name="Normal 37 2 3 17" xfId="13558"/>
    <cellStyle name="Normal 37 2 3 18" xfId="13559"/>
    <cellStyle name="Normal 37 2 3 19" xfId="13560"/>
    <cellStyle name="Normal 37 2 3 2" xfId="13561"/>
    <cellStyle name="Normal 37 2 3 20" xfId="13562"/>
    <cellStyle name="Normal 37 2 3 21" xfId="13563"/>
    <cellStyle name="Normal 37 2 3 22" xfId="13564"/>
    <cellStyle name="Normal 37 2 3 23" xfId="13565"/>
    <cellStyle name="Normal 37 2 3 24" xfId="13566"/>
    <cellStyle name="Normal 37 2 3 25" xfId="13567"/>
    <cellStyle name="Normal 37 2 3 26" xfId="13568"/>
    <cellStyle name="Normal 37 2 3 27" xfId="13569"/>
    <cellStyle name="Normal 37 2 3 28" xfId="13570"/>
    <cellStyle name="Normal 37 2 3 29" xfId="13571"/>
    <cellStyle name="Normal 37 2 3 3" xfId="13572"/>
    <cellStyle name="Normal 37 2 3 30" xfId="13573"/>
    <cellStyle name="Normal 37 2 3 31" xfId="13574"/>
    <cellStyle name="Normal 37 2 3 32" xfId="13575"/>
    <cellStyle name="Normal 37 2 3 33" xfId="13576"/>
    <cellStyle name="Normal 37 2 3 34" xfId="13577"/>
    <cellStyle name="Normal 37 2 3 35" xfId="13578"/>
    <cellStyle name="Normal 37 2 3 36" xfId="13579"/>
    <cellStyle name="Normal 37 2 3 37" xfId="13580"/>
    <cellStyle name="Normal 37 2 3 38" xfId="13581"/>
    <cellStyle name="Normal 37 2 3 39" xfId="13582"/>
    <cellStyle name="Normal 37 2 3 4" xfId="13583"/>
    <cellStyle name="Normal 37 2 3 40" xfId="13584"/>
    <cellStyle name="Normal 37 2 3 41" xfId="13585"/>
    <cellStyle name="Normal 37 2 3 42" xfId="13586"/>
    <cellStyle name="Normal 37 2 3 43" xfId="13587"/>
    <cellStyle name="Normal 37 2 3 44" xfId="13588"/>
    <cellStyle name="Normal 37 2 3 45" xfId="13589"/>
    <cellStyle name="Normal 37 2 3 46" xfId="13590"/>
    <cellStyle name="Normal 37 2 3 47" xfId="13591"/>
    <cellStyle name="Normal 37 2 3 48" xfId="13592"/>
    <cellStyle name="Normal 37 2 3 49" xfId="13593"/>
    <cellStyle name="Normal 37 2 3 5" xfId="13594"/>
    <cellStyle name="Normal 37 2 3 50" xfId="13595"/>
    <cellStyle name="Normal 37 2 3 51" xfId="13596"/>
    <cellStyle name="Normal 37 2 3 52" xfId="13597"/>
    <cellStyle name="Normal 37 2 3 53" xfId="13598"/>
    <cellStyle name="Normal 37 2 3 54" xfId="13599"/>
    <cellStyle name="Normal 37 2 3 55" xfId="13600"/>
    <cellStyle name="Normal 37 2 3 56" xfId="13601"/>
    <cellStyle name="Normal 37 2 3 57" xfId="13602"/>
    <cellStyle name="Normal 37 2 3 58" xfId="13603"/>
    <cellStyle name="Normal 37 2 3 59" xfId="13604"/>
    <cellStyle name="Normal 37 2 3 6" xfId="13605"/>
    <cellStyle name="Normal 37 2 3 60" xfId="13606"/>
    <cellStyle name="Normal 37 2 3 61" xfId="13607"/>
    <cellStyle name="Normal 37 2 3 62" xfId="13608"/>
    <cellStyle name="Normal 37 2 3 63" xfId="13609"/>
    <cellStyle name="Normal 37 2 3 64" xfId="13610"/>
    <cellStyle name="Normal 37 2 3 65" xfId="13611"/>
    <cellStyle name="Normal 37 2 3 66" xfId="13612"/>
    <cellStyle name="Normal 37 2 3 67" xfId="13613"/>
    <cellStyle name="Normal 37 2 3 68" xfId="13614"/>
    <cellStyle name="Normal 37 2 3 69" xfId="13615"/>
    <cellStyle name="Normal 37 2 3 7" xfId="13616"/>
    <cellStyle name="Normal 37 2 3 70" xfId="13617"/>
    <cellStyle name="Normal 37 2 3 71" xfId="13618"/>
    <cellStyle name="Normal 37 2 3 72" xfId="13619"/>
    <cellStyle name="Normal 37 2 3 73" xfId="13620"/>
    <cellStyle name="Normal 37 2 3 74" xfId="13621"/>
    <cellStyle name="Normal 37 2 3 75" xfId="13622"/>
    <cellStyle name="Normal 37 2 3 76" xfId="13623"/>
    <cellStyle name="Normal 37 2 3 77" xfId="13624"/>
    <cellStyle name="Normal 37 2 3 78" xfId="13625"/>
    <cellStyle name="Normal 37 2 3 79" xfId="13626"/>
    <cellStyle name="Normal 37 2 3 8" xfId="13627"/>
    <cellStyle name="Normal 37 2 3 80" xfId="13628"/>
    <cellStyle name="Normal 37 2 3 81" xfId="13629"/>
    <cellStyle name="Normal 37 2 3 82" xfId="13630"/>
    <cellStyle name="Normal 37 2 3 83" xfId="13631"/>
    <cellStyle name="Normal 37 2 3 84" xfId="13632"/>
    <cellStyle name="Normal 37 2 3 85" xfId="13633"/>
    <cellStyle name="Normal 37 2 3 86" xfId="13634"/>
    <cellStyle name="Normal 37 2 3 87" xfId="13635"/>
    <cellStyle name="Normal 37 2 3 88" xfId="13636"/>
    <cellStyle name="Normal 37 2 3 9" xfId="13637"/>
    <cellStyle name="Normal 37 2 30" xfId="13638"/>
    <cellStyle name="Normal 37 2 31" xfId="13639"/>
    <cellStyle name="Normal 37 2 32" xfId="13640"/>
    <cellStyle name="Normal 37 2 33" xfId="13641"/>
    <cellStyle name="Normal 37 2 34" xfId="13642"/>
    <cellStyle name="Normal 37 2 35" xfId="13643"/>
    <cellStyle name="Normal 37 2 36" xfId="13644"/>
    <cellStyle name="Normal 37 2 37" xfId="13645"/>
    <cellStyle name="Normal 37 2 38" xfId="13646"/>
    <cellStyle name="Normal 37 2 39" xfId="13647"/>
    <cellStyle name="Normal 37 2 4" xfId="13648"/>
    <cellStyle name="Normal 37 2 40" xfId="13649"/>
    <cellStyle name="Normal 37 2 41" xfId="13650"/>
    <cellStyle name="Normal 37 2 42" xfId="13651"/>
    <cellStyle name="Normal 37 2 43" xfId="13652"/>
    <cellStyle name="Normal 37 2 44" xfId="13653"/>
    <cellStyle name="Normal 37 2 45" xfId="13654"/>
    <cellStyle name="Normal 37 2 46" xfId="13655"/>
    <cellStyle name="Normal 37 2 47" xfId="13656"/>
    <cellStyle name="Normal 37 2 48" xfId="13657"/>
    <cellStyle name="Normal 37 2 49" xfId="13658"/>
    <cellStyle name="Normal 37 2 5" xfId="13659"/>
    <cellStyle name="Normal 37 2 50" xfId="13660"/>
    <cellStyle name="Normal 37 2 51" xfId="13661"/>
    <cellStyle name="Normal 37 2 52" xfId="13662"/>
    <cellStyle name="Normal 37 2 53" xfId="13663"/>
    <cellStyle name="Normal 37 2 54" xfId="13664"/>
    <cellStyle name="Normal 37 2 55" xfId="13665"/>
    <cellStyle name="Normal 37 2 56" xfId="13666"/>
    <cellStyle name="Normal 37 2 57" xfId="13667"/>
    <cellStyle name="Normal 37 2 58" xfId="13668"/>
    <cellStyle name="Normal 37 2 59" xfId="13669"/>
    <cellStyle name="Normal 37 2 6" xfId="13670"/>
    <cellStyle name="Normal 37 2 60" xfId="13671"/>
    <cellStyle name="Normal 37 2 61" xfId="13672"/>
    <cellStyle name="Normal 37 2 62" xfId="13673"/>
    <cellStyle name="Normal 37 2 63" xfId="13674"/>
    <cellStyle name="Normal 37 2 64" xfId="13675"/>
    <cellStyle name="Normal 37 2 65" xfId="13676"/>
    <cellStyle name="Normal 37 2 66" xfId="13677"/>
    <cellStyle name="Normal 37 2 67" xfId="13678"/>
    <cellStyle name="Normal 37 2 68" xfId="13679"/>
    <cellStyle name="Normal 37 2 69" xfId="13680"/>
    <cellStyle name="Normal 37 2 7" xfId="13681"/>
    <cellStyle name="Normal 37 2 70" xfId="13682"/>
    <cellStyle name="Normal 37 2 71" xfId="13683"/>
    <cellStyle name="Normal 37 2 72" xfId="13684"/>
    <cellStyle name="Normal 37 2 73" xfId="13685"/>
    <cellStyle name="Normal 37 2 74" xfId="13686"/>
    <cellStyle name="Normal 37 2 75" xfId="13687"/>
    <cellStyle name="Normal 37 2 76" xfId="13688"/>
    <cellStyle name="Normal 37 2 77" xfId="13689"/>
    <cellStyle name="Normal 37 2 78" xfId="13690"/>
    <cellStyle name="Normal 37 2 79" xfId="13691"/>
    <cellStyle name="Normal 37 2 8" xfId="13692"/>
    <cellStyle name="Normal 37 2 80" xfId="13693"/>
    <cellStyle name="Normal 37 2 81" xfId="13694"/>
    <cellStyle name="Normal 37 2 82" xfId="13695"/>
    <cellStyle name="Normal 37 2 83" xfId="13696"/>
    <cellStyle name="Normal 37 2 84" xfId="13697"/>
    <cellStyle name="Normal 37 2 85" xfId="13698"/>
    <cellStyle name="Normal 37 2 86" xfId="13699"/>
    <cellStyle name="Normal 37 2 87" xfId="13700"/>
    <cellStyle name="Normal 37 2 88" xfId="13701"/>
    <cellStyle name="Normal 37 2 89" xfId="13702"/>
    <cellStyle name="Normal 37 2 9" xfId="13703"/>
    <cellStyle name="Normal 37 2 90" xfId="13704"/>
    <cellStyle name="Normal 37 20" xfId="13705"/>
    <cellStyle name="Normal 37 21" xfId="13706"/>
    <cellStyle name="Normal 37 22" xfId="13707"/>
    <cellStyle name="Normal 37 23" xfId="13708"/>
    <cellStyle name="Normal 37 24" xfId="13709"/>
    <cellStyle name="Normal 37 25" xfId="13710"/>
    <cellStyle name="Normal 37 26" xfId="13711"/>
    <cellStyle name="Normal 37 27" xfId="13712"/>
    <cellStyle name="Normal 37 28" xfId="13713"/>
    <cellStyle name="Normal 37 29" xfId="13714"/>
    <cellStyle name="Normal 37 3" xfId="13715"/>
    <cellStyle name="Normal 37 3 10" xfId="13716"/>
    <cellStyle name="Normal 37 3 11" xfId="13717"/>
    <cellStyle name="Normal 37 3 12" xfId="13718"/>
    <cellStyle name="Normal 37 3 13" xfId="13719"/>
    <cellStyle name="Normal 37 3 14" xfId="13720"/>
    <cellStyle name="Normal 37 3 15" xfId="13721"/>
    <cellStyle name="Normal 37 3 16" xfId="13722"/>
    <cellStyle name="Normal 37 3 17" xfId="13723"/>
    <cellStyle name="Normal 37 3 18" xfId="13724"/>
    <cellStyle name="Normal 37 3 19" xfId="13725"/>
    <cellStyle name="Normal 37 3 2" xfId="13726"/>
    <cellStyle name="Normal 37 3 20" xfId="13727"/>
    <cellStyle name="Normal 37 3 21" xfId="13728"/>
    <cellStyle name="Normal 37 3 22" xfId="13729"/>
    <cellStyle name="Normal 37 3 23" xfId="13730"/>
    <cellStyle name="Normal 37 3 24" xfId="13731"/>
    <cellStyle name="Normal 37 3 25" xfId="13732"/>
    <cellStyle name="Normal 37 3 26" xfId="13733"/>
    <cellStyle name="Normal 37 3 27" xfId="13734"/>
    <cellStyle name="Normal 37 3 28" xfId="13735"/>
    <cellStyle name="Normal 37 3 29" xfId="13736"/>
    <cellStyle name="Normal 37 3 3" xfId="13737"/>
    <cellStyle name="Normal 37 3 30" xfId="13738"/>
    <cellStyle name="Normal 37 3 31" xfId="13739"/>
    <cellStyle name="Normal 37 3 32" xfId="13740"/>
    <cellStyle name="Normal 37 3 33" xfId="13741"/>
    <cellStyle name="Normal 37 3 34" xfId="13742"/>
    <cellStyle name="Normal 37 3 35" xfId="13743"/>
    <cellStyle name="Normal 37 3 36" xfId="13744"/>
    <cellStyle name="Normal 37 3 37" xfId="13745"/>
    <cellStyle name="Normal 37 3 38" xfId="13746"/>
    <cellStyle name="Normal 37 3 39" xfId="13747"/>
    <cellStyle name="Normal 37 3 4" xfId="13748"/>
    <cellStyle name="Normal 37 3 40" xfId="13749"/>
    <cellStyle name="Normal 37 3 41" xfId="13750"/>
    <cellStyle name="Normal 37 3 42" xfId="13751"/>
    <cellStyle name="Normal 37 3 43" xfId="13752"/>
    <cellStyle name="Normal 37 3 44" xfId="13753"/>
    <cellStyle name="Normal 37 3 45" xfId="13754"/>
    <cellStyle name="Normal 37 3 46" xfId="13755"/>
    <cellStyle name="Normal 37 3 47" xfId="13756"/>
    <cellStyle name="Normal 37 3 48" xfId="13757"/>
    <cellStyle name="Normal 37 3 49" xfId="13758"/>
    <cellStyle name="Normal 37 3 5" xfId="13759"/>
    <cellStyle name="Normal 37 3 50" xfId="13760"/>
    <cellStyle name="Normal 37 3 51" xfId="13761"/>
    <cellStyle name="Normal 37 3 52" xfId="13762"/>
    <cellStyle name="Normal 37 3 53" xfId="13763"/>
    <cellStyle name="Normal 37 3 54" xfId="13764"/>
    <cellStyle name="Normal 37 3 55" xfId="13765"/>
    <cellStyle name="Normal 37 3 56" xfId="13766"/>
    <cellStyle name="Normal 37 3 57" xfId="13767"/>
    <cellStyle name="Normal 37 3 58" xfId="13768"/>
    <cellStyle name="Normal 37 3 59" xfId="13769"/>
    <cellStyle name="Normal 37 3 6" xfId="13770"/>
    <cellStyle name="Normal 37 3 60" xfId="13771"/>
    <cellStyle name="Normal 37 3 61" xfId="13772"/>
    <cellStyle name="Normal 37 3 62" xfId="13773"/>
    <cellStyle name="Normal 37 3 63" xfId="13774"/>
    <cellStyle name="Normal 37 3 64" xfId="13775"/>
    <cellStyle name="Normal 37 3 65" xfId="13776"/>
    <cellStyle name="Normal 37 3 66" xfId="13777"/>
    <cellStyle name="Normal 37 3 67" xfId="13778"/>
    <cellStyle name="Normal 37 3 68" xfId="13779"/>
    <cellStyle name="Normal 37 3 69" xfId="13780"/>
    <cellStyle name="Normal 37 3 7" xfId="13781"/>
    <cellStyle name="Normal 37 3 70" xfId="13782"/>
    <cellStyle name="Normal 37 3 71" xfId="13783"/>
    <cellStyle name="Normal 37 3 72" xfId="13784"/>
    <cellStyle name="Normal 37 3 73" xfId="13785"/>
    <cellStyle name="Normal 37 3 74" xfId="13786"/>
    <cellStyle name="Normal 37 3 75" xfId="13787"/>
    <cellStyle name="Normal 37 3 76" xfId="13788"/>
    <cellStyle name="Normal 37 3 77" xfId="13789"/>
    <cellStyle name="Normal 37 3 78" xfId="13790"/>
    <cellStyle name="Normal 37 3 79" xfId="13791"/>
    <cellStyle name="Normal 37 3 8" xfId="13792"/>
    <cellStyle name="Normal 37 3 80" xfId="13793"/>
    <cellStyle name="Normal 37 3 81" xfId="13794"/>
    <cellStyle name="Normal 37 3 82" xfId="13795"/>
    <cellStyle name="Normal 37 3 83" xfId="13796"/>
    <cellStyle name="Normal 37 3 84" xfId="13797"/>
    <cellStyle name="Normal 37 3 85" xfId="13798"/>
    <cellStyle name="Normal 37 3 86" xfId="13799"/>
    <cellStyle name="Normal 37 3 87" xfId="13800"/>
    <cellStyle name="Normal 37 3 88" xfId="13801"/>
    <cellStyle name="Normal 37 3 9" xfId="13802"/>
    <cellStyle name="Normal 37 30" xfId="13803"/>
    <cellStyle name="Normal 37 31" xfId="13804"/>
    <cellStyle name="Normal 37 32" xfId="13805"/>
    <cellStyle name="Normal 37 33" xfId="13806"/>
    <cellStyle name="Normal 37 34" xfId="13807"/>
    <cellStyle name="Normal 37 35" xfId="13808"/>
    <cellStyle name="Normal 37 36" xfId="13809"/>
    <cellStyle name="Normal 37 37" xfId="13810"/>
    <cellStyle name="Normal 37 38" xfId="13811"/>
    <cellStyle name="Normal 37 39" xfId="13812"/>
    <cellStyle name="Normal 37 4" xfId="13813"/>
    <cellStyle name="Normal 37 4 10" xfId="13814"/>
    <cellStyle name="Normal 37 4 11" xfId="13815"/>
    <cellStyle name="Normal 37 4 12" xfId="13816"/>
    <cellStyle name="Normal 37 4 13" xfId="13817"/>
    <cellStyle name="Normal 37 4 14" xfId="13818"/>
    <cellStyle name="Normal 37 4 15" xfId="13819"/>
    <cellStyle name="Normal 37 4 16" xfId="13820"/>
    <cellStyle name="Normal 37 4 17" xfId="13821"/>
    <cellStyle name="Normal 37 4 18" xfId="13822"/>
    <cellStyle name="Normal 37 4 19" xfId="13823"/>
    <cellStyle name="Normal 37 4 2" xfId="13824"/>
    <cellStyle name="Normal 37 4 20" xfId="13825"/>
    <cellStyle name="Normal 37 4 21" xfId="13826"/>
    <cellStyle name="Normal 37 4 22" xfId="13827"/>
    <cellStyle name="Normal 37 4 23" xfId="13828"/>
    <cellStyle name="Normal 37 4 24" xfId="13829"/>
    <cellStyle name="Normal 37 4 25" xfId="13830"/>
    <cellStyle name="Normal 37 4 26" xfId="13831"/>
    <cellStyle name="Normal 37 4 27" xfId="13832"/>
    <cellStyle name="Normal 37 4 28" xfId="13833"/>
    <cellStyle name="Normal 37 4 29" xfId="13834"/>
    <cellStyle name="Normal 37 4 3" xfId="13835"/>
    <cellStyle name="Normal 37 4 30" xfId="13836"/>
    <cellStyle name="Normal 37 4 31" xfId="13837"/>
    <cellStyle name="Normal 37 4 32" xfId="13838"/>
    <cellStyle name="Normal 37 4 33" xfId="13839"/>
    <cellStyle name="Normal 37 4 34" xfId="13840"/>
    <cellStyle name="Normal 37 4 35" xfId="13841"/>
    <cellStyle name="Normal 37 4 36" xfId="13842"/>
    <cellStyle name="Normal 37 4 37" xfId="13843"/>
    <cellStyle name="Normal 37 4 38" xfId="13844"/>
    <cellStyle name="Normal 37 4 39" xfId="13845"/>
    <cellStyle name="Normal 37 4 4" xfId="13846"/>
    <cellStyle name="Normal 37 4 40" xfId="13847"/>
    <cellStyle name="Normal 37 4 41" xfId="13848"/>
    <cellStyle name="Normal 37 4 42" xfId="13849"/>
    <cellStyle name="Normal 37 4 43" xfId="13850"/>
    <cellStyle name="Normal 37 4 44" xfId="13851"/>
    <cellStyle name="Normal 37 4 45" xfId="13852"/>
    <cellStyle name="Normal 37 4 46" xfId="13853"/>
    <cellStyle name="Normal 37 4 47" xfId="13854"/>
    <cellStyle name="Normal 37 4 48" xfId="13855"/>
    <cellStyle name="Normal 37 4 49" xfId="13856"/>
    <cellStyle name="Normal 37 4 5" xfId="13857"/>
    <cellStyle name="Normal 37 4 50" xfId="13858"/>
    <cellStyle name="Normal 37 4 51" xfId="13859"/>
    <cellStyle name="Normal 37 4 52" xfId="13860"/>
    <cellStyle name="Normal 37 4 53" xfId="13861"/>
    <cellStyle name="Normal 37 4 54" xfId="13862"/>
    <cellStyle name="Normal 37 4 55" xfId="13863"/>
    <cellStyle name="Normal 37 4 56" xfId="13864"/>
    <cellStyle name="Normal 37 4 57" xfId="13865"/>
    <cellStyle name="Normal 37 4 58" xfId="13866"/>
    <cellStyle name="Normal 37 4 59" xfId="13867"/>
    <cellStyle name="Normal 37 4 6" xfId="13868"/>
    <cellStyle name="Normal 37 4 60" xfId="13869"/>
    <cellStyle name="Normal 37 4 61" xfId="13870"/>
    <cellStyle name="Normal 37 4 62" xfId="13871"/>
    <cellStyle name="Normal 37 4 63" xfId="13872"/>
    <cellStyle name="Normal 37 4 64" xfId="13873"/>
    <cellStyle name="Normal 37 4 65" xfId="13874"/>
    <cellStyle name="Normal 37 4 66" xfId="13875"/>
    <cellStyle name="Normal 37 4 67" xfId="13876"/>
    <cellStyle name="Normal 37 4 68" xfId="13877"/>
    <cellStyle name="Normal 37 4 69" xfId="13878"/>
    <cellStyle name="Normal 37 4 7" xfId="13879"/>
    <cellStyle name="Normal 37 4 70" xfId="13880"/>
    <cellStyle name="Normal 37 4 71" xfId="13881"/>
    <cellStyle name="Normal 37 4 72" xfId="13882"/>
    <cellStyle name="Normal 37 4 73" xfId="13883"/>
    <cellStyle name="Normal 37 4 74" xfId="13884"/>
    <cellStyle name="Normal 37 4 75" xfId="13885"/>
    <cellStyle name="Normal 37 4 76" xfId="13886"/>
    <cellStyle name="Normal 37 4 77" xfId="13887"/>
    <cellStyle name="Normal 37 4 78" xfId="13888"/>
    <cellStyle name="Normal 37 4 79" xfId="13889"/>
    <cellStyle name="Normal 37 4 8" xfId="13890"/>
    <cellStyle name="Normal 37 4 80" xfId="13891"/>
    <cellStyle name="Normal 37 4 81" xfId="13892"/>
    <cellStyle name="Normal 37 4 82" xfId="13893"/>
    <cellStyle name="Normal 37 4 83" xfId="13894"/>
    <cellStyle name="Normal 37 4 84" xfId="13895"/>
    <cellStyle name="Normal 37 4 85" xfId="13896"/>
    <cellStyle name="Normal 37 4 86" xfId="13897"/>
    <cellStyle name="Normal 37 4 87" xfId="13898"/>
    <cellStyle name="Normal 37 4 88" xfId="13899"/>
    <cellStyle name="Normal 37 4 9" xfId="13900"/>
    <cellStyle name="Normal 37 40" xfId="13901"/>
    <cellStyle name="Normal 37 41" xfId="13902"/>
    <cellStyle name="Normal 37 42" xfId="13903"/>
    <cellStyle name="Normal 37 43" xfId="13904"/>
    <cellStyle name="Normal 37 44" xfId="13905"/>
    <cellStyle name="Normal 37 45" xfId="13906"/>
    <cellStyle name="Normal 37 46" xfId="13907"/>
    <cellStyle name="Normal 37 47" xfId="13908"/>
    <cellStyle name="Normal 37 48" xfId="13909"/>
    <cellStyle name="Normal 37 49" xfId="13910"/>
    <cellStyle name="Normal 37 5" xfId="13911"/>
    <cellStyle name="Normal 37 50" xfId="13912"/>
    <cellStyle name="Normal 37 51" xfId="13913"/>
    <cellStyle name="Normal 37 52" xfId="13914"/>
    <cellStyle name="Normal 37 53" xfId="13915"/>
    <cellStyle name="Normal 37 54" xfId="13916"/>
    <cellStyle name="Normal 37 55" xfId="13917"/>
    <cellStyle name="Normal 37 56" xfId="13918"/>
    <cellStyle name="Normal 37 57" xfId="13919"/>
    <cellStyle name="Normal 37 58" xfId="13920"/>
    <cellStyle name="Normal 37 59" xfId="13921"/>
    <cellStyle name="Normal 37 6" xfId="13922"/>
    <cellStyle name="Normal 37 60" xfId="13923"/>
    <cellStyle name="Normal 37 61" xfId="13924"/>
    <cellStyle name="Normal 37 62" xfId="13925"/>
    <cellStyle name="Normal 37 63" xfId="13926"/>
    <cellStyle name="Normal 37 64" xfId="13927"/>
    <cellStyle name="Normal 37 65" xfId="13928"/>
    <cellStyle name="Normal 37 66" xfId="13929"/>
    <cellStyle name="Normal 37 67" xfId="13930"/>
    <cellStyle name="Normal 37 68" xfId="13931"/>
    <cellStyle name="Normal 37 69" xfId="13932"/>
    <cellStyle name="Normal 37 7" xfId="13933"/>
    <cellStyle name="Normal 37 70" xfId="13934"/>
    <cellStyle name="Normal 37 71" xfId="13935"/>
    <cellStyle name="Normal 37 72" xfId="13936"/>
    <cellStyle name="Normal 37 73" xfId="13937"/>
    <cellStyle name="Normal 37 74" xfId="13938"/>
    <cellStyle name="Normal 37 75" xfId="13939"/>
    <cellStyle name="Normal 37 76" xfId="13940"/>
    <cellStyle name="Normal 37 77" xfId="13941"/>
    <cellStyle name="Normal 37 78" xfId="13942"/>
    <cellStyle name="Normal 37 79" xfId="13943"/>
    <cellStyle name="Normal 37 8" xfId="13944"/>
    <cellStyle name="Normal 37 80" xfId="13945"/>
    <cellStyle name="Normal 37 81" xfId="13946"/>
    <cellStyle name="Normal 37 82" xfId="13947"/>
    <cellStyle name="Normal 37 83" xfId="13948"/>
    <cellStyle name="Normal 37 84" xfId="13949"/>
    <cellStyle name="Normal 37 85" xfId="13950"/>
    <cellStyle name="Normal 37 86" xfId="13951"/>
    <cellStyle name="Normal 37 87" xfId="13952"/>
    <cellStyle name="Normal 37 88" xfId="13953"/>
    <cellStyle name="Normal 37 89" xfId="13954"/>
    <cellStyle name="Normal 37 9" xfId="13955"/>
    <cellStyle name="Normal 37 90" xfId="13956"/>
    <cellStyle name="Normal 37 91" xfId="13957"/>
    <cellStyle name="Normal 38" xfId="13958"/>
    <cellStyle name="Normal 39" xfId="13959"/>
    <cellStyle name="Normal 4" xfId="13960"/>
    <cellStyle name="Normal 4 2" xfId="13961"/>
    <cellStyle name="Normal 4 3" xfId="13962"/>
    <cellStyle name="Normal 4 4" xfId="13963"/>
    <cellStyle name="Normal 4 5" xfId="13964"/>
    <cellStyle name="Normal 4 6" xfId="13965"/>
    <cellStyle name="Normal 40" xfId="13966"/>
    <cellStyle name="Normal 41" xfId="13967"/>
    <cellStyle name="Normal 42" xfId="13968"/>
    <cellStyle name="Normal 43" xfId="13969"/>
    <cellStyle name="Normal 44" xfId="13970"/>
    <cellStyle name="Normal 45" xfId="13971"/>
    <cellStyle name="Normal 46" xfId="13972"/>
    <cellStyle name="Normal 46 10" xfId="13973"/>
    <cellStyle name="Normal 46 11" xfId="13974"/>
    <cellStyle name="Normal 46 12" xfId="13975"/>
    <cellStyle name="Normal 46 13" xfId="13976"/>
    <cellStyle name="Normal 46 14" xfId="13977"/>
    <cellStyle name="Normal 46 15" xfId="13978"/>
    <cellStyle name="Normal 46 16" xfId="13979"/>
    <cellStyle name="Normal 46 17" xfId="13980"/>
    <cellStyle name="Normal 46 18" xfId="13981"/>
    <cellStyle name="Normal 46 19" xfId="13982"/>
    <cellStyle name="Normal 46 2" xfId="13983"/>
    <cellStyle name="Normal 46 2 10" xfId="13984"/>
    <cellStyle name="Normal 46 2 11" xfId="13985"/>
    <cellStyle name="Normal 46 2 12" xfId="13986"/>
    <cellStyle name="Normal 46 2 13" xfId="13987"/>
    <cellStyle name="Normal 46 2 14" xfId="13988"/>
    <cellStyle name="Normal 46 2 15" xfId="13989"/>
    <cellStyle name="Normal 46 2 16" xfId="13990"/>
    <cellStyle name="Normal 46 2 17" xfId="13991"/>
    <cellStyle name="Normal 46 2 18" xfId="13992"/>
    <cellStyle name="Normal 46 2 19" xfId="13993"/>
    <cellStyle name="Normal 46 2 2" xfId="13994"/>
    <cellStyle name="Normal 46 2 2 10" xfId="13995"/>
    <cellStyle name="Normal 46 2 2 11" xfId="13996"/>
    <cellStyle name="Normal 46 2 2 12" xfId="13997"/>
    <cellStyle name="Normal 46 2 2 13" xfId="13998"/>
    <cellStyle name="Normal 46 2 2 14" xfId="13999"/>
    <cellStyle name="Normal 46 2 2 15" xfId="14000"/>
    <cellStyle name="Normal 46 2 2 16" xfId="14001"/>
    <cellStyle name="Normal 46 2 2 17" xfId="14002"/>
    <cellStyle name="Normal 46 2 2 18" xfId="14003"/>
    <cellStyle name="Normal 46 2 2 19" xfId="14004"/>
    <cellStyle name="Normal 46 2 2 2" xfId="14005"/>
    <cellStyle name="Normal 46 2 2 20" xfId="14006"/>
    <cellStyle name="Normal 46 2 2 21" xfId="14007"/>
    <cellStyle name="Normal 46 2 2 22" xfId="14008"/>
    <cellStyle name="Normal 46 2 2 23" xfId="14009"/>
    <cellStyle name="Normal 46 2 2 24" xfId="14010"/>
    <cellStyle name="Normal 46 2 2 25" xfId="14011"/>
    <cellStyle name="Normal 46 2 2 26" xfId="14012"/>
    <cellStyle name="Normal 46 2 2 27" xfId="14013"/>
    <cellStyle name="Normal 46 2 2 28" xfId="14014"/>
    <cellStyle name="Normal 46 2 2 29" xfId="14015"/>
    <cellStyle name="Normal 46 2 2 3" xfId="14016"/>
    <cellStyle name="Normal 46 2 2 30" xfId="14017"/>
    <cellStyle name="Normal 46 2 2 31" xfId="14018"/>
    <cellStyle name="Normal 46 2 2 32" xfId="14019"/>
    <cellStyle name="Normal 46 2 2 33" xfId="14020"/>
    <cellStyle name="Normal 46 2 2 34" xfId="14021"/>
    <cellStyle name="Normal 46 2 2 35" xfId="14022"/>
    <cellStyle name="Normal 46 2 2 36" xfId="14023"/>
    <cellStyle name="Normal 46 2 2 37" xfId="14024"/>
    <cellStyle name="Normal 46 2 2 38" xfId="14025"/>
    <cellStyle name="Normal 46 2 2 39" xfId="14026"/>
    <cellStyle name="Normal 46 2 2 4" xfId="14027"/>
    <cellStyle name="Normal 46 2 2 40" xfId="14028"/>
    <cellStyle name="Normal 46 2 2 41" xfId="14029"/>
    <cellStyle name="Normal 46 2 2 42" xfId="14030"/>
    <cellStyle name="Normal 46 2 2 43" xfId="14031"/>
    <cellStyle name="Normal 46 2 2 44" xfId="14032"/>
    <cellStyle name="Normal 46 2 2 45" xfId="14033"/>
    <cellStyle name="Normal 46 2 2 46" xfId="14034"/>
    <cellStyle name="Normal 46 2 2 47" xfId="14035"/>
    <cellStyle name="Normal 46 2 2 48" xfId="14036"/>
    <cellStyle name="Normal 46 2 2 49" xfId="14037"/>
    <cellStyle name="Normal 46 2 2 5" xfId="14038"/>
    <cellStyle name="Normal 46 2 2 50" xfId="14039"/>
    <cellStyle name="Normal 46 2 2 51" xfId="14040"/>
    <cellStyle name="Normal 46 2 2 52" xfId="14041"/>
    <cellStyle name="Normal 46 2 2 53" xfId="14042"/>
    <cellStyle name="Normal 46 2 2 54" xfId="14043"/>
    <cellStyle name="Normal 46 2 2 55" xfId="14044"/>
    <cellStyle name="Normal 46 2 2 56" xfId="14045"/>
    <cellStyle name="Normal 46 2 2 57" xfId="14046"/>
    <cellStyle name="Normal 46 2 2 58" xfId="14047"/>
    <cellStyle name="Normal 46 2 2 59" xfId="14048"/>
    <cellStyle name="Normal 46 2 2 6" xfId="14049"/>
    <cellStyle name="Normal 46 2 2 60" xfId="14050"/>
    <cellStyle name="Normal 46 2 2 61" xfId="14051"/>
    <cellStyle name="Normal 46 2 2 62" xfId="14052"/>
    <cellStyle name="Normal 46 2 2 63" xfId="14053"/>
    <cellStyle name="Normal 46 2 2 64" xfId="14054"/>
    <cellStyle name="Normal 46 2 2 65" xfId="14055"/>
    <cellStyle name="Normal 46 2 2 66" xfId="14056"/>
    <cellStyle name="Normal 46 2 2 67" xfId="14057"/>
    <cellStyle name="Normal 46 2 2 68" xfId="14058"/>
    <cellStyle name="Normal 46 2 2 69" xfId="14059"/>
    <cellStyle name="Normal 46 2 2 7" xfId="14060"/>
    <cellStyle name="Normal 46 2 2 70" xfId="14061"/>
    <cellStyle name="Normal 46 2 2 71" xfId="14062"/>
    <cellStyle name="Normal 46 2 2 72" xfId="14063"/>
    <cellStyle name="Normal 46 2 2 73" xfId="14064"/>
    <cellStyle name="Normal 46 2 2 74" xfId="14065"/>
    <cellStyle name="Normal 46 2 2 75" xfId="14066"/>
    <cellStyle name="Normal 46 2 2 76" xfId="14067"/>
    <cellStyle name="Normal 46 2 2 77" xfId="14068"/>
    <cellStyle name="Normal 46 2 2 78" xfId="14069"/>
    <cellStyle name="Normal 46 2 2 79" xfId="14070"/>
    <cellStyle name="Normal 46 2 2 8" xfId="14071"/>
    <cellStyle name="Normal 46 2 2 80" xfId="14072"/>
    <cellStyle name="Normal 46 2 2 81" xfId="14073"/>
    <cellStyle name="Normal 46 2 2 82" xfId="14074"/>
    <cellStyle name="Normal 46 2 2 83" xfId="14075"/>
    <cellStyle name="Normal 46 2 2 84" xfId="14076"/>
    <cellStyle name="Normal 46 2 2 85" xfId="14077"/>
    <cellStyle name="Normal 46 2 2 86" xfId="14078"/>
    <cellStyle name="Normal 46 2 2 87" xfId="14079"/>
    <cellStyle name="Normal 46 2 2 88" xfId="14080"/>
    <cellStyle name="Normal 46 2 2 9" xfId="14081"/>
    <cellStyle name="Normal 46 2 20" xfId="14082"/>
    <cellStyle name="Normal 46 2 21" xfId="14083"/>
    <cellStyle name="Normal 46 2 22" xfId="14084"/>
    <cellStyle name="Normal 46 2 23" xfId="14085"/>
    <cellStyle name="Normal 46 2 24" xfId="14086"/>
    <cellStyle name="Normal 46 2 25" xfId="14087"/>
    <cellStyle name="Normal 46 2 26" xfId="14088"/>
    <cellStyle name="Normal 46 2 27" xfId="14089"/>
    <cellStyle name="Normal 46 2 28" xfId="14090"/>
    <cellStyle name="Normal 46 2 29" xfId="14091"/>
    <cellStyle name="Normal 46 2 3" xfId="14092"/>
    <cellStyle name="Normal 46 2 3 10" xfId="14093"/>
    <cellStyle name="Normal 46 2 3 11" xfId="14094"/>
    <cellStyle name="Normal 46 2 3 12" xfId="14095"/>
    <cellStyle name="Normal 46 2 3 13" xfId="14096"/>
    <cellStyle name="Normal 46 2 3 14" xfId="14097"/>
    <cellStyle name="Normal 46 2 3 15" xfId="14098"/>
    <cellStyle name="Normal 46 2 3 16" xfId="14099"/>
    <cellStyle name="Normal 46 2 3 17" xfId="14100"/>
    <cellStyle name="Normal 46 2 3 18" xfId="14101"/>
    <cellStyle name="Normal 46 2 3 19" xfId="14102"/>
    <cellStyle name="Normal 46 2 3 2" xfId="14103"/>
    <cellStyle name="Normal 46 2 3 20" xfId="14104"/>
    <cellStyle name="Normal 46 2 3 21" xfId="14105"/>
    <cellStyle name="Normal 46 2 3 22" xfId="14106"/>
    <cellStyle name="Normal 46 2 3 23" xfId="14107"/>
    <cellStyle name="Normal 46 2 3 24" xfId="14108"/>
    <cellStyle name="Normal 46 2 3 25" xfId="14109"/>
    <cellStyle name="Normal 46 2 3 26" xfId="14110"/>
    <cellStyle name="Normal 46 2 3 27" xfId="14111"/>
    <cellStyle name="Normal 46 2 3 28" xfId="14112"/>
    <cellStyle name="Normal 46 2 3 29" xfId="14113"/>
    <cellStyle name="Normal 46 2 3 3" xfId="14114"/>
    <cellStyle name="Normal 46 2 3 30" xfId="14115"/>
    <cellStyle name="Normal 46 2 3 31" xfId="14116"/>
    <cellStyle name="Normal 46 2 3 32" xfId="14117"/>
    <cellStyle name="Normal 46 2 3 33" xfId="14118"/>
    <cellStyle name="Normal 46 2 3 34" xfId="14119"/>
    <cellStyle name="Normal 46 2 3 35" xfId="14120"/>
    <cellStyle name="Normal 46 2 3 36" xfId="14121"/>
    <cellStyle name="Normal 46 2 3 37" xfId="14122"/>
    <cellStyle name="Normal 46 2 3 38" xfId="14123"/>
    <cellStyle name="Normal 46 2 3 39" xfId="14124"/>
    <cellStyle name="Normal 46 2 3 4" xfId="14125"/>
    <cellStyle name="Normal 46 2 3 40" xfId="14126"/>
    <cellStyle name="Normal 46 2 3 41" xfId="14127"/>
    <cellStyle name="Normal 46 2 3 42" xfId="14128"/>
    <cellStyle name="Normal 46 2 3 43" xfId="14129"/>
    <cellStyle name="Normal 46 2 3 44" xfId="14130"/>
    <cellStyle name="Normal 46 2 3 45" xfId="14131"/>
    <cellStyle name="Normal 46 2 3 46" xfId="14132"/>
    <cellStyle name="Normal 46 2 3 47" xfId="14133"/>
    <cellStyle name="Normal 46 2 3 48" xfId="14134"/>
    <cellStyle name="Normal 46 2 3 49" xfId="14135"/>
    <cellStyle name="Normal 46 2 3 5" xfId="14136"/>
    <cellStyle name="Normal 46 2 3 50" xfId="14137"/>
    <cellStyle name="Normal 46 2 3 51" xfId="14138"/>
    <cellStyle name="Normal 46 2 3 52" xfId="14139"/>
    <cellStyle name="Normal 46 2 3 53" xfId="14140"/>
    <cellStyle name="Normal 46 2 3 54" xfId="14141"/>
    <cellStyle name="Normal 46 2 3 55" xfId="14142"/>
    <cellStyle name="Normal 46 2 3 56" xfId="14143"/>
    <cellStyle name="Normal 46 2 3 57" xfId="14144"/>
    <cellStyle name="Normal 46 2 3 58" xfId="14145"/>
    <cellStyle name="Normal 46 2 3 59" xfId="14146"/>
    <cellStyle name="Normal 46 2 3 6" xfId="14147"/>
    <cellStyle name="Normal 46 2 3 60" xfId="14148"/>
    <cellStyle name="Normal 46 2 3 61" xfId="14149"/>
    <cellStyle name="Normal 46 2 3 62" xfId="14150"/>
    <cellStyle name="Normal 46 2 3 63" xfId="14151"/>
    <cellStyle name="Normal 46 2 3 64" xfId="14152"/>
    <cellStyle name="Normal 46 2 3 65" xfId="14153"/>
    <cellStyle name="Normal 46 2 3 66" xfId="14154"/>
    <cellStyle name="Normal 46 2 3 67" xfId="14155"/>
    <cellStyle name="Normal 46 2 3 68" xfId="14156"/>
    <cellStyle name="Normal 46 2 3 69" xfId="14157"/>
    <cellStyle name="Normal 46 2 3 7" xfId="14158"/>
    <cellStyle name="Normal 46 2 3 70" xfId="14159"/>
    <cellStyle name="Normal 46 2 3 71" xfId="14160"/>
    <cellStyle name="Normal 46 2 3 72" xfId="14161"/>
    <cellStyle name="Normal 46 2 3 73" xfId="14162"/>
    <cellStyle name="Normal 46 2 3 74" xfId="14163"/>
    <cellStyle name="Normal 46 2 3 75" xfId="14164"/>
    <cellStyle name="Normal 46 2 3 76" xfId="14165"/>
    <cellStyle name="Normal 46 2 3 77" xfId="14166"/>
    <cellStyle name="Normal 46 2 3 78" xfId="14167"/>
    <cellStyle name="Normal 46 2 3 79" xfId="14168"/>
    <cellStyle name="Normal 46 2 3 8" xfId="14169"/>
    <cellStyle name="Normal 46 2 3 80" xfId="14170"/>
    <cellStyle name="Normal 46 2 3 81" xfId="14171"/>
    <cellStyle name="Normal 46 2 3 82" xfId="14172"/>
    <cellStyle name="Normal 46 2 3 83" xfId="14173"/>
    <cellStyle name="Normal 46 2 3 84" xfId="14174"/>
    <cellStyle name="Normal 46 2 3 85" xfId="14175"/>
    <cellStyle name="Normal 46 2 3 86" xfId="14176"/>
    <cellStyle name="Normal 46 2 3 87" xfId="14177"/>
    <cellStyle name="Normal 46 2 3 88" xfId="14178"/>
    <cellStyle name="Normal 46 2 3 9" xfId="14179"/>
    <cellStyle name="Normal 46 2 30" xfId="14180"/>
    <cellStyle name="Normal 46 2 31" xfId="14181"/>
    <cellStyle name="Normal 46 2 32" xfId="14182"/>
    <cellStyle name="Normal 46 2 33" xfId="14183"/>
    <cellStyle name="Normal 46 2 34" xfId="14184"/>
    <cellStyle name="Normal 46 2 35" xfId="14185"/>
    <cellStyle name="Normal 46 2 36" xfId="14186"/>
    <cellStyle name="Normal 46 2 37" xfId="14187"/>
    <cellStyle name="Normal 46 2 38" xfId="14188"/>
    <cellStyle name="Normal 46 2 39" xfId="14189"/>
    <cellStyle name="Normal 46 2 4" xfId="14190"/>
    <cellStyle name="Normal 46 2 40" xfId="14191"/>
    <cellStyle name="Normal 46 2 41" xfId="14192"/>
    <cellStyle name="Normal 46 2 42" xfId="14193"/>
    <cellStyle name="Normal 46 2 43" xfId="14194"/>
    <cellStyle name="Normal 46 2 44" xfId="14195"/>
    <cellStyle name="Normal 46 2 45" xfId="14196"/>
    <cellStyle name="Normal 46 2 46" xfId="14197"/>
    <cellStyle name="Normal 46 2 47" xfId="14198"/>
    <cellStyle name="Normal 46 2 48" xfId="14199"/>
    <cellStyle name="Normal 46 2 49" xfId="14200"/>
    <cellStyle name="Normal 46 2 5" xfId="14201"/>
    <cellStyle name="Normal 46 2 50" xfId="14202"/>
    <cellStyle name="Normal 46 2 51" xfId="14203"/>
    <cellStyle name="Normal 46 2 52" xfId="14204"/>
    <cellStyle name="Normal 46 2 53" xfId="14205"/>
    <cellStyle name="Normal 46 2 54" xfId="14206"/>
    <cellStyle name="Normal 46 2 55" xfId="14207"/>
    <cellStyle name="Normal 46 2 56" xfId="14208"/>
    <cellStyle name="Normal 46 2 57" xfId="14209"/>
    <cellStyle name="Normal 46 2 58" xfId="14210"/>
    <cellStyle name="Normal 46 2 59" xfId="14211"/>
    <cellStyle name="Normal 46 2 6" xfId="14212"/>
    <cellStyle name="Normal 46 2 60" xfId="14213"/>
    <cellStyle name="Normal 46 2 61" xfId="14214"/>
    <cellStyle name="Normal 46 2 62" xfId="14215"/>
    <cellStyle name="Normal 46 2 63" xfId="14216"/>
    <cellStyle name="Normal 46 2 64" xfId="14217"/>
    <cellStyle name="Normal 46 2 65" xfId="14218"/>
    <cellStyle name="Normal 46 2 66" xfId="14219"/>
    <cellStyle name="Normal 46 2 67" xfId="14220"/>
    <cellStyle name="Normal 46 2 68" xfId="14221"/>
    <cellStyle name="Normal 46 2 69" xfId="14222"/>
    <cellStyle name="Normal 46 2 7" xfId="14223"/>
    <cellStyle name="Normal 46 2 70" xfId="14224"/>
    <cellStyle name="Normal 46 2 71" xfId="14225"/>
    <cellStyle name="Normal 46 2 72" xfId="14226"/>
    <cellStyle name="Normal 46 2 73" xfId="14227"/>
    <cellStyle name="Normal 46 2 74" xfId="14228"/>
    <cellStyle name="Normal 46 2 75" xfId="14229"/>
    <cellStyle name="Normal 46 2 76" xfId="14230"/>
    <cellStyle name="Normal 46 2 77" xfId="14231"/>
    <cellStyle name="Normal 46 2 78" xfId="14232"/>
    <cellStyle name="Normal 46 2 79" xfId="14233"/>
    <cellStyle name="Normal 46 2 8" xfId="14234"/>
    <cellStyle name="Normal 46 2 80" xfId="14235"/>
    <cellStyle name="Normal 46 2 81" xfId="14236"/>
    <cellStyle name="Normal 46 2 82" xfId="14237"/>
    <cellStyle name="Normal 46 2 83" xfId="14238"/>
    <cellStyle name="Normal 46 2 84" xfId="14239"/>
    <cellStyle name="Normal 46 2 85" xfId="14240"/>
    <cellStyle name="Normal 46 2 86" xfId="14241"/>
    <cellStyle name="Normal 46 2 87" xfId="14242"/>
    <cellStyle name="Normal 46 2 88" xfId="14243"/>
    <cellStyle name="Normal 46 2 89" xfId="14244"/>
    <cellStyle name="Normal 46 2 9" xfId="14245"/>
    <cellStyle name="Normal 46 2 90" xfId="14246"/>
    <cellStyle name="Normal 46 20" xfId="14247"/>
    <cellStyle name="Normal 46 21" xfId="14248"/>
    <cellStyle name="Normal 46 22" xfId="14249"/>
    <cellStyle name="Normal 46 23" xfId="14250"/>
    <cellStyle name="Normal 46 24" xfId="14251"/>
    <cellStyle name="Normal 46 25" xfId="14252"/>
    <cellStyle name="Normal 46 26" xfId="14253"/>
    <cellStyle name="Normal 46 27" xfId="14254"/>
    <cellStyle name="Normal 46 28" xfId="14255"/>
    <cellStyle name="Normal 46 29" xfId="14256"/>
    <cellStyle name="Normal 46 3" xfId="14257"/>
    <cellStyle name="Normal 46 3 10" xfId="14258"/>
    <cellStyle name="Normal 46 3 11" xfId="14259"/>
    <cellStyle name="Normal 46 3 12" xfId="14260"/>
    <cellStyle name="Normal 46 3 13" xfId="14261"/>
    <cellStyle name="Normal 46 3 14" xfId="14262"/>
    <cellStyle name="Normal 46 3 15" xfId="14263"/>
    <cellStyle name="Normal 46 3 16" xfId="14264"/>
    <cellStyle name="Normal 46 3 17" xfId="14265"/>
    <cellStyle name="Normal 46 3 18" xfId="14266"/>
    <cellStyle name="Normal 46 3 19" xfId="14267"/>
    <cellStyle name="Normal 46 3 2" xfId="14268"/>
    <cellStyle name="Normal 46 3 20" xfId="14269"/>
    <cellStyle name="Normal 46 3 21" xfId="14270"/>
    <cellStyle name="Normal 46 3 22" xfId="14271"/>
    <cellStyle name="Normal 46 3 23" xfId="14272"/>
    <cellStyle name="Normal 46 3 24" xfId="14273"/>
    <cellStyle name="Normal 46 3 25" xfId="14274"/>
    <cellStyle name="Normal 46 3 26" xfId="14275"/>
    <cellStyle name="Normal 46 3 27" xfId="14276"/>
    <cellStyle name="Normal 46 3 28" xfId="14277"/>
    <cellStyle name="Normal 46 3 29" xfId="14278"/>
    <cellStyle name="Normal 46 3 3" xfId="14279"/>
    <cellStyle name="Normal 46 3 30" xfId="14280"/>
    <cellStyle name="Normal 46 3 31" xfId="14281"/>
    <cellStyle name="Normal 46 3 32" xfId="14282"/>
    <cellStyle name="Normal 46 3 33" xfId="14283"/>
    <cellStyle name="Normal 46 3 34" xfId="14284"/>
    <cellStyle name="Normal 46 3 35" xfId="14285"/>
    <cellStyle name="Normal 46 3 36" xfId="14286"/>
    <cellStyle name="Normal 46 3 37" xfId="14287"/>
    <cellStyle name="Normal 46 3 38" xfId="14288"/>
    <cellStyle name="Normal 46 3 39" xfId="14289"/>
    <cellStyle name="Normal 46 3 4" xfId="14290"/>
    <cellStyle name="Normal 46 3 40" xfId="14291"/>
    <cellStyle name="Normal 46 3 41" xfId="14292"/>
    <cellStyle name="Normal 46 3 42" xfId="14293"/>
    <cellStyle name="Normal 46 3 43" xfId="14294"/>
    <cellStyle name="Normal 46 3 44" xfId="14295"/>
    <cellStyle name="Normal 46 3 45" xfId="14296"/>
    <cellStyle name="Normal 46 3 46" xfId="14297"/>
    <cellStyle name="Normal 46 3 47" xfId="14298"/>
    <cellStyle name="Normal 46 3 48" xfId="14299"/>
    <cellStyle name="Normal 46 3 49" xfId="14300"/>
    <cellStyle name="Normal 46 3 5" xfId="14301"/>
    <cellStyle name="Normal 46 3 50" xfId="14302"/>
    <cellStyle name="Normal 46 3 51" xfId="14303"/>
    <cellStyle name="Normal 46 3 52" xfId="14304"/>
    <cellStyle name="Normal 46 3 53" xfId="14305"/>
    <cellStyle name="Normal 46 3 54" xfId="14306"/>
    <cellStyle name="Normal 46 3 55" xfId="14307"/>
    <cellStyle name="Normal 46 3 56" xfId="14308"/>
    <cellStyle name="Normal 46 3 57" xfId="14309"/>
    <cellStyle name="Normal 46 3 58" xfId="14310"/>
    <cellStyle name="Normal 46 3 59" xfId="14311"/>
    <cellStyle name="Normal 46 3 6" xfId="14312"/>
    <cellStyle name="Normal 46 3 60" xfId="14313"/>
    <cellStyle name="Normal 46 3 61" xfId="14314"/>
    <cellStyle name="Normal 46 3 62" xfId="14315"/>
    <cellStyle name="Normal 46 3 63" xfId="14316"/>
    <cellStyle name="Normal 46 3 64" xfId="14317"/>
    <cellStyle name="Normal 46 3 65" xfId="14318"/>
    <cellStyle name="Normal 46 3 66" xfId="14319"/>
    <cellStyle name="Normal 46 3 67" xfId="14320"/>
    <cellStyle name="Normal 46 3 68" xfId="14321"/>
    <cellStyle name="Normal 46 3 69" xfId="14322"/>
    <cellStyle name="Normal 46 3 7" xfId="14323"/>
    <cellStyle name="Normal 46 3 70" xfId="14324"/>
    <cellStyle name="Normal 46 3 71" xfId="14325"/>
    <cellStyle name="Normal 46 3 72" xfId="14326"/>
    <cellStyle name="Normal 46 3 73" xfId="14327"/>
    <cellStyle name="Normal 46 3 74" xfId="14328"/>
    <cellStyle name="Normal 46 3 75" xfId="14329"/>
    <cellStyle name="Normal 46 3 76" xfId="14330"/>
    <cellStyle name="Normal 46 3 77" xfId="14331"/>
    <cellStyle name="Normal 46 3 78" xfId="14332"/>
    <cellStyle name="Normal 46 3 79" xfId="14333"/>
    <cellStyle name="Normal 46 3 8" xfId="14334"/>
    <cellStyle name="Normal 46 3 80" xfId="14335"/>
    <cellStyle name="Normal 46 3 81" xfId="14336"/>
    <cellStyle name="Normal 46 3 82" xfId="14337"/>
    <cellStyle name="Normal 46 3 83" xfId="14338"/>
    <cellStyle name="Normal 46 3 84" xfId="14339"/>
    <cellStyle name="Normal 46 3 85" xfId="14340"/>
    <cellStyle name="Normal 46 3 86" xfId="14341"/>
    <cellStyle name="Normal 46 3 87" xfId="14342"/>
    <cellStyle name="Normal 46 3 88" xfId="14343"/>
    <cellStyle name="Normal 46 3 9" xfId="14344"/>
    <cellStyle name="Normal 46 30" xfId="14345"/>
    <cellStyle name="Normal 46 31" xfId="14346"/>
    <cellStyle name="Normal 46 32" xfId="14347"/>
    <cellStyle name="Normal 46 33" xfId="14348"/>
    <cellStyle name="Normal 46 34" xfId="14349"/>
    <cellStyle name="Normal 46 35" xfId="14350"/>
    <cellStyle name="Normal 46 36" xfId="14351"/>
    <cellStyle name="Normal 46 37" xfId="14352"/>
    <cellStyle name="Normal 46 38" xfId="14353"/>
    <cellStyle name="Normal 46 39" xfId="14354"/>
    <cellStyle name="Normal 46 4" xfId="14355"/>
    <cellStyle name="Normal 46 4 10" xfId="14356"/>
    <cellStyle name="Normal 46 4 11" xfId="14357"/>
    <cellStyle name="Normal 46 4 12" xfId="14358"/>
    <cellStyle name="Normal 46 4 13" xfId="14359"/>
    <cellStyle name="Normal 46 4 14" xfId="14360"/>
    <cellStyle name="Normal 46 4 15" xfId="14361"/>
    <cellStyle name="Normal 46 4 16" xfId="14362"/>
    <cellStyle name="Normal 46 4 17" xfId="14363"/>
    <cellStyle name="Normal 46 4 18" xfId="14364"/>
    <cellStyle name="Normal 46 4 19" xfId="14365"/>
    <cellStyle name="Normal 46 4 2" xfId="14366"/>
    <cellStyle name="Normal 46 4 20" xfId="14367"/>
    <cellStyle name="Normal 46 4 21" xfId="14368"/>
    <cellStyle name="Normal 46 4 22" xfId="14369"/>
    <cellStyle name="Normal 46 4 23" xfId="14370"/>
    <cellStyle name="Normal 46 4 24" xfId="14371"/>
    <cellStyle name="Normal 46 4 25" xfId="14372"/>
    <cellStyle name="Normal 46 4 26" xfId="14373"/>
    <cellStyle name="Normal 46 4 27" xfId="14374"/>
    <cellStyle name="Normal 46 4 28" xfId="14375"/>
    <cellStyle name="Normal 46 4 29" xfId="14376"/>
    <cellStyle name="Normal 46 4 3" xfId="14377"/>
    <cellStyle name="Normal 46 4 30" xfId="14378"/>
    <cellStyle name="Normal 46 4 31" xfId="14379"/>
    <cellStyle name="Normal 46 4 32" xfId="14380"/>
    <cellStyle name="Normal 46 4 33" xfId="14381"/>
    <cellStyle name="Normal 46 4 34" xfId="14382"/>
    <cellStyle name="Normal 46 4 35" xfId="14383"/>
    <cellStyle name="Normal 46 4 36" xfId="14384"/>
    <cellStyle name="Normal 46 4 37" xfId="14385"/>
    <cellStyle name="Normal 46 4 38" xfId="14386"/>
    <cellStyle name="Normal 46 4 39" xfId="14387"/>
    <cellStyle name="Normal 46 4 4" xfId="14388"/>
    <cellStyle name="Normal 46 4 40" xfId="14389"/>
    <cellStyle name="Normal 46 4 41" xfId="14390"/>
    <cellStyle name="Normal 46 4 42" xfId="14391"/>
    <cellStyle name="Normal 46 4 43" xfId="14392"/>
    <cellStyle name="Normal 46 4 44" xfId="14393"/>
    <cellStyle name="Normal 46 4 45" xfId="14394"/>
    <cellStyle name="Normal 46 4 46" xfId="14395"/>
    <cellStyle name="Normal 46 4 47" xfId="14396"/>
    <cellStyle name="Normal 46 4 48" xfId="14397"/>
    <cellStyle name="Normal 46 4 49" xfId="14398"/>
    <cellStyle name="Normal 46 4 5" xfId="14399"/>
    <cellStyle name="Normal 46 4 50" xfId="14400"/>
    <cellStyle name="Normal 46 4 51" xfId="14401"/>
    <cellStyle name="Normal 46 4 52" xfId="14402"/>
    <cellStyle name="Normal 46 4 53" xfId="14403"/>
    <cellStyle name="Normal 46 4 54" xfId="14404"/>
    <cellStyle name="Normal 46 4 55" xfId="14405"/>
    <cellStyle name="Normal 46 4 56" xfId="14406"/>
    <cellStyle name="Normal 46 4 57" xfId="14407"/>
    <cellStyle name="Normal 46 4 58" xfId="14408"/>
    <cellStyle name="Normal 46 4 59" xfId="14409"/>
    <cellStyle name="Normal 46 4 6" xfId="14410"/>
    <cellStyle name="Normal 46 4 60" xfId="14411"/>
    <cellStyle name="Normal 46 4 61" xfId="14412"/>
    <cellStyle name="Normal 46 4 62" xfId="14413"/>
    <cellStyle name="Normal 46 4 63" xfId="14414"/>
    <cellStyle name="Normal 46 4 64" xfId="14415"/>
    <cellStyle name="Normal 46 4 65" xfId="14416"/>
    <cellStyle name="Normal 46 4 66" xfId="14417"/>
    <cellStyle name="Normal 46 4 67" xfId="14418"/>
    <cellStyle name="Normal 46 4 68" xfId="14419"/>
    <cellStyle name="Normal 46 4 69" xfId="14420"/>
    <cellStyle name="Normal 46 4 7" xfId="14421"/>
    <cellStyle name="Normal 46 4 70" xfId="14422"/>
    <cellStyle name="Normal 46 4 71" xfId="14423"/>
    <cellStyle name="Normal 46 4 72" xfId="14424"/>
    <cellStyle name="Normal 46 4 73" xfId="14425"/>
    <cellStyle name="Normal 46 4 74" xfId="14426"/>
    <cellStyle name="Normal 46 4 75" xfId="14427"/>
    <cellStyle name="Normal 46 4 76" xfId="14428"/>
    <cellStyle name="Normal 46 4 77" xfId="14429"/>
    <cellStyle name="Normal 46 4 78" xfId="14430"/>
    <cellStyle name="Normal 46 4 79" xfId="14431"/>
    <cellStyle name="Normal 46 4 8" xfId="14432"/>
    <cellStyle name="Normal 46 4 80" xfId="14433"/>
    <cellStyle name="Normal 46 4 81" xfId="14434"/>
    <cellStyle name="Normal 46 4 82" xfId="14435"/>
    <cellStyle name="Normal 46 4 83" xfId="14436"/>
    <cellStyle name="Normal 46 4 84" xfId="14437"/>
    <cellStyle name="Normal 46 4 85" xfId="14438"/>
    <cellStyle name="Normal 46 4 86" xfId="14439"/>
    <cellStyle name="Normal 46 4 87" xfId="14440"/>
    <cellStyle name="Normal 46 4 88" xfId="14441"/>
    <cellStyle name="Normal 46 4 9" xfId="14442"/>
    <cellStyle name="Normal 46 40" xfId="14443"/>
    <cellStyle name="Normal 46 41" xfId="14444"/>
    <cellStyle name="Normal 46 42" xfId="14445"/>
    <cellStyle name="Normal 46 43" xfId="14446"/>
    <cellStyle name="Normal 46 44" xfId="14447"/>
    <cellStyle name="Normal 46 45" xfId="14448"/>
    <cellStyle name="Normal 46 46" xfId="14449"/>
    <cellStyle name="Normal 46 47" xfId="14450"/>
    <cellStyle name="Normal 46 48" xfId="14451"/>
    <cellStyle name="Normal 46 49" xfId="14452"/>
    <cellStyle name="Normal 46 5" xfId="14453"/>
    <cellStyle name="Normal 46 50" xfId="14454"/>
    <cellStyle name="Normal 46 51" xfId="14455"/>
    <cellStyle name="Normal 46 52" xfId="14456"/>
    <cellStyle name="Normal 46 53" xfId="14457"/>
    <cellStyle name="Normal 46 54" xfId="14458"/>
    <cellStyle name="Normal 46 55" xfId="14459"/>
    <cellStyle name="Normal 46 56" xfId="14460"/>
    <cellStyle name="Normal 46 57" xfId="14461"/>
    <cellStyle name="Normal 46 58" xfId="14462"/>
    <cellStyle name="Normal 46 59" xfId="14463"/>
    <cellStyle name="Normal 46 6" xfId="14464"/>
    <cellStyle name="Normal 46 60" xfId="14465"/>
    <cellStyle name="Normal 46 61" xfId="14466"/>
    <cellStyle name="Normal 46 62" xfId="14467"/>
    <cellStyle name="Normal 46 63" xfId="14468"/>
    <cellStyle name="Normal 46 64" xfId="14469"/>
    <cellStyle name="Normal 46 65" xfId="14470"/>
    <cellStyle name="Normal 46 66" xfId="14471"/>
    <cellStyle name="Normal 46 67" xfId="14472"/>
    <cellStyle name="Normal 46 68" xfId="14473"/>
    <cellStyle name="Normal 46 69" xfId="14474"/>
    <cellStyle name="Normal 46 7" xfId="14475"/>
    <cellStyle name="Normal 46 70" xfId="14476"/>
    <cellStyle name="Normal 46 71" xfId="14477"/>
    <cellStyle name="Normal 46 72" xfId="14478"/>
    <cellStyle name="Normal 46 73" xfId="14479"/>
    <cellStyle name="Normal 46 74" xfId="14480"/>
    <cellStyle name="Normal 46 75" xfId="14481"/>
    <cellStyle name="Normal 46 76" xfId="14482"/>
    <cellStyle name="Normal 46 77" xfId="14483"/>
    <cellStyle name="Normal 46 78" xfId="14484"/>
    <cellStyle name="Normal 46 79" xfId="14485"/>
    <cellStyle name="Normal 46 8" xfId="14486"/>
    <cellStyle name="Normal 46 80" xfId="14487"/>
    <cellStyle name="Normal 46 81" xfId="14488"/>
    <cellStyle name="Normal 46 82" xfId="14489"/>
    <cellStyle name="Normal 46 83" xfId="14490"/>
    <cellStyle name="Normal 46 84" xfId="14491"/>
    <cellStyle name="Normal 46 85" xfId="14492"/>
    <cellStyle name="Normal 46 86" xfId="14493"/>
    <cellStyle name="Normal 46 87" xfId="14494"/>
    <cellStyle name="Normal 46 88" xfId="14495"/>
    <cellStyle name="Normal 46 89" xfId="14496"/>
    <cellStyle name="Normal 46 9" xfId="14497"/>
    <cellStyle name="Normal 46 90" xfId="14498"/>
    <cellStyle name="Normal 46 91" xfId="14499"/>
    <cellStyle name="Normal 47" xfId="14500"/>
    <cellStyle name="Normal 48" xfId="14501"/>
    <cellStyle name="Normal 48 10" xfId="14502"/>
    <cellStyle name="Normal 48 11" xfId="14503"/>
    <cellStyle name="Normal 48 12" xfId="14504"/>
    <cellStyle name="Normal 48 13" xfId="14505"/>
    <cellStyle name="Normal 48 14" xfId="14506"/>
    <cellStyle name="Normal 48 15" xfId="14507"/>
    <cellStyle name="Normal 48 16" xfId="14508"/>
    <cellStyle name="Normal 48 17" xfId="14509"/>
    <cellStyle name="Normal 48 18" xfId="14510"/>
    <cellStyle name="Normal 48 19" xfId="14511"/>
    <cellStyle name="Normal 48 2" xfId="14512"/>
    <cellStyle name="Normal 48 2 10" xfId="14513"/>
    <cellStyle name="Normal 48 2 11" xfId="14514"/>
    <cellStyle name="Normal 48 2 12" xfId="14515"/>
    <cellStyle name="Normal 48 2 13" xfId="14516"/>
    <cellStyle name="Normal 48 2 14" xfId="14517"/>
    <cellStyle name="Normal 48 2 15" xfId="14518"/>
    <cellStyle name="Normal 48 2 16" xfId="14519"/>
    <cellStyle name="Normal 48 2 17" xfId="14520"/>
    <cellStyle name="Normal 48 2 18" xfId="14521"/>
    <cellStyle name="Normal 48 2 19" xfId="14522"/>
    <cellStyle name="Normal 48 2 2" xfId="14523"/>
    <cellStyle name="Normal 48 2 2 10" xfId="14524"/>
    <cellStyle name="Normal 48 2 2 11" xfId="14525"/>
    <cellStyle name="Normal 48 2 2 12" xfId="14526"/>
    <cellStyle name="Normal 48 2 2 13" xfId="14527"/>
    <cellStyle name="Normal 48 2 2 14" xfId="14528"/>
    <cellStyle name="Normal 48 2 2 15" xfId="14529"/>
    <cellStyle name="Normal 48 2 2 16" xfId="14530"/>
    <cellStyle name="Normal 48 2 2 17" xfId="14531"/>
    <cellStyle name="Normal 48 2 2 18" xfId="14532"/>
    <cellStyle name="Normal 48 2 2 19" xfId="14533"/>
    <cellStyle name="Normal 48 2 2 2" xfId="14534"/>
    <cellStyle name="Normal 48 2 2 20" xfId="14535"/>
    <cellStyle name="Normal 48 2 2 21" xfId="14536"/>
    <cellStyle name="Normal 48 2 2 22" xfId="14537"/>
    <cellStyle name="Normal 48 2 2 23" xfId="14538"/>
    <cellStyle name="Normal 48 2 2 24" xfId="14539"/>
    <cellStyle name="Normal 48 2 2 25" xfId="14540"/>
    <cellStyle name="Normal 48 2 2 26" xfId="14541"/>
    <cellStyle name="Normal 48 2 2 27" xfId="14542"/>
    <cellStyle name="Normal 48 2 2 28" xfId="14543"/>
    <cellStyle name="Normal 48 2 2 29" xfId="14544"/>
    <cellStyle name="Normal 48 2 2 3" xfId="14545"/>
    <cellStyle name="Normal 48 2 2 30" xfId="14546"/>
    <cellStyle name="Normal 48 2 2 31" xfId="14547"/>
    <cellStyle name="Normal 48 2 2 32" xfId="14548"/>
    <cellStyle name="Normal 48 2 2 33" xfId="14549"/>
    <cellStyle name="Normal 48 2 2 34" xfId="14550"/>
    <cellStyle name="Normal 48 2 2 35" xfId="14551"/>
    <cellStyle name="Normal 48 2 2 36" xfId="14552"/>
    <cellStyle name="Normal 48 2 2 37" xfId="14553"/>
    <cellStyle name="Normal 48 2 2 38" xfId="14554"/>
    <cellStyle name="Normal 48 2 2 39" xfId="14555"/>
    <cellStyle name="Normal 48 2 2 4" xfId="14556"/>
    <cellStyle name="Normal 48 2 2 40" xfId="14557"/>
    <cellStyle name="Normal 48 2 2 41" xfId="14558"/>
    <cellStyle name="Normal 48 2 2 42" xfId="14559"/>
    <cellStyle name="Normal 48 2 2 43" xfId="14560"/>
    <cellStyle name="Normal 48 2 2 44" xfId="14561"/>
    <cellStyle name="Normal 48 2 2 45" xfId="14562"/>
    <cellStyle name="Normal 48 2 2 46" xfId="14563"/>
    <cellStyle name="Normal 48 2 2 47" xfId="14564"/>
    <cellStyle name="Normal 48 2 2 48" xfId="14565"/>
    <cellStyle name="Normal 48 2 2 49" xfId="14566"/>
    <cellStyle name="Normal 48 2 2 5" xfId="14567"/>
    <cellStyle name="Normal 48 2 2 50" xfId="14568"/>
    <cellStyle name="Normal 48 2 2 51" xfId="14569"/>
    <cellStyle name="Normal 48 2 2 52" xfId="14570"/>
    <cellStyle name="Normal 48 2 2 53" xfId="14571"/>
    <cellStyle name="Normal 48 2 2 54" xfId="14572"/>
    <cellStyle name="Normal 48 2 2 55" xfId="14573"/>
    <cellStyle name="Normal 48 2 2 56" xfId="14574"/>
    <cellStyle name="Normal 48 2 2 57" xfId="14575"/>
    <cellStyle name="Normal 48 2 2 58" xfId="14576"/>
    <cellStyle name="Normal 48 2 2 59" xfId="14577"/>
    <cellStyle name="Normal 48 2 2 6" xfId="14578"/>
    <cellStyle name="Normal 48 2 2 60" xfId="14579"/>
    <cellStyle name="Normal 48 2 2 61" xfId="14580"/>
    <cellStyle name="Normal 48 2 2 62" xfId="14581"/>
    <cellStyle name="Normal 48 2 2 63" xfId="14582"/>
    <cellStyle name="Normal 48 2 2 64" xfId="14583"/>
    <cellStyle name="Normal 48 2 2 65" xfId="14584"/>
    <cellStyle name="Normal 48 2 2 66" xfId="14585"/>
    <cellStyle name="Normal 48 2 2 67" xfId="14586"/>
    <cellStyle name="Normal 48 2 2 68" xfId="14587"/>
    <cellStyle name="Normal 48 2 2 69" xfId="14588"/>
    <cellStyle name="Normal 48 2 2 7" xfId="14589"/>
    <cellStyle name="Normal 48 2 2 70" xfId="14590"/>
    <cellStyle name="Normal 48 2 2 71" xfId="14591"/>
    <cellStyle name="Normal 48 2 2 72" xfId="14592"/>
    <cellStyle name="Normal 48 2 2 73" xfId="14593"/>
    <cellStyle name="Normal 48 2 2 74" xfId="14594"/>
    <cellStyle name="Normal 48 2 2 75" xfId="14595"/>
    <cellStyle name="Normal 48 2 2 76" xfId="14596"/>
    <cellStyle name="Normal 48 2 2 77" xfId="14597"/>
    <cellStyle name="Normal 48 2 2 78" xfId="14598"/>
    <cellStyle name="Normal 48 2 2 79" xfId="14599"/>
    <cellStyle name="Normal 48 2 2 8" xfId="14600"/>
    <cellStyle name="Normal 48 2 2 80" xfId="14601"/>
    <cellStyle name="Normal 48 2 2 81" xfId="14602"/>
    <cellStyle name="Normal 48 2 2 82" xfId="14603"/>
    <cellStyle name="Normal 48 2 2 83" xfId="14604"/>
    <cellStyle name="Normal 48 2 2 84" xfId="14605"/>
    <cellStyle name="Normal 48 2 2 85" xfId="14606"/>
    <cellStyle name="Normal 48 2 2 86" xfId="14607"/>
    <cellStyle name="Normal 48 2 2 87" xfId="14608"/>
    <cellStyle name="Normal 48 2 2 88" xfId="14609"/>
    <cellStyle name="Normal 48 2 2 9" xfId="14610"/>
    <cellStyle name="Normal 48 2 20" xfId="14611"/>
    <cellStyle name="Normal 48 2 21" xfId="14612"/>
    <cellStyle name="Normal 48 2 22" xfId="14613"/>
    <cellStyle name="Normal 48 2 23" xfId="14614"/>
    <cellStyle name="Normal 48 2 24" xfId="14615"/>
    <cellStyle name="Normal 48 2 25" xfId="14616"/>
    <cellStyle name="Normal 48 2 26" xfId="14617"/>
    <cellStyle name="Normal 48 2 27" xfId="14618"/>
    <cellStyle name="Normal 48 2 28" xfId="14619"/>
    <cellStyle name="Normal 48 2 29" xfId="14620"/>
    <cellStyle name="Normal 48 2 3" xfId="14621"/>
    <cellStyle name="Normal 48 2 3 10" xfId="14622"/>
    <cellStyle name="Normal 48 2 3 11" xfId="14623"/>
    <cellStyle name="Normal 48 2 3 12" xfId="14624"/>
    <cellStyle name="Normal 48 2 3 13" xfId="14625"/>
    <cellStyle name="Normal 48 2 3 14" xfId="14626"/>
    <cellStyle name="Normal 48 2 3 15" xfId="14627"/>
    <cellStyle name="Normal 48 2 3 16" xfId="14628"/>
    <cellStyle name="Normal 48 2 3 17" xfId="14629"/>
    <cellStyle name="Normal 48 2 3 18" xfId="14630"/>
    <cellStyle name="Normal 48 2 3 19" xfId="14631"/>
    <cellStyle name="Normal 48 2 3 2" xfId="14632"/>
    <cellStyle name="Normal 48 2 3 20" xfId="14633"/>
    <cellStyle name="Normal 48 2 3 21" xfId="14634"/>
    <cellStyle name="Normal 48 2 3 22" xfId="14635"/>
    <cellStyle name="Normal 48 2 3 23" xfId="14636"/>
    <cellStyle name="Normal 48 2 3 24" xfId="14637"/>
    <cellStyle name="Normal 48 2 3 25" xfId="14638"/>
    <cellStyle name="Normal 48 2 3 26" xfId="14639"/>
    <cellStyle name="Normal 48 2 3 27" xfId="14640"/>
    <cellStyle name="Normal 48 2 3 28" xfId="14641"/>
    <cellStyle name="Normal 48 2 3 29" xfId="14642"/>
    <cellStyle name="Normal 48 2 3 3" xfId="14643"/>
    <cellStyle name="Normal 48 2 3 30" xfId="14644"/>
    <cellStyle name="Normal 48 2 3 31" xfId="14645"/>
    <cellStyle name="Normal 48 2 3 32" xfId="14646"/>
    <cellStyle name="Normal 48 2 3 33" xfId="14647"/>
    <cellStyle name="Normal 48 2 3 34" xfId="14648"/>
    <cellStyle name="Normal 48 2 3 35" xfId="14649"/>
    <cellStyle name="Normal 48 2 3 36" xfId="14650"/>
    <cellStyle name="Normal 48 2 3 37" xfId="14651"/>
    <cellStyle name="Normal 48 2 3 38" xfId="14652"/>
    <cellStyle name="Normal 48 2 3 39" xfId="14653"/>
    <cellStyle name="Normal 48 2 3 4" xfId="14654"/>
    <cellStyle name="Normal 48 2 3 40" xfId="14655"/>
    <cellStyle name="Normal 48 2 3 41" xfId="14656"/>
    <cellStyle name="Normal 48 2 3 42" xfId="14657"/>
    <cellStyle name="Normal 48 2 3 43" xfId="14658"/>
    <cellStyle name="Normal 48 2 3 44" xfId="14659"/>
    <cellStyle name="Normal 48 2 3 45" xfId="14660"/>
    <cellStyle name="Normal 48 2 3 46" xfId="14661"/>
    <cellStyle name="Normal 48 2 3 47" xfId="14662"/>
    <cellStyle name="Normal 48 2 3 48" xfId="14663"/>
    <cellStyle name="Normal 48 2 3 49" xfId="14664"/>
    <cellStyle name="Normal 48 2 3 5" xfId="14665"/>
    <cellStyle name="Normal 48 2 3 50" xfId="14666"/>
    <cellStyle name="Normal 48 2 3 51" xfId="14667"/>
    <cellStyle name="Normal 48 2 3 52" xfId="14668"/>
    <cellStyle name="Normal 48 2 3 53" xfId="14669"/>
    <cellStyle name="Normal 48 2 3 54" xfId="14670"/>
    <cellStyle name="Normal 48 2 3 55" xfId="14671"/>
    <cellStyle name="Normal 48 2 3 56" xfId="14672"/>
    <cellStyle name="Normal 48 2 3 57" xfId="14673"/>
    <cellStyle name="Normal 48 2 3 58" xfId="14674"/>
    <cellStyle name="Normal 48 2 3 59" xfId="14675"/>
    <cellStyle name="Normal 48 2 3 6" xfId="14676"/>
    <cellStyle name="Normal 48 2 3 60" xfId="14677"/>
    <cellStyle name="Normal 48 2 3 61" xfId="14678"/>
    <cellStyle name="Normal 48 2 3 62" xfId="14679"/>
    <cellStyle name="Normal 48 2 3 63" xfId="14680"/>
    <cellStyle name="Normal 48 2 3 64" xfId="14681"/>
    <cellStyle name="Normal 48 2 3 65" xfId="14682"/>
    <cellStyle name="Normal 48 2 3 66" xfId="14683"/>
    <cellStyle name="Normal 48 2 3 67" xfId="14684"/>
    <cellStyle name="Normal 48 2 3 68" xfId="14685"/>
    <cellStyle name="Normal 48 2 3 69" xfId="14686"/>
    <cellStyle name="Normal 48 2 3 7" xfId="14687"/>
    <cellStyle name="Normal 48 2 3 70" xfId="14688"/>
    <cellStyle name="Normal 48 2 3 71" xfId="14689"/>
    <cellStyle name="Normal 48 2 3 72" xfId="14690"/>
    <cellStyle name="Normal 48 2 3 73" xfId="14691"/>
    <cellStyle name="Normal 48 2 3 74" xfId="14692"/>
    <cellStyle name="Normal 48 2 3 75" xfId="14693"/>
    <cellStyle name="Normal 48 2 3 76" xfId="14694"/>
    <cellStyle name="Normal 48 2 3 77" xfId="14695"/>
    <cellStyle name="Normal 48 2 3 78" xfId="14696"/>
    <cellStyle name="Normal 48 2 3 79" xfId="14697"/>
    <cellStyle name="Normal 48 2 3 8" xfId="14698"/>
    <cellStyle name="Normal 48 2 3 80" xfId="14699"/>
    <cellStyle name="Normal 48 2 3 81" xfId="14700"/>
    <cellStyle name="Normal 48 2 3 82" xfId="14701"/>
    <cellStyle name="Normal 48 2 3 83" xfId="14702"/>
    <cellStyle name="Normal 48 2 3 84" xfId="14703"/>
    <cellStyle name="Normal 48 2 3 85" xfId="14704"/>
    <cellStyle name="Normal 48 2 3 86" xfId="14705"/>
    <cellStyle name="Normal 48 2 3 87" xfId="14706"/>
    <cellStyle name="Normal 48 2 3 88" xfId="14707"/>
    <cellStyle name="Normal 48 2 3 9" xfId="14708"/>
    <cellStyle name="Normal 48 2 30" xfId="14709"/>
    <cellStyle name="Normal 48 2 31" xfId="14710"/>
    <cellStyle name="Normal 48 2 32" xfId="14711"/>
    <cellStyle name="Normal 48 2 33" xfId="14712"/>
    <cellStyle name="Normal 48 2 34" xfId="14713"/>
    <cellStyle name="Normal 48 2 35" xfId="14714"/>
    <cellStyle name="Normal 48 2 36" xfId="14715"/>
    <cellStyle name="Normal 48 2 37" xfId="14716"/>
    <cellStyle name="Normal 48 2 38" xfId="14717"/>
    <cellStyle name="Normal 48 2 39" xfId="14718"/>
    <cellStyle name="Normal 48 2 4" xfId="14719"/>
    <cellStyle name="Normal 48 2 40" xfId="14720"/>
    <cellStyle name="Normal 48 2 41" xfId="14721"/>
    <cellStyle name="Normal 48 2 42" xfId="14722"/>
    <cellStyle name="Normal 48 2 43" xfId="14723"/>
    <cellStyle name="Normal 48 2 44" xfId="14724"/>
    <cellStyle name="Normal 48 2 45" xfId="14725"/>
    <cellStyle name="Normal 48 2 46" xfId="14726"/>
    <cellStyle name="Normal 48 2 47" xfId="14727"/>
    <cellStyle name="Normal 48 2 48" xfId="14728"/>
    <cellStyle name="Normal 48 2 49" xfId="14729"/>
    <cellStyle name="Normal 48 2 5" xfId="14730"/>
    <cellStyle name="Normal 48 2 50" xfId="14731"/>
    <cellStyle name="Normal 48 2 51" xfId="14732"/>
    <cellStyle name="Normal 48 2 52" xfId="14733"/>
    <cellStyle name="Normal 48 2 53" xfId="14734"/>
    <cellStyle name="Normal 48 2 54" xfId="14735"/>
    <cellStyle name="Normal 48 2 55" xfId="14736"/>
    <cellStyle name="Normal 48 2 56" xfId="14737"/>
    <cellStyle name="Normal 48 2 57" xfId="14738"/>
    <cellStyle name="Normal 48 2 58" xfId="14739"/>
    <cellStyle name="Normal 48 2 59" xfId="14740"/>
    <cellStyle name="Normal 48 2 6" xfId="14741"/>
    <cellStyle name="Normal 48 2 60" xfId="14742"/>
    <cellStyle name="Normal 48 2 61" xfId="14743"/>
    <cellStyle name="Normal 48 2 62" xfId="14744"/>
    <cellStyle name="Normal 48 2 63" xfId="14745"/>
    <cellStyle name="Normal 48 2 64" xfId="14746"/>
    <cellStyle name="Normal 48 2 65" xfId="14747"/>
    <cellStyle name="Normal 48 2 66" xfId="14748"/>
    <cellStyle name="Normal 48 2 67" xfId="14749"/>
    <cellStyle name="Normal 48 2 68" xfId="14750"/>
    <cellStyle name="Normal 48 2 69" xfId="14751"/>
    <cellStyle name="Normal 48 2 7" xfId="14752"/>
    <cellStyle name="Normal 48 2 70" xfId="14753"/>
    <cellStyle name="Normal 48 2 71" xfId="14754"/>
    <cellStyle name="Normal 48 2 72" xfId="14755"/>
    <cellStyle name="Normal 48 2 73" xfId="14756"/>
    <cellStyle name="Normal 48 2 74" xfId="14757"/>
    <cellStyle name="Normal 48 2 75" xfId="14758"/>
    <cellStyle name="Normal 48 2 76" xfId="14759"/>
    <cellStyle name="Normal 48 2 77" xfId="14760"/>
    <cellStyle name="Normal 48 2 78" xfId="14761"/>
    <cellStyle name="Normal 48 2 79" xfId="14762"/>
    <cellStyle name="Normal 48 2 8" xfId="14763"/>
    <cellStyle name="Normal 48 2 80" xfId="14764"/>
    <cellStyle name="Normal 48 2 81" xfId="14765"/>
    <cellStyle name="Normal 48 2 82" xfId="14766"/>
    <cellStyle name="Normal 48 2 83" xfId="14767"/>
    <cellStyle name="Normal 48 2 84" xfId="14768"/>
    <cellStyle name="Normal 48 2 85" xfId="14769"/>
    <cellStyle name="Normal 48 2 86" xfId="14770"/>
    <cellStyle name="Normal 48 2 87" xfId="14771"/>
    <cellStyle name="Normal 48 2 88" xfId="14772"/>
    <cellStyle name="Normal 48 2 89" xfId="14773"/>
    <cellStyle name="Normal 48 2 9" xfId="14774"/>
    <cellStyle name="Normal 48 2 90" xfId="14775"/>
    <cellStyle name="Normal 48 20" xfId="14776"/>
    <cellStyle name="Normal 48 21" xfId="14777"/>
    <cellStyle name="Normal 48 22" xfId="14778"/>
    <cellStyle name="Normal 48 23" xfId="14779"/>
    <cellStyle name="Normal 48 24" xfId="14780"/>
    <cellStyle name="Normal 48 25" xfId="14781"/>
    <cellStyle name="Normal 48 26" xfId="14782"/>
    <cellStyle name="Normal 48 27" xfId="14783"/>
    <cellStyle name="Normal 48 28" xfId="14784"/>
    <cellStyle name="Normal 48 29" xfId="14785"/>
    <cellStyle name="Normal 48 3" xfId="14786"/>
    <cellStyle name="Normal 48 3 10" xfId="14787"/>
    <cellStyle name="Normal 48 3 11" xfId="14788"/>
    <cellStyle name="Normal 48 3 12" xfId="14789"/>
    <cellStyle name="Normal 48 3 13" xfId="14790"/>
    <cellStyle name="Normal 48 3 14" xfId="14791"/>
    <cellStyle name="Normal 48 3 15" xfId="14792"/>
    <cellStyle name="Normal 48 3 16" xfId="14793"/>
    <cellStyle name="Normal 48 3 17" xfId="14794"/>
    <cellStyle name="Normal 48 3 18" xfId="14795"/>
    <cellStyle name="Normal 48 3 19" xfId="14796"/>
    <cellStyle name="Normal 48 3 2" xfId="14797"/>
    <cellStyle name="Normal 48 3 20" xfId="14798"/>
    <cellStyle name="Normal 48 3 21" xfId="14799"/>
    <cellStyle name="Normal 48 3 22" xfId="14800"/>
    <cellStyle name="Normal 48 3 23" xfId="14801"/>
    <cellStyle name="Normal 48 3 24" xfId="14802"/>
    <cellStyle name="Normal 48 3 25" xfId="14803"/>
    <cellStyle name="Normal 48 3 26" xfId="14804"/>
    <cellStyle name="Normal 48 3 27" xfId="14805"/>
    <cellStyle name="Normal 48 3 28" xfId="14806"/>
    <cellStyle name="Normal 48 3 29" xfId="14807"/>
    <cellStyle name="Normal 48 3 3" xfId="14808"/>
    <cellStyle name="Normal 48 3 30" xfId="14809"/>
    <cellStyle name="Normal 48 3 31" xfId="14810"/>
    <cellStyle name="Normal 48 3 32" xfId="14811"/>
    <cellStyle name="Normal 48 3 33" xfId="14812"/>
    <cellStyle name="Normal 48 3 34" xfId="14813"/>
    <cellStyle name="Normal 48 3 35" xfId="14814"/>
    <cellStyle name="Normal 48 3 36" xfId="14815"/>
    <cellStyle name="Normal 48 3 37" xfId="14816"/>
    <cellStyle name="Normal 48 3 38" xfId="14817"/>
    <cellStyle name="Normal 48 3 39" xfId="14818"/>
    <cellStyle name="Normal 48 3 4" xfId="14819"/>
    <cellStyle name="Normal 48 3 40" xfId="14820"/>
    <cellStyle name="Normal 48 3 41" xfId="14821"/>
    <cellStyle name="Normal 48 3 42" xfId="14822"/>
    <cellStyle name="Normal 48 3 43" xfId="14823"/>
    <cellStyle name="Normal 48 3 44" xfId="14824"/>
    <cellStyle name="Normal 48 3 45" xfId="14825"/>
    <cellStyle name="Normal 48 3 46" xfId="14826"/>
    <cellStyle name="Normal 48 3 47" xfId="14827"/>
    <cellStyle name="Normal 48 3 48" xfId="14828"/>
    <cellStyle name="Normal 48 3 49" xfId="14829"/>
    <cellStyle name="Normal 48 3 5" xfId="14830"/>
    <cellStyle name="Normal 48 3 50" xfId="14831"/>
    <cellStyle name="Normal 48 3 51" xfId="14832"/>
    <cellStyle name="Normal 48 3 52" xfId="14833"/>
    <cellStyle name="Normal 48 3 53" xfId="14834"/>
    <cellStyle name="Normal 48 3 54" xfId="14835"/>
    <cellStyle name="Normal 48 3 55" xfId="14836"/>
    <cellStyle name="Normal 48 3 56" xfId="14837"/>
    <cellStyle name="Normal 48 3 57" xfId="14838"/>
    <cellStyle name="Normal 48 3 58" xfId="14839"/>
    <cellStyle name="Normal 48 3 59" xfId="14840"/>
    <cellStyle name="Normal 48 3 6" xfId="14841"/>
    <cellStyle name="Normal 48 3 60" xfId="14842"/>
    <cellStyle name="Normal 48 3 61" xfId="14843"/>
    <cellStyle name="Normal 48 3 62" xfId="14844"/>
    <cellStyle name="Normal 48 3 63" xfId="14845"/>
    <cellStyle name="Normal 48 3 64" xfId="14846"/>
    <cellStyle name="Normal 48 3 65" xfId="14847"/>
    <cellStyle name="Normal 48 3 66" xfId="14848"/>
    <cellStyle name="Normal 48 3 67" xfId="14849"/>
    <cellStyle name="Normal 48 3 68" xfId="14850"/>
    <cellStyle name="Normal 48 3 69" xfId="14851"/>
    <cellStyle name="Normal 48 3 7" xfId="14852"/>
    <cellStyle name="Normal 48 3 70" xfId="14853"/>
    <cellStyle name="Normal 48 3 71" xfId="14854"/>
    <cellStyle name="Normal 48 3 72" xfId="14855"/>
    <cellStyle name="Normal 48 3 73" xfId="14856"/>
    <cellStyle name="Normal 48 3 74" xfId="14857"/>
    <cellStyle name="Normal 48 3 75" xfId="14858"/>
    <cellStyle name="Normal 48 3 76" xfId="14859"/>
    <cellStyle name="Normal 48 3 77" xfId="14860"/>
    <cellStyle name="Normal 48 3 78" xfId="14861"/>
    <cellStyle name="Normal 48 3 79" xfId="14862"/>
    <cellStyle name="Normal 48 3 8" xfId="14863"/>
    <cellStyle name="Normal 48 3 80" xfId="14864"/>
    <cellStyle name="Normal 48 3 81" xfId="14865"/>
    <cellStyle name="Normal 48 3 82" xfId="14866"/>
    <cellStyle name="Normal 48 3 83" xfId="14867"/>
    <cellStyle name="Normal 48 3 84" xfId="14868"/>
    <cellStyle name="Normal 48 3 85" xfId="14869"/>
    <cellStyle name="Normal 48 3 86" xfId="14870"/>
    <cellStyle name="Normal 48 3 87" xfId="14871"/>
    <cellStyle name="Normal 48 3 88" xfId="14872"/>
    <cellStyle name="Normal 48 3 9" xfId="14873"/>
    <cellStyle name="Normal 48 30" xfId="14874"/>
    <cellStyle name="Normal 48 31" xfId="14875"/>
    <cellStyle name="Normal 48 32" xfId="14876"/>
    <cellStyle name="Normal 48 33" xfId="14877"/>
    <cellStyle name="Normal 48 34" xfId="14878"/>
    <cellStyle name="Normal 48 35" xfId="14879"/>
    <cellStyle name="Normal 48 36" xfId="14880"/>
    <cellStyle name="Normal 48 37" xfId="14881"/>
    <cellStyle name="Normal 48 38" xfId="14882"/>
    <cellStyle name="Normal 48 39" xfId="14883"/>
    <cellStyle name="Normal 48 4" xfId="14884"/>
    <cellStyle name="Normal 48 4 10" xfId="14885"/>
    <cellStyle name="Normal 48 4 11" xfId="14886"/>
    <cellStyle name="Normal 48 4 12" xfId="14887"/>
    <cellStyle name="Normal 48 4 13" xfId="14888"/>
    <cellStyle name="Normal 48 4 14" xfId="14889"/>
    <cellStyle name="Normal 48 4 15" xfId="14890"/>
    <cellStyle name="Normal 48 4 16" xfId="14891"/>
    <cellStyle name="Normal 48 4 17" xfId="14892"/>
    <cellStyle name="Normal 48 4 18" xfId="14893"/>
    <cellStyle name="Normal 48 4 19" xfId="14894"/>
    <cellStyle name="Normal 48 4 2" xfId="14895"/>
    <cellStyle name="Normal 48 4 20" xfId="14896"/>
    <cellStyle name="Normal 48 4 21" xfId="14897"/>
    <cellStyle name="Normal 48 4 22" xfId="14898"/>
    <cellStyle name="Normal 48 4 23" xfId="14899"/>
    <cellStyle name="Normal 48 4 24" xfId="14900"/>
    <cellStyle name="Normal 48 4 25" xfId="14901"/>
    <cellStyle name="Normal 48 4 26" xfId="14902"/>
    <cellStyle name="Normal 48 4 27" xfId="14903"/>
    <cellStyle name="Normal 48 4 28" xfId="14904"/>
    <cellStyle name="Normal 48 4 29" xfId="14905"/>
    <cellStyle name="Normal 48 4 3" xfId="14906"/>
    <cellStyle name="Normal 48 4 30" xfId="14907"/>
    <cellStyle name="Normal 48 4 31" xfId="14908"/>
    <cellStyle name="Normal 48 4 32" xfId="14909"/>
    <cellStyle name="Normal 48 4 33" xfId="14910"/>
    <cellStyle name="Normal 48 4 34" xfId="14911"/>
    <cellStyle name="Normal 48 4 35" xfId="14912"/>
    <cellStyle name="Normal 48 4 36" xfId="14913"/>
    <cellStyle name="Normal 48 4 37" xfId="14914"/>
    <cellStyle name="Normal 48 4 38" xfId="14915"/>
    <cellStyle name="Normal 48 4 39" xfId="14916"/>
    <cellStyle name="Normal 48 4 4" xfId="14917"/>
    <cellStyle name="Normal 48 4 40" xfId="14918"/>
    <cellStyle name="Normal 48 4 41" xfId="14919"/>
    <cellStyle name="Normal 48 4 42" xfId="14920"/>
    <cellStyle name="Normal 48 4 43" xfId="14921"/>
    <cellStyle name="Normal 48 4 44" xfId="14922"/>
    <cellStyle name="Normal 48 4 45" xfId="14923"/>
    <cellStyle name="Normal 48 4 46" xfId="14924"/>
    <cellStyle name="Normal 48 4 47" xfId="14925"/>
    <cellStyle name="Normal 48 4 48" xfId="14926"/>
    <cellStyle name="Normal 48 4 49" xfId="14927"/>
    <cellStyle name="Normal 48 4 5" xfId="14928"/>
    <cellStyle name="Normal 48 4 50" xfId="14929"/>
    <cellStyle name="Normal 48 4 51" xfId="14930"/>
    <cellStyle name="Normal 48 4 52" xfId="14931"/>
    <cellStyle name="Normal 48 4 53" xfId="14932"/>
    <cellStyle name="Normal 48 4 54" xfId="14933"/>
    <cellStyle name="Normal 48 4 55" xfId="14934"/>
    <cellStyle name="Normal 48 4 56" xfId="14935"/>
    <cellStyle name="Normal 48 4 57" xfId="14936"/>
    <cellStyle name="Normal 48 4 58" xfId="14937"/>
    <cellStyle name="Normal 48 4 59" xfId="14938"/>
    <cellStyle name="Normal 48 4 6" xfId="14939"/>
    <cellStyle name="Normal 48 4 60" xfId="14940"/>
    <cellStyle name="Normal 48 4 61" xfId="14941"/>
    <cellStyle name="Normal 48 4 62" xfId="14942"/>
    <cellStyle name="Normal 48 4 63" xfId="14943"/>
    <cellStyle name="Normal 48 4 64" xfId="14944"/>
    <cellStyle name="Normal 48 4 65" xfId="14945"/>
    <cellStyle name="Normal 48 4 66" xfId="14946"/>
    <cellStyle name="Normal 48 4 67" xfId="14947"/>
    <cellStyle name="Normal 48 4 68" xfId="14948"/>
    <cellStyle name="Normal 48 4 69" xfId="14949"/>
    <cellStyle name="Normal 48 4 7" xfId="14950"/>
    <cellStyle name="Normal 48 4 70" xfId="14951"/>
    <cellStyle name="Normal 48 4 71" xfId="14952"/>
    <cellStyle name="Normal 48 4 72" xfId="14953"/>
    <cellStyle name="Normal 48 4 73" xfId="14954"/>
    <cellStyle name="Normal 48 4 74" xfId="14955"/>
    <cellStyle name="Normal 48 4 75" xfId="14956"/>
    <cellStyle name="Normal 48 4 76" xfId="14957"/>
    <cellStyle name="Normal 48 4 77" xfId="14958"/>
    <cellStyle name="Normal 48 4 78" xfId="14959"/>
    <cellStyle name="Normal 48 4 79" xfId="14960"/>
    <cellStyle name="Normal 48 4 8" xfId="14961"/>
    <cellStyle name="Normal 48 4 80" xfId="14962"/>
    <cellStyle name="Normal 48 4 81" xfId="14963"/>
    <cellStyle name="Normal 48 4 82" xfId="14964"/>
    <cellStyle name="Normal 48 4 83" xfId="14965"/>
    <cellStyle name="Normal 48 4 84" xfId="14966"/>
    <cellStyle name="Normal 48 4 85" xfId="14967"/>
    <cellStyle name="Normal 48 4 86" xfId="14968"/>
    <cellStyle name="Normal 48 4 87" xfId="14969"/>
    <cellStyle name="Normal 48 4 88" xfId="14970"/>
    <cellStyle name="Normal 48 4 9" xfId="14971"/>
    <cellStyle name="Normal 48 40" xfId="14972"/>
    <cellStyle name="Normal 48 41" xfId="14973"/>
    <cellStyle name="Normal 48 42" xfId="14974"/>
    <cellStyle name="Normal 48 43" xfId="14975"/>
    <cellStyle name="Normal 48 44" xfId="14976"/>
    <cellStyle name="Normal 48 45" xfId="14977"/>
    <cellStyle name="Normal 48 46" xfId="14978"/>
    <cellStyle name="Normal 48 47" xfId="14979"/>
    <cellStyle name="Normal 48 48" xfId="14980"/>
    <cellStyle name="Normal 48 49" xfId="14981"/>
    <cellStyle name="Normal 48 5" xfId="14982"/>
    <cellStyle name="Normal 48 50" xfId="14983"/>
    <cellStyle name="Normal 48 51" xfId="14984"/>
    <cellStyle name="Normal 48 52" xfId="14985"/>
    <cellStyle name="Normal 48 53" xfId="14986"/>
    <cellStyle name="Normal 48 54" xfId="14987"/>
    <cellStyle name="Normal 48 55" xfId="14988"/>
    <cellStyle name="Normal 48 56" xfId="14989"/>
    <cellStyle name="Normal 48 57" xfId="14990"/>
    <cellStyle name="Normal 48 58" xfId="14991"/>
    <cellStyle name="Normal 48 59" xfId="14992"/>
    <cellStyle name="Normal 48 6" xfId="14993"/>
    <cellStyle name="Normal 48 60" xfId="14994"/>
    <cellStyle name="Normal 48 61" xfId="14995"/>
    <cellStyle name="Normal 48 62" xfId="14996"/>
    <cellStyle name="Normal 48 63" xfId="14997"/>
    <cellStyle name="Normal 48 64" xfId="14998"/>
    <cellStyle name="Normal 48 65" xfId="14999"/>
    <cellStyle name="Normal 48 66" xfId="15000"/>
    <cellStyle name="Normal 48 67" xfId="15001"/>
    <cellStyle name="Normal 48 68" xfId="15002"/>
    <cellStyle name="Normal 48 69" xfId="15003"/>
    <cellStyle name="Normal 48 7" xfId="15004"/>
    <cellStyle name="Normal 48 70" xfId="15005"/>
    <cellStyle name="Normal 48 71" xfId="15006"/>
    <cellStyle name="Normal 48 72" xfId="15007"/>
    <cellStyle name="Normal 48 73" xfId="15008"/>
    <cellStyle name="Normal 48 74" xfId="15009"/>
    <cellStyle name="Normal 48 75" xfId="15010"/>
    <cellStyle name="Normal 48 76" xfId="15011"/>
    <cellStyle name="Normal 48 77" xfId="15012"/>
    <cellStyle name="Normal 48 78" xfId="15013"/>
    <cellStyle name="Normal 48 79" xfId="15014"/>
    <cellStyle name="Normal 48 8" xfId="15015"/>
    <cellStyle name="Normal 48 80" xfId="15016"/>
    <cellStyle name="Normal 48 81" xfId="15017"/>
    <cellStyle name="Normal 48 82" xfId="15018"/>
    <cellStyle name="Normal 48 83" xfId="15019"/>
    <cellStyle name="Normal 48 84" xfId="15020"/>
    <cellStyle name="Normal 48 85" xfId="15021"/>
    <cellStyle name="Normal 48 86" xfId="15022"/>
    <cellStyle name="Normal 48 87" xfId="15023"/>
    <cellStyle name="Normal 48 88" xfId="15024"/>
    <cellStyle name="Normal 48 89" xfId="15025"/>
    <cellStyle name="Normal 48 9" xfId="15026"/>
    <cellStyle name="Normal 48 90" xfId="15027"/>
    <cellStyle name="Normal 48 91" xfId="15028"/>
    <cellStyle name="Normal 49" xfId="15029"/>
    <cellStyle name="Normal 5" xfId="15030"/>
    <cellStyle name="Normal 5 10" xfId="15031"/>
    <cellStyle name="Normal 5 11" xfId="15032"/>
    <cellStyle name="Normal 5 12" xfId="15033"/>
    <cellStyle name="Normal 5 13" xfId="15034"/>
    <cellStyle name="Normal 5 14" xfId="15035"/>
    <cellStyle name="Normal 5 15" xfId="15036"/>
    <cellStyle name="Normal 5 16" xfId="15037"/>
    <cellStyle name="Normal 5 17" xfId="15038"/>
    <cellStyle name="Normal 5 18" xfId="15039"/>
    <cellStyle name="Normal 5 19" xfId="15040"/>
    <cellStyle name="Normal 5 2" xfId="15041"/>
    <cellStyle name="Normal 5 2 10" xfId="15042"/>
    <cellStyle name="Normal 5 2 11" xfId="15043"/>
    <cellStyle name="Normal 5 2 12" xfId="15044"/>
    <cellStyle name="Normal 5 2 13" xfId="15045"/>
    <cellStyle name="Normal 5 2 14" xfId="15046"/>
    <cellStyle name="Normal 5 2 15" xfId="15047"/>
    <cellStyle name="Normal 5 2 16" xfId="15048"/>
    <cellStyle name="Normal 5 2 17" xfId="15049"/>
    <cellStyle name="Normal 5 2 18" xfId="15050"/>
    <cellStyle name="Normal 5 2 19" xfId="15051"/>
    <cellStyle name="Normal 5 2 2" xfId="15052"/>
    <cellStyle name="Normal 5 2 2 10" xfId="15053"/>
    <cellStyle name="Normal 5 2 2 11" xfId="15054"/>
    <cellStyle name="Normal 5 2 2 12" xfId="15055"/>
    <cellStyle name="Normal 5 2 2 13" xfId="15056"/>
    <cellStyle name="Normal 5 2 2 14" xfId="15057"/>
    <cellStyle name="Normal 5 2 2 15" xfId="15058"/>
    <cellStyle name="Normal 5 2 2 16" xfId="15059"/>
    <cellStyle name="Normal 5 2 2 17" xfId="15060"/>
    <cellStyle name="Normal 5 2 2 18" xfId="15061"/>
    <cellStyle name="Normal 5 2 2 19" xfId="15062"/>
    <cellStyle name="Normal 5 2 2 2" xfId="15063"/>
    <cellStyle name="Normal 5 2 2 20" xfId="15064"/>
    <cellStyle name="Normal 5 2 2 21" xfId="15065"/>
    <cellStyle name="Normal 5 2 2 22" xfId="15066"/>
    <cellStyle name="Normal 5 2 2 23" xfId="15067"/>
    <cellStyle name="Normal 5 2 2 24" xfId="15068"/>
    <cellStyle name="Normal 5 2 2 25" xfId="15069"/>
    <cellStyle name="Normal 5 2 2 26" xfId="15070"/>
    <cellStyle name="Normal 5 2 2 27" xfId="15071"/>
    <cellStyle name="Normal 5 2 2 28" xfId="15072"/>
    <cellStyle name="Normal 5 2 2 29" xfId="15073"/>
    <cellStyle name="Normal 5 2 2 3" xfId="15074"/>
    <cellStyle name="Normal 5 2 2 30" xfId="15075"/>
    <cellStyle name="Normal 5 2 2 31" xfId="15076"/>
    <cellStyle name="Normal 5 2 2 32" xfId="15077"/>
    <cellStyle name="Normal 5 2 2 33" xfId="15078"/>
    <cellStyle name="Normal 5 2 2 34" xfId="15079"/>
    <cellStyle name="Normal 5 2 2 35" xfId="15080"/>
    <cellStyle name="Normal 5 2 2 36" xfId="15081"/>
    <cellStyle name="Normal 5 2 2 37" xfId="15082"/>
    <cellStyle name="Normal 5 2 2 38" xfId="15083"/>
    <cellStyle name="Normal 5 2 2 39" xfId="15084"/>
    <cellStyle name="Normal 5 2 2 4" xfId="15085"/>
    <cellStyle name="Normal 5 2 2 40" xfId="15086"/>
    <cellStyle name="Normal 5 2 2 41" xfId="15087"/>
    <cellStyle name="Normal 5 2 2 42" xfId="15088"/>
    <cellStyle name="Normal 5 2 2 43" xfId="15089"/>
    <cellStyle name="Normal 5 2 2 44" xfId="15090"/>
    <cellStyle name="Normal 5 2 2 45" xfId="15091"/>
    <cellStyle name="Normal 5 2 2 46" xfId="15092"/>
    <cellStyle name="Normal 5 2 2 47" xfId="15093"/>
    <cellStyle name="Normal 5 2 2 48" xfId="15094"/>
    <cellStyle name="Normal 5 2 2 49" xfId="15095"/>
    <cellStyle name="Normal 5 2 2 5" xfId="15096"/>
    <cellStyle name="Normal 5 2 2 50" xfId="15097"/>
    <cellStyle name="Normal 5 2 2 51" xfId="15098"/>
    <cellStyle name="Normal 5 2 2 52" xfId="15099"/>
    <cellStyle name="Normal 5 2 2 53" xfId="15100"/>
    <cellStyle name="Normal 5 2 2 54" xfId="15101"/>
    <cellStyle name="Normal 5 2 2 55" xfId="15102"/>
    <cellStyle name="Normal 5 2 2 56" xfId="15103"/>
    <cellStyle name="Normal 5 2 2 57" xfId="15104"/>
    <cellStyle name="Normal 5 2 2 58" xfId="15105"/>
    <cellStyle name="Normal 5 2 2 59" xfId="15106"/>
    <cellStyle name="Normal 5 2 2 6" xfId="15107"/>
    <cellStyle name="Normal 5 2 2 60" xfId="15108"/>
    <cellStyle name="Normal 5 2 2 61" xfId="15109"/>
    <cellStyle name="Normal 5 2 2 62" xfId="15110"/>
    <cellStyle name="Normal 5 2 2 63" xfId="15111"/>
    <cellStyle name="Normal 5 2 2 64" xfId="15112"/>
    <cellStyle name="Normal 5 2 2 65" xfId="15113"/>
    <cellStyle name="Normal 5 2 2 66" xfId="15114"/>
    <cellStyle name="Normal 5 2 2 67" xfId="15115"/>
    <cellStyle name="Normal 5 2 2 68" xfId="15116"/>
    <cellStyle name="Normal 5 2 2 69" xfId="15117"/>
    <cellStyle name="Normal 5 2 2 7" xfId="15118"/>
    <cellStyle name="Normal 5 2 2 70" xfId="15119"/>
    <cellStyle name="Normal 5 2 2 71" xfId="15120"/>
    <cellStyle name="Normal 5 2 2 72" xfId="15121"/>
    <cellStyle name="Normal 5 2 2 73" xfId="15122"/>
    <cellStyle name="Normal 5 2 2 74" xfId="15123"/>
    <cellStyle name="Normal 5 2 2 75" xfId="15124"/>
    <cellStyle name="Normal 5 2 2 76" xfId="15125"/>
    <cellStyle name="Normal 5 2 2 77" xfId="15126"/>
    <cellStyle name="Normal 5 2 2 78" xfId="15127"/>
    <cellStyle name="Normal 5 2 2 79" xfId="15128"/>
    <cellStyle name="Normal 5 2 2 8" xfId="15129"/>
    <cellStyle name="Normal 5 2 2 80" xfId="15130"/>
    <cellStyle name="Normal 5 2 2 81" xfId="15131"/>
    <cellStyle name="Normal 5 2 2 82" xfId="15132"/>
    <cellStyle name="Normal 5 2 2 83" xfId="15133"/>
    <cellStyle name="Normal 5 2 2 84" xfId="15134"/>
    <cellStyle name="Normal 5 2 2 85" xfId="15135"/>
    <cellStyle name="Normal 5 2 2 86" xfId="15136"/>
    <cellStyle name="Normal 5 2 2 87" xfId="15137"/>
    <cellStyle name="Normal 5 2 2 88" xfId="15138"/>
    <cellStyle name="Normal 5 2 2 9" xfId="15139"/>
    <cellStyle name="Normal 5 2 20" xfId="15140"/>
    <cellStyle name="Normal 5 2 21" xfId="15141"/>
    <cellStyle name="Normal 5 2 22" xfId="15142"/>
    <cellStyle name="Normal 5 2 23" xfId="15143"/>
    <cellStyle name="Normal 5 2 24" xfId="15144"/>
    <cellStyle name="Normal 5 2 25" xfId="15145"/>
    <cellStyle name="Normal 5 2 26" xfId="15146"/>
    <cellStyle name="Normal 5 2 27" xfId="15147"/>
    <cellStyle name="Normal 5 2 28" xfId="15148"/>
    <cellStyle name="Normal 5 2 29" xfId="15149"/>
    <cellStyle name="Normal 5 2 3" xfId="15150"/>
    <cellStyle name="Normal 5 2 3 10" xfId="15151"/>
    <cellStyle name="Normal 5 2 3 11" xfId="15152"/>
    <cellStyle name="Normal 5 2 3 12" xfId="15153"/>
    <cellStyle name="Normal 5 2 3 13" xfId="15154"/>
    <cellStyle name="Normal 5 2 3 14" xfId="15155"/>
    <cellStyle name="Normal 5 2 3 15" xfId="15156"/>
    <cellStyle name="Normal 5 2 3 16" xfId="15157"/>
    <cellStyle name="Normal 5 2 3 17" xfId="15158"/>
    <cellStyle name="Normal 5 2 3 18" xfId="15159"/>
    <cellStyle name="Normal 5 2 3 19" xfId="15160"/>
    <cellStyle name="Normal 5 2 3 2" xfId="15161"/>
    <cellStyle name="Normal 5 2 3 20" xfId="15162"/>
    <cellStyle name="Normal 5 2 3 21" xfId="15163"/>
    <cellStyle name="Normal 5 2 3 22" xfId="15164"/>
    <cellStyle name="Normal 5 2 3 23" xfId="15165"/>
    <cellStyle name="Normal 5 2 3 24" xfId="15166"/>
    <cellStyle name="Normal 5 2 3 25" xfId="15167"/>
    <cellStyle name="Normal 5 2 3 26" xfId="15168"/>
    <cellStyle name="Normal 5 2 3 27" xfId="15169"/>
    <cellStyle name="Normal 5 2 3 28" xfId="15170"/>
    <cellStyle name="Normal 5 2 3 29" xfId="15171"/>
    <cellStyle name="Normal 5 2 3 3" xfId="15172"/>
    <cellStyle name="Normal 5 2 3 30" xfId="15173"/>
    <cellStyle name="Normal 5 2 3 31" xfId="15174"/>
    <cellStyle name="Normal 5 2 3 32" xfId="15175"/>
    <cellStyle name="Normal 5 2 3 33" xfId="15176"/>
    <cellStyle name="Normal 5 2 3 34" xfId="15177"/>
    <cellStyle name="Normal 5 2 3 35" xfId="15178"/>
    <cellStyle name="Normal 5 2 3 36" xfId="15179"/>
    <cellStyle name="Normal 5 2 3 37" xfId="15180"/>
    <cellStyle name="Normal 5 2 3 38" xfId="15181"/>
    <cellStyle name="Normal 5 2 3 39" xfId="15182"/>
    <cellStyle name="Normal 5 2 3 4" xfId="15183"/>
    <cellStyle name="Normal 5 2 3 40" xfId="15184"/>
    <cellStyle name="Normal 5 2 3 41" xfId="15185"/>
    <cellStyle name="Normal 5 2 3 42" xfId="15186"/>
    <cellStyle name="Normal 5 2 3 43" xfId="15187"/>
    <cellStyle name="Normal 5 2 3 44" xfId="15188"/>
    <cellStyle name="Normal 5 2 3 45" xfId="15189"/>
    <cellStyle name="Normal 5 2 3 46" xfId="15190"/>
    <cellStyle name="Normal 5 2 3 47" xfId="15191"/>
    <cellStyle name="Normal 5 2 3 48" xfId="15192"/>
    <cellStyle name="Normal 5 2 3 49" xfId="15193"/>
    <cellStyle name="Normal 5 2 3 5" xfId="15194"/>
    <cellStyle name="Normal 5 2 3 50" xfId="15195"/>
    <cellStyle name="Normal 5 2 3 51" xfId="15196"/>
    <cellStyle name="Normal 5 2 3 52" xfId="15197"/>
    <cellStyle name="Normal 5 2 3 53" xfId="15198"/>
    <cellStyle name="Normal 5 2 3 54" xfId="15199"/>
    <cellStyle name="Normal 5 2 3 55" xfId="15200"/>
    <cellStyle name="Normal 5 2 3 56" xfId="15201"/>
    <cellStyle name="Normal 5 2 3 57" xfId="15202"/>
    <cellStyle name="Normal 5 2 3 58" xfId="15203"/>
    <cellStyle name="Normal 5 2 3 59" xfId="15204"/>
    <cellStyle name="Normal 5 2 3 6" xfId="15205"/>
    <cellStyle name="Normal 5 2 3 60" xfId="15206"/>
    <cellStyle name="Normal 5 2 3 61" xfId="15207"/>
    <cellStyle name="Normal 5 2 3 62" xfId="15208"/>
    <cellStyle name="Normal 5 2 3 63" xfId="15209"/>
    <cellStyle name="Normal 5 2 3 64" xfId="15210"/>
    <cellStyle name="Normal 5 2 3 65" xfId="15211"/>
    <cellStyle name="Normal 5 2 3 66" xfId="15212"/>
    <cellStyle name="Normal 5 2 3 67" xfId="15213"/>
    <cellStyle name="Normal 5 2 3 68" xfId="15214"/>
    <cellStyle name="Normal 5 2 3 69" xfId="15215"/>
    <cellStyle name="Normal 5 2 3 7" xfId="15216"/>
    <cellStyle name="Normal 5 2 3 70" xfId="15217"/>
    <cellStyle name="Normal 5 2 3 71" xfId="15218"/>
    <cellStyle name="Normal 5 2 3 72" xfId="15219"/>
    <cellStyle name="Normal 5 2 3 73" xfId="15220"/>
    <cellStyle name="Normal 5 2 3 74" xfId="15221"/>
    <cellStyle name="Normal 5 2 3 75" xfId="15222"/>
    <cellStyle name="Normal 5 2 3 76" xfId="15223"/>
    <cellStyle name="Normal 5 2 3 77" xfId="15224"/>
    <cellStyle name="Normal 5 2 3 78" xfId="15225"/>
    <cellStyle name="Normal 5 2 3 79" xfId="15226"/>
    <cellStyle name="Normal 5 2 3 8" xfId="15227"/>
    <cellStyle name="Normal 5 2 3 80" xfId="15228"/>
    <cellStyle name="Normal 5 2 3 81" xfId="15229"/>
    <cellStyle name="Normal 5 2 3 82" xfId="15230"/>
    <cellStyle name="Normal 5 2 3 83" xfId="15231"/>
    <cellStyle name="Normal 5 2 3 84" xfId="15232"/>
    <cellStyle name="Normal 5 2 3 85" xfId="15233"/>
    <cellStyle name="Normal 5 2 3 86" xfId="15234"/>
    <cellStyle name="Normal 5 2 3 87" xfId="15235"/>
    <cellStyle name="Normal 5 2 3 88" xfId="15236"/>
    <cellStyle name="Normal 5 2 3 9" xfId="15237"/>
    <cellStyle name="Normal 5 2 30" xfId="15238"/>
    <cellStyle name="Normal 5 2 31" xfId="15239"/>
    <cellStyle name="Normal 5 2 32" xfId="15240"/>
    <cellStyle name="Normal 5 2 33" xfId="15241"/>
    <cellStyle name="Normal 5 2 34" xfId="15242"/>
    <cellStyle name="Normal 5 2 35" xfId="15243"/>
    <cellStyle name="Normal 5 2 36" xfId="15244"/>
    <cellStyle name="Normal 5 2 37" xfId="15245"/>
    <cellStyle name="Normal 5 2 38" xfId="15246"/>
    <cellStyle name="Normal 5 2 39" xfId="15247"/>
    <cellStyle name="Normal 5 2 4" xfId="15248"/>
    <cellStyle name="Normal 5 2 40" xfId="15249"/>
    <cellStyle name="Normal 5 2 41" xfId="15250"/>
    <cellStyle name="Normal 5 2 42" xfId="15251"/>
    <cellStyle name="Normal 5 2 43" xfId="15252"/>
    <cellStyle name="Normal 5 2 44" xfId="15253"/>
    <cellStyle name="Normal 5 2 45" xfId="15254"/>
    <cellStyle name="Normal 5 2 46" xfId="15255"/>
    <cellStyle name="Normal 5 2 47" xfId="15256"/>
    <cellStyle name="Normal 5 2 48" xfId="15257"/>
    <cellStyle name="Normal 5 2 49" xfId="15258"/>
    <cellStyle name="Normal 5 2 5" xfId="15259"/>
    <cellStyle name="Normal 5 2 50" xfId="15260"/>
    <cellStyle name="Normal 5 2 51" xfId="15261"/>
    <cellStyle name="Normal 5 2 52" xfId="15262"/>
    <cellStyle name="Normal 5 2 53" xfId="15263"/>
    <cellStyle name="Normal 5 2 54" xfId="15264"/>
    <cellStyle name="Normal 5 2 55" xfId="15265"/>
    <cellStyle name="Normal 5 2 56" xfId="15266"/>
    <cellStyle name="Normal 5 2 57" xfId="15267"/>
    <cellStyle name="Normal 5 2 58" xfId="15268"/>
    <cellStyle name="Normal 5 2 59" xfId="15269"/>
    <cellStyle name="Normal 5 2 6" xfId="15270"/>
    <cellStyle name="Normal 5 2 60" xfId="15271"/>
    <cellStyle name="Normal 5 2 61" xfId="15272"/>
    <cellStyle name="Normal 5 2 62" xfId="15273"/>
    <cellStyle name="Normal 5 2 63" xfId="15274"/>
    <cellStyle name="Normal 5 2 64" xfId="15275"/>
    <cellStyle name="Normal 5 2 65" xfId="15276"/>
    <cellStyle name="Normal 5 2 66" xfId="15277"/>
    <cellStyle name="Normal 5 2 67" xfId="15278"/>
    <cellStyle name="Normal 5 2 68" xfId="15279"/>
    <cellStyle name="Normal 5 2 69" xfId="15280"/>
    <cellStyle name="Normal 5 2 7" xfId="15281"/>
    <cellStyle name="Normal 5 2 70" xfId="15282"/>
    <cellStyle name="Normal 5 2 71" xfId="15283"/>
    <cellStyle name="Normal 5 2 72" xfId="15284"/>
    <cellStyle name="Normal 5 2 73" xfId="15285"/>
    <cellStyle name="Normal 5 2 74" xfId="15286"/>
    <cellStyle name="Normal 5 2 75" xfId="15287"/>
    <cellStyle name="Normal 5 2 76" xfId="15288"/>
    <cellStyle name="Normal 5 2 77" xfId="15289"/>
    <cellStyle name="Normal 5 2 78" xfId="15290"/>
    <cellStyle name="Normal 5 2 79" xfId="15291"/>
    <cellStyle name="Normal 5 2 8" xfId="15292"/>
    <cellStyle name="Normal 5 2 80" xfId="15293"/>
    <cellStyle name="Normal 5 2 81" xfId="15294"/>
    <cellStyle name="Normal 5 2 82" xfId="15295"/>
    <cellStyle name="Normal 5 2 83" xfId="15296"/>
    <cellStyle name="Normal 5 2 84" xfId="15297"/>
    <cellStyle name="Normal 5 2 85" xfId="15298"/>
    <cellStyle name="Normal 5 2 86" xfId="15299"/>
    <cellStyle name="Normal 5 2 87" xfId="15300"/>
    <cellStyle name="Normal 5 2 88" xfId="15301"/>
    <cellStyle name="Normal 5 2 89" xfId="15302"/>
    <cellStyle name="Normal 5 2 9" xfId="15303"/>
    <cellStyle name="Normal 5 2 90" xfId="15304"/>
    <cellStyle name="Normal 5 20" xfId="15305"/>
    <cellStyle name="Normal 5 21" xfId="15306"/>
    <cellStyle name="Normal 5 22" xfId="15307"/>
    <cellStyle name="Normal 5 23" xfId="15308"/>
    <cellStyle name="Normal 5 24" xfId="15309"/>
    <cellStyle name="Normal 5 25" xfId="15310"/>
    <cellStyle name="Normal 5 26" xfId="15311"/>
    <cellStyle name="Normal 5 27" xfId="15312"/>
    <cellStyle name="Normal 5 28" xfId="15313"/>
    <cellStyle name="Normal 5 29" xfId="15314"/>
    <cellStyle name="Normal 5 3" xfId="15315"/>
    <cellStyle name="Normal 5 3 10" xfId="15316"/>
    <cellStyle name="Normal 5 3 11" xfId="15317"/>
    <cellStyle name="Normal 5 3 12" xfId="15318"/>
    <cellStyle name="Normal 5 3 13" xfId="15319"/>
    <cellStyle name="Normal 5 3 14" xfId="15320"/>
    <cellStyle name="Normal 5 3 15" xfId="15321"/>
    <cellStyle name="Normal 5 3 16" xfId="15322"/>
    <cellStyle name="Normal 5 3 17" xfId="15323"/>
    <cellStyle name="Normal 5 3 18" xfId="15324"/>
    <cellStyle name="Normal 5 3 19" xfId="15325"/>
    <cellStyle name="Normal 5 3 2" xfId="15326"/>
    <cellStyle name="Normal 5 3 20" xfId="15327"/>
    <cellStyle name="Normal 5 3 21" xfId="15328"/>
    <cellStyle name="Normal 5 3 22" xfId="15329"/>
    <cellStyle name="Normal 5 3 23" xfId="15330"/>
    <cellStyle name="Normal 5 3 24" xfId="15331"/>
    <cellStyle name="Normal 5 3 25" xfId="15332"/>
    <cellStyle name="Normal 5 3 26" xfId="15333"/>
    <cellStyle name="Normal 5 3 27" xfId="15334"/>
    <cellStyle name="Normal 5 3 28" xfId="15335"/>
    <cellStyle name="Normal 5 3 29" xfId="15336"/>
    <cellStyle name="Normal 5 3 3" xfId="15337"/>
    <cellStyle name="Normal 5 3 30" xfId="15338"/>
    <cellStyle name="Normal 5 3 31" xfId="15339"/>
    <cellStyle name="Normal 5 3 32" xfId="15340"/>
    <cellStyle name="Normal 5 3 33" xfId="15341"/>
    <cellStyle name="Normal 5 3 34" xfId="15342"/>
    <cellStyle name="Normal 5 3 35" xfId="15343"/>
    <cellStyle name="Normal 5 3 36" xfId="15344"/>
    <cellStyle name="Normal 5 3 37" xfId="15345"/>
    <cellStyle name="Normal 5 3 38" xfId="15346"/>
    <cellStyle name="Normal 5 3 39" xfId="15347"/>
    <cellStyle name="Normal 5 3 4" xfId="15348"/>
    <cellStyle name="Normal 5 3 40" xfId="15349"/>
    <cellStyle name="Normal 5 3 41" xfId="15350"/>
    <cellStyle name="Normal 5 3 42" xfId="15351"/>
    <cellStyle name="Normal 5 3 43" xfId="15352"/>
    <cellStyle name="Normal 5 3 44" xfId="15353"/>
    <cellStyle name="Normal 5 3 45" xfId="15354"/>
    <cellStyle name="Normal 5 3 46" xfId="15355"/>
    <cellStyle name="Normal 5 3 47" xfId="15356"/>
    <cellStyle name="Normal 5 3 48" xfId="15357"/>
    <cellStyle name="Normal 5 3 49" xfId="15358"/>
    <cellStyle name="Normal 5 3 5" xfId="15359"/>
    <cellStyle name="Normal 5 3 50" xfId="15360"/>
    <cellStyle name="Normal 5 3 51" xfId="15361"/>
    <cellStyle name="Normal 5 3 52" xfId="15362"/>
    <cellStyle name="Normal 5 3 53" xfId="15363"/>
    <cellStyle name="Normal 5 3 54" xfId="15364"/>
    <cellStyle name="Normal 5 3 55" xfId="15365"/>
    <cellStyle name="Normal 5 3 56" xfId="15366"/>
    <cellStyle name="Normal 5 3 57" xfId="15367"/>
    <cellStyle name="Normal 5 3 58" xfId="15368"/>
    <cellStyle name="Normal 5 3 59" xfId="15369"/>
    <cellStyle name="Normal 5 3 6" xfId="15370"/>
    <cellStyle name="Normal 5 3 60" xfId="15371"/>
    <cellStyle name="Normal 5 3 61" xfId="15372"/>
    <cellStyle name="Normal 5 3 62" xfId="15373"/>
    <cellStyle name="Normal 5 3 63" xfId="15374"/>
    <cellStyle name="Normal 5 3 64" xfId="15375"/>
    <cellStyle name="Normal 5 3 65" xfId="15376"/>
    <cellStyle name="Normal 5 3 66" xfId="15377"/>
    <cellStyle name="Normal 5 3 67" xfId="15378"/>
    <cellStyle name="Normal 5 3 68" xfId="15379"/>
    <cellStyle name="Normal 5 3 69" xfId="15380"/>
    <cellStyle name="Normal 5 3 7" xfId="15381"/>
    <cellStyle name="Normal 5 3 70" xfId="15382"/>
    <cellStyle name="Normal 5 3 71" xfId="15383"/>
    <cellStyle name="Normal 5 3 72" xfId="15384"/>
    <cellStyle name="Normal 5 3 73" xfId="15385"/>
    <cellStyle name="Normal 5 3 74" xfId="15386"/>
    <cellStyle name="Normal 5 3 75" xfId="15387"/>
    <cellStyle name="Normal 5 3 76" xfId="15388"/>
    <cellStyle name="Normal 5 3 77" xfId="15389"/>
    <cellStyle name="Normal 5 3 78" xfId="15390"/>
    <cellStyle name="Normal 5 3 79" xfId="15391"/>
    <cellStyle name="Normal 5 3 8" xfId="15392"/>
    <cellStyle name="Normal 5 3 80" xfId="15393"/>
    <cellStyle name="Normal 5 3 81" xfId="15394"/>
    <cellStyle name="Normal 5 3 82" xfId="15395"/>
    <cellStyle name="Normal 5 3 83" xfId="15396"/>
    <cellStyle name="Normal 5 3 84" xfId="15397"/>
    <cellStyle name="Normal 5 3 85" xfId="15398"/>
    <cellStyle name="Normal 5 3 86" xfId="15399"/>
    <cellStyle name="Normal 5 3 87" xfId="15400"/>
    <cellStyle name="Normal 5 3 88" xfId="15401"/>
    <cellStyle name="Normal 5 3 9" xfId="15402"/>
    <cellStyle name="Normal 5 30" xfId="15403"/>
    <cellStyle name="Normal 5 31" xfId="15404"/>
    <cellStyle name="Normal 5 32" xfId="15405"/>
    <cellStyle name="Normal 5 33" xfId="15406"/>
    <cellStyle name="Normal 5 34" xfId="15407"/>
    <cellStyle name="Normal 5 35" xfId="15408"/>
    <cellStyle name="Normal 5 36" xfId="15409"/>
    <cellStyle name="Normal 5 37" xfId="15410"/>
    <cellStyle name="Normal 5 38" xfId="15411"/>
    <cellStyle name="Normal 5 39" xfId="15412"/>
    <cellStyle name="Normal 5 4" xfId="15413"/>
    <cellStyle name="Normal 5 4 10" xfId="15414"/>
    <cellStyle name="Normal 5 4 11" xfId="15415"/>
    <cellStyle name="Normal 5 4 12" xfId="15416"/>
    <cellStyle name="Normal 5 4 13" xfId="15417"/>
    <cellStyle name="Normal 5 4 14" xfId="15418"/>
    <cellStyle name="Normal 5 4 15" xfId="15419"/>
    <cellStyle name="Normal 5 4 16" xfId="15420"/>
    <cellStyle name="Normal 5 4 17" xfId="15421"/>
    <cellStyle name="Normal 5 4 18" xfId="15422"/>
    <cellStyle name="Normal 5 4 19" xfId="15423"/>
    <cellStyle name="Normal 5 4 2" xfId="15424"/>
    <cellStyle name="Normal 5 4 20" xfId="15425"/>
    <cellStyle name="Normal 5 4 21" xfId="15426"/>
    <cellStyle name="Normal 5 4 22" xfId="15427"/>
    <cellStyle name="Normal 5 4 23" xfId="15428"/>
    <cellStyle name="Normal 5 4 24" xfId="15429"/>
    <cellStyle name="Normal 5 4 25" xfId="15430"/>
    <cellStyle name="Normal 5 4 26" xfId="15431"/>
    <cellStyle name="Normal 5 4 27" xfId="15432"/>
    <cellStyle name="Normal 5 4 28" xfId="15433"/>
    <cellStyle name="Normal 5 4 29" xfId="15434"/>
    <cellStyle name="Normal 5 4 3" xfId="15435"/>
    <cellStyle name="Normal 5 4 30" xfId="15436"/>
    <cellStyle name="Normal 5 4 31" xfId="15437"/>
    <cellStyle name="Normal 5 4 32" xfId="15438"/>
    <cellStyle name="Normal 5 4 33" xfId="15439"/>
    <cellStyle name="Normal 5 4 34" xfId="15440"/>
    <cellStyle name="Normal 5 4 35" xfId="15441"/>
    <cellStyle name="Normal 5 4 36" xfId="15442"/>
    <cellStyle name="Normal 5 4 37" xfId="15443"/>
    <cellStyle name="Normal 5 4 38" xfId="15444"/>
    <cellStyle name="Normal 5 4 39" xfId="15445"/>
    <cellStyle name="Normal 5 4 4" xfId="15446"/>
    <cellStyle name="Normal 5 4 40" xfId="15447"/>
    <cellStyle name="Normal 5 4 41" xfId="15448"/>
    <cellStyle name="Normal 5 4 42" xfId="15449"/>
    <cellStyle name="Normal 5 4 43" xfId="15450"/>
    <cellStyle name="Normal 5 4 44" xfId="15451"/>
    <cellStyle name="Normal 5 4 45" xfId="15452"/>
    <cellStyle name="Normal 5 4 46" xfId="15453"/>
    <cellStyle name="Normal 5 4 47" xfId="15454"/>
    <cellStyle name="Normal 5 4 48" xfId="15455"/>
    <cellStyle name="Normal 5 4 49" xfId="15456"/>
    <cellStyle name="Normal 5 4 5" xfId="15457"/>
    <cellStyle name="Normal 5 4 50" xfId="15458"/>
    <cellStyle name="Normal 5 4 51" xfId="15459"/>
    <cellStyle name="Normal 5 4 52" xfId="15460"/>
    <cellStyle name="Normal 5 4 53" xfId="15461"/>
    <cellStyle name="Normal 5 4 54" xfId="15462"/>
    <cellStyle name="Normal 5 4 55" xfId="15463"/>
    <cellStyle name="Normal 5 4 56" xfId="15464"/>
    <cellStyle name="Normal 5 4 57" xfId="15465"/>
    <cellStyle name="Normal 5 4 58" xfId="15466"/>
    <cellStyle name="Normal 5 4 59" xfId="15467"/>
    <cellStyle name="Normal 5 4 6" xfId="15468"/>
    <cellStyle name="Normal 5 4 60" xfId="15469"/>
    <cellStyle name="Normal 5 4 61" xfId="15470"/>
    <cellStyle name="Normal 5 4 62" xfId="15471"/>
    <cellStyle name="Normal 5 4 63" xfId="15472"/>
    <cellStyle name="Normal 5 4 64" xfId="15473"/>
    <cellStyle name="Normal 5 4 65" xfId="15474"/>
    <cellStyle name="Normal 5 4 66" xfId="15475"/>
    <cellStyle name="Normal 5 4 67" xfId="15476"/>
    <cellStyle name="Normal 5 4 68" xfId="15477"/>
    <cellStyle name="Normal 5 4 69" xfId="15478"/>
    <cellStyle name="Normal 5 4 7" xfId="15479"/>
    <cellStyle name="Normal 5 4 70" xfId="15480"/>
    <cellStyle name="Normal 5 4 71" xfId="15481"/>
    <cellStyle name="Normal 5 4 72" xfId="15482"/>
    <cellStyle name="Normal 5 4 73" xfId="15483"/>
    <cellStyle name="Normal 5 4 74" xfId="15484"/>
    <cellStyle name="Normal 5 4 75" xfId="15485"/>
    <cellStyle name="Normal 5 4 76" xfId="15486"/>
    <cellStyle name="Normal 5 4 77" xfId="15487"/>
    <cellStyle name="Normal 5 4 78" xfId="15488"/>
    <cellStyle name="Normal 5 4 79" xfId="15489"/>
    <cellStyle name="Normal 5 4 8" xfId="15490"/>
    <cellStyle name="Normal 5 4 80" xfId="15491"/>
    <cellStyle name="Normal 5 4 81" xfId="15492"/>
    <cellStyle name="Normal 5 4 82" xfId="15493"/>
    <cellStyle name="Normal 5 4 83" xfId="15494"/>
    <cellStyle name="Normal 5 4 84" xfId="15495"/>
    <cellStyle name="Normal 5 4 85" xfId="15496"/>
    <cellStyle name="Normal 5 4 86" xfId="15497"/>
    <cellStyle name="Normal 5 4 87" xfId="15498"/>
    <cellStyle name="Normal 5 4 88" xfId="15499"/>
    <cellStyle name="Normal 5 4 9" xfId="15500"/>
    <cellStyle name="Normal 5 40" xfId="15501"/>
    <cellStyle name="Normal 5 41" xfId="15502"/>
    <cellStyle name="Normal 5 42" xfId="15503"/>
    <cellStyle name="Normal 5 43" xfId="15504"/>
    <cellStyle name="Normal 5 44" xfId="15505"/>
    <cellStyle name="Normal 5 45" xfId="15506"/>
    <cellStyle name="Normal 5 46" xfId="15507"/>
    <cellStyle name="Normal 5 47" xfId="15508"/>
    <cellStyle name="Normal 5 48" xfId="15509"/>
    <cellStyle name="Normal 5 49" xfId="15510"/>
    <cellStyle name="Normal 5 5" xfId="15511"/>
    <cellStyle name="Normal 5 50" xfId="15512"/>
    <cellStyle name="Normal 5 51" xfId="15513"/>
    <cellStyle name="Normal 5 52" xfId="15514"/>
    <cellStyle name="Normal 5 53" xfId="15515"/>
    <cellStyle name="Normal 5 54" xfId="15516"/>
    <cellStyle name="Normal 5 55" xfId="15517"/>
    <cellStyle name="Normal 5 56" xfId="15518"/>
    <cellStyle name="Normal 5 57" xfId="15519"/>
    <cellStyle name="Normal 5 58" xfId="15520"/>
    <cellStyle name="Normal 5 59" xfId="15521"/>
    <cellStyle name="Normal 5 6" xfId="15522"/>
    <cellStyle name="Normal 5 60" xfId="15523"/>
    <cellStyle name="Normal 5 61" xfId="15524"/>
    <cellStyle name="Normal 5 62" xfId="15525"/>
    <cellStyle name="Normal 5 63" xfId="15526"/>
    <cellStyle name="Normal 5 64" xfId="15527"/>
    <cellStyle name="Normal 5 65" xfId="15528"/>
    <cellStyle name="Normal 5 66" xfId="15529"/>
    <cellStyle name="Normal 5 67" xfId="15530"/>
    <cellStyle name="Normal 5 68" xfId="15531"/>
    <cellStyle name="Normal 5 69" xfId="15532"/>
    <cellStyle name="Normal 5 7" xfId="15533"/>
    <cellStyle name="Normal 5 70" xfId="15534"/>
    <cellStyle name="Normal 5 71" xfId="15535"/>
    <cellStyle name="Normal 5 72" xfId="15536"/>
    <cellStyle name="Normal 5 73" xfId="15537"/>
    <cellStyle name="Normal 5 74" xfId="15538"/>
    <cellStyle name="Normal 5 75" xfId="15539"/>
    <cellStyle name="Normal 5 76" xfId="15540"/>
    <cellStyle name="Normal 5 77" xfId="15541"/>
    <cellStyle name="Normal 5 78" xfId="15542"/>
    <cellStyle name="Normal 5 79" xfId="15543"/>
    <cellStyle name="Normal 5 8" xfId="15544"/>
    <cellStyle name="Normal 5 80" xfId="15545"/>
    <cellStyle name="Normal 5 81" xfId="15546"/>
    <cellStyle name="Normal 5 82" xfId="15547"/>
    <cellStyle name="Normal 5 83" xfId="15548"/>
    <cellStyle name="Normal 5 84" xfId="15549"/>
    <cellStyle name="Normal 5 85" xfId="15550"/>
    <cellStyle name="Normal 5 86" xfId="15551"/>
    <cellStyle name="Normal 5 87" xfId="15552"/>
    <cellStyle name="Normal 5 88" xfId="15553"/>
    <cellStyle name="Normal 5 89" xfId="15554"/>
    <cellStyle name="Normal 5 9" xfId="15555"/>
    <cellStyle name="Normal 5 90" xfId="15556"/>
    <cellStyle name="Normal 5 91" xfId="15557"/>
    <cellStyle name="Normal 50" xfId="15558"/>
    <cellStyle name="Normal 51" xfId="15559"/>
    <cellStyle name="Normal 52" xfId="15560"/>
    <cellStyle name="Normal 52 10" xfId="15561"/>
    <cellStyle name="Normal 52 11" xfId="15562"/>
    <cellStyle name="Normal 52 12" xfId="15563"/>
    <cellStyle name="Normal 52 13" xfId="15564"/>
    <cellStyle name="Normal 52 14" xfId="15565"/>
    <cellStyle name="Normal 52 15" xfId="15566"/>
    <cellStyle name="Normal 52 16" xfId="15567"/>
    <cellStyle name="Normal 52 17" xfId="15568"/>
    <cellStyle name="Normal 52 18" xfId="15569"/>
    <cellStyle name="Normal 52 19" xfId="15570"/>
    <cellStyle name="Normal 52 2" xfId="15571"/>
    <cellStyle name="Normal 52 2 10" xfId="15572"/>
    <cellStyle name="Normal 52 2 11" xfId="15573"/>
    <cellStyle name="Normal 52 2 12" xfId="15574"/>
    <cellStyle name="Normal 52 2 13" xfId="15575"/>
    <cellStyle name="Normal 52 2 14" xfId="15576"/>
    <cellStyle name="Normal 52 2 15" xfId="15577"/>
    <cellStyle name="Normal 52 2 16" xfId="15578"/>
    <cellStyle name="Normal 52 2 17" xfId="15579"/>
    <cellStyle name="Normal 52 2 18" xfId="15580"/>
    <cellStyle name="Normal 52 2 19" xfId="15581"/>
    <cellStyle name="Normal 52 2 2" xfId="15582"/>
    <cellStyle name="Normal 52 2 2 10" xfId="15583"/>
    <cellStyle name="Normal 52 2 2 11" xfId="15584"/>
    <cellStyle name="Normal 52 2 2 12" xfId="15585"/>
    <cellStyle name="Normal 52 2 2 13" xfId="15586"/>
    <cellStyle name="Normal 52 2 2 14" xfId="15587"/>
    <cellStyle name="Normal 52 2 2 15" xfId="15588"/>
    <cellStyle name="Normal 52 2 2 16" xfId="15589"/>
    <cellStyle name="Normal 52 2 2 17" xfId="15590"/>
    <cellStyle name="Normal 52 2 2 18" xfId="15591"/>
    <cellStyle name="Normal 52 2 2 19" xfId="15592"/>
    <cellStyle name="Normal 52 2 2 2" xfId="15593"/>
    <cellStyle name="Normal 52 2 2 20" xfId="15594"/>
    <cellStyle name="Normal 52 2 2 21" xfId="15595"/>
    <cellStyle name="Normal 52 2 2 22" xfId="15596"/>
    <cellStyle name="Normal 52 2 2 23" xfId="15597"/>
    <cellStyle name="Normal 52 2 2 24" xfId="15598"/>
    <cellStyle name="Normal 52 2 2 25" xfId="15599"/>
    <cellStyle name="Normal 52 2 2 26" xfId="15600"/>
    <cellStyle name="Normal 52 2 2 27" xfId="15601"/>
    <cellStyle name="Normal 52 2 2 28" xfId="15602"/>
    <cellStyle name="Normal 52 2 2 29" xfId="15603"/>
    <cellStyle name="Normal 52 2 2 3" xfId="15604"/>
    <cellStyle name="Normal 52 2 2 30" xfId="15605"/>
    <cellStyle name="Normal 52 2 2 31" xfId="15606"/>
    <cellStyle name="Normal 52 2 2 32" xfId="15607"/>
    <cellStyle name="Normal 52 2 2 33" xfId="15608"/>
    <cellStyle name="Normal 52 2 2 34" xfId="15609"/>
    <cellStyle name="Normal 52 2 2 35" xfId="15610"/>
    <cellStyle name="Normal 52 2 2 36" xfId="15611"/>
    <cellStyle name="Normal 52 2 2 37" xfId="15612"/>
    <cellStyle name="Normal 52 2 2 38" xfId="15613"/>
    <cellStyle name="Normal 52 2 2 39" xfId="15614"/>
    <cellStyle name="Normal 52 2 2 4" xfId="15615"/>
    <cellStyle name="Normal 52 2 2 40" xfId="15616"/>
    <cellStyle name="Normal 52 2 2 41" xfId="15617"/>
    <cellStyle name="Normal 52 2 2 42" xfId="15618"/>
    <cellStyle name="Normal 52 2 2 43" xfId="15619"/>
    <cellStyle name="Normal 52 2 2 44" xfId="15620"/>
    <cellStyle name="Normal 52 2 2 45" xfId="15621"/>
    <cellStyle name="Normal 52 2 2 46" xfId="15622"/>
    <cellStyle name="Normal 52 2 2 47" xfId="15623"/>
    <cellStyle name="Normal 52 2 2 48" xfId="15624"/>
    <cellStyle name="Normal 52 2 2 49" xfId="15625"/>
    <cellStyle name="Normal 52 2 2 5" xfId="15626"/>
    <cellStyle name="Normal 52 2 2 50" xfId="15627"/>
    <cellStyle name="Normal 52 2 2 51" xfId="15628"/>
    <cellStyle name="Normal 52 2 2 52" xfId="15629"/>
    <cellStyle name="Normal 52 2 2 53" xfId="15630"/>
    <cellStyle name="Normal 52 2 2 54" xfId="15631"/>
    <cellStyle name="Normal 52 2 2 55" xfId="15632"/>
    <cellStyle name="Normal 52 2 2 56" xfId="15633"/>
    <cellStyle name="Normal 52 2 2 57" xfId="15634"/>
    <cellStyle name="Normal 52 2 2 58" xfId="15635"/>
    <cellStyle name="Normal 52 2 2 59" xfId="15636"/>
    <cellStyle name="Normal 52 2 2 6" xfId="15637"/>
    <cellStyle name="Normal 52 2 2 60" xfId="15638"/>
    <cellStyle name="Normal 52 2 2 61" xfId="15639"/>
    <cellStyle name="Normal 52 2 2 62" xfId="15640"/>
    <cellStyle name="Normal 52 2 2 63" xfId="15641"/>
    <cellStyle name="Normal 52 2 2 64" xfId="15642"/>
    <cellStyle name="Normal 52 2 2 65" xfId="15643"/>
    <cellStyle name="Normal 52 2 2 66" xfId="15644"/>
    <cellStyle name="Normal 52 2 2 67" xfId="15645"/>
    <cellStyle name="Normal 52 2 2 68" xfId="15646"/>
    <cellStyle name="Normal 52 2 2 69" xfId="15647"/>
    <cellStyle name="Normal 52 2 2 7" xfId="15648"/>
    <cellStyle name="Normal 52 2 2 70" xfId="15649"/>
    <cellStyle name="Normal 52 2 2 71" xfId="15650"/>
    <cellStyle name="Normal 52 2 2 72" xfId="15651"/>
    <cellStyle name="Normal 52 2 2 73" xfId="15652"/>
    <cellStyle name="Normal 52 2 2 74" xfId="15653"/>
    <cellStyle name="Normal 52 2 2 75" xfId="15654"/>
    <cellStyle name="Normal 52 2 2 76" xfId="15655"/>
    <cellStyle name="Normal 52 2 2 77" xfId="15656"/>
    <cellStyle name="Normal 52 2 2 78" xfId="15657"/>
    <cellStyle name="Normal 52 2 2 79" xfId="15658"/>
    <cellStyle name="Normal 52 2 2 8" xfId="15659"/>
    <cellStyle name="Normal 52 2 2 80" xfId="15660"/>
    <cellStyle name="Normal 52 2 2 81" xfId="15661"/>
    <cellStyle name="Normal 52 2 2 82" xfId="15662"/>
    <cellStyle name="Normal 52 2 2 83" xfId="15663"/>
    <cellStyle name="Normal 52 2 2 84" xfId="15664"/>
    <cellStyle name="Normal 52 2 2 85" xfId="15665"/>
    <cellStyle name="Normal 52 2 2 86" xfId="15666"/>
    <cellStyle name="Normal 52 2 2 87" xfId="15667"/>
    <cellStyle name="Normal 52 2 2 88" xfId="15668"/>
    <cellStyle name="Normal 52 2 2 9" xfId="15669"/>
    <cellStyle name="Normal 52 2 20" xfId="15670"/>
    <cellStyle name="Normal 52 2 21" xfId="15671"/>
    <cellStyle name="Normal 52 2 22" xfId="15672"/>
    <cellStyle name="Normal 52 2 23" xfId="15673"/>
    <cellStyle name="Normal 52 2 24" xfId="15674"/>
    <cellStyle name="Normal 52 2 25" xfId="15675"/>
    <cellStyle name="Normal 52 2 26" xfId="15676"/>
    <cellStyle name="Normal 52 2 27" xfId="15677"/>
    <cellStyle name="Normal 52 2 28" xfId="15678"/>
    <cellStyle name="Normal 52 2 29" xfId="15679"/>
    <cellStyle name="Normal 52 2 3" xfId="15680"/>
    <cellStyle name="Normal 52 2 3 10" xfId="15681"/>
    <cellStyle name="Normal 52 2 3 11" xfId="15682"/>
    <cellStyle name="Normal 52 2 3 12" xfId="15683"/>
    <cellStyle name="Normal 52 2 3 13" xfId="15684"/>
    <cellStyle name="Normal 52 2 3 14" xfId="15685"/>
    <cellStyle name="Normal 52 2 3 15" xfId="15686"/>
    <cellStyle name="Normal 52 2 3 16" xfId="15687"/>
    <cellStyle name="Normal 52 2 3 17" xfId="15688"/>
    <cellStyle name="Normal 52 2 3 18" xfId="15689"/>
    <cellStyle name="Normal 52 2 3 19" xfId="15690"/>
    <cellStyle name="Normal 52 2 3 2" xfId="15691"/>
    <cellStyle name="Normal 52 2 3 20" xfId="15692"/>
    <cellStyle name="Normal 52 2 3 21" xfId="15693"/>
    <cellStyle name="Normal 52 2 3 22" xfId="15694"/>
    <cellStyle name="Normal 52 2 3 23" xfId="15695"/>
    <cellStyle name="Normal 52 2 3 24" xfId="15696"/>
    <cellStyle name="Normal 52 2 3 25" xfId="15697"/>
    <cellStyle name="Normal 52 2 3 26" xfId="15698"/>
    <cellStyle name="Normal 52 2 3 27" xfId="15699"/>
    <cellStyle name="Normal 52 2 3 28" xfId="15700"/>
    <cellStyle name="Normal 52 2 3 29" xfId="15701"/>
    <cellStyle name="Normal 52 2 3 3" xfId="15702"/>
    <cellStyle name="Normal 52 2 3 30" xfId="15703"/>
    <cellStyle name="Normal 52 2 3 31" xfId="15704"/>
    <cellStyle name="Normal 52 2 3 32" xfId="15705"/>
    <cellStyle name="Normal 52 2 3 33" xfId="15706"/>
    <cellStyle name="Normal 52 2 3 34" xfId="15707"/>
    <cellStyle name="Normal 52 2 3 35" xfId="15708"/>
    <cellStyle name="Normal 52 2 3 36" xfId="15709"/>
    <cellStyle name="Normal 52 2 3 37" xfId="15710"/>
    <cellStyle name="Normal 52 2 3 38" xfId="15711"/>
    <cellStyle name="Normal 52 2 3 39" xfId="15712"/>
    <cellStyle name="Normal 52 2 3 4" xfId="15713"/>
    <cellStyle name="Normal 52 2 3 40" xfId="15714"/>
    <cellStyle name="Normal 52 2 3 41" xfId="15715"/>
    <cellStyle name="Normal 52 2 3 42" xfId="15716"/>
    <cellStyle name="Normal 52 2 3 43" xfId="15717"/>
    <cellStyle name="Normal 52 2 3 44" xfId="15718"/>
    <cellStyle name="Normal 52 2 3 45" xfId="15719"/>
    <cellStyle name="Normal 52 2 3 46" xfId="15720"/>
    <cellStyle name="Normal 52 2 3 47" xfId="15721"/>
    <cellStyle name="Normal 52 2 3 48" xfId="15722"/>
    <cellStyle name="Normal 52 2 3 49" xfId="15723"/>
    <cellStyle name="Normal 52 2 3 5" xfId="15724"/>
    <cellStyle name="Normal 52 2 3 50" xfId="15725"/>
    <cellStyle name="Normal 52 2 3 51" xfId="15726"/>
    <cellStyle name="Normal 52 2 3 52" xfId="15727"/>
    <cellStyle name="Normal 52 2 3 53" xfId="15728"/>
    <cellStyle name="Normal 52 2 3 54" xfId="15729"/>
    <cellStyle name="Normal 52 2 3 55" xfId="15730"/>
    <cellStyle name="Normal 52 2 3 56" xfId="15731"/>
    <cellStyle name="Normal 52 2 3 57" xfId="15732"/>
    <cellStyle name="Normal 52 2 3 58" xfId="15733"/>
    <cellStyle name="Normal 52 2 3 59" xfId="15734"/>
    <cellStyle name="Normal 52 2 3 6" xfId="15735"/>
    <cellStyle name="Normal 52 2 3 60" xfId="15736"/>
    <cellStyle name="Normal 52 2 3 61" xfId="15737"/>
    <cellStyle name="Normal 52 2 3 62" xfId="15738"/>
    <cellStyle name="Normal 52 2 3 63" xfId="15739"/>
    <cellStyle name="Normal 52 2 3 64" xfId="15740"/>
    <cellStyle name="Normal 52 2 3 65" xfId="15741"/>
    <cellStyle name="Normal 52 2 3 66" xfId="15742"/>
    <cellStyle name="Normal 52 2 3 67" xfId="15743"/>
    <cellStyle name="Normal 52 2 3 68" xfId="15744"/>
    <cellStyle name="Normal 52 2 3 69" xfId="15745"/>
    <cellStyle name="Normal 52 2 3 7" xfId="15746"/>
    <cellStyle name="Normal 52 2 3 70" xfId="15747"/>
    <cellStyle name="Normal 52 2 3 71" xfId="15748"/>
    <cellStyle name="Normal 52 2 3 72" xfId="15749"/>
    <cellStyle name="Normal 52 2 3 73" xfId="15750"/>
    <cellStyle name="Normal 52 2 3 74" xfId="15751"/>
    <cellStyle name="Normal 52 2 3 75" xfId="15752"/>
    <cellStyle name="Normal 52 2 3 76" xfId="15753"/>
    <cellStyle name="Normal 52 2 3 77" xfId="15754"/>
    <cellStyle name="Normal 52 2 3 78" xfId="15755"/>
    <cellStyle name="Normal 52 2 3 79" xfId="15756"/>
    <cellStyle name="Normal 52 2 3 8" xfId="15757"/>
    <cellStyle name="Normal 52 2 3 80" xfId="15758"/>
    <cellStyle name="Normal 52 2 3 81" xfId="15759"/>
    <cellStyle name="Normal 52 2 3 82" xfId="15760"/>
    <cellStyle name="Normal 52 2 3 83" xfId="15761"/>
    <cellStyle name="Normal 52 2 3 84" xfId="15762"/>
    <cellStyle name="Normal 52 2 3 85" xfId="15763"/>
    <cellStyle name="Normal 52 2 3 86" xfId="15764"/>
    <cellStyle name="Normal 52 2 3 87" xfId="15765"/>
    <cellStyle name="Normal 52 2 3 88" xfId="15766"/>
    <cellStyle name="Normal 52 2 3 9" xfId="15767"/>
    <cellStyle name="Normal 52 2 30" xfId="15768"/>
    <cellStyle name="Normal 52 2 31" xfId="15769"/>
    <cellStyle name="Normal 52 2 32" xfId="15770"/>
    <cellStyle name="Normal 52 2 33" xfId="15771"/>
    <cellStyle name="Normal 52 2 34" xfId="15772"/>
    <cellStyle name="Normal 52 2 35" xfId="15773"/>
    <cellStyle name="Normal 52 2 36" xfId="15774"/>
    <cellStyle name="Normal 52 2 37" xfId="15775"/>
    <cellStyle name="Normal 52 2 38" xfId="15776"/>
    <cellStyle name="Normal 52 2 39" xfId="15777"/>
    <cellStyle name="Normal 52 2 4" xfId="15778"/>
    <cellStyle name="Normal 52 2 40" xfId="15779"/>
    <cellStyle name="Normal 52 2 41" xfId="15780"/>
    <cellStyle name="Normal 52 2 42" xfId="15781"/>
    <cellStyle name="Normal 52 2 43" xfId="15782"/>
    <cellStyle name="Normal 52 2 44" xfId="15783"/>
    <cellStyle name="Normal 52 2 45" xfId="15784"/>
    <cellStyle name="Normal 52 2 46" xfId="15785"/>
    <cellStyle name="Normal 52 2 47" xfId="15786"/>
    <cellStyle name="Normal 52 2 48" xfId="15787"/>
    <cellStyle name="Normal 52 2 49" xfId="15788"/>
    <cellStyle name="Normal 52 2 5" xfId="15789"/>
    <cellStyle name="Normal 52 2 50" xfId="15790"/>
    <cellStyle name="Normal 52 2 51" xfId="15791"/>
    <cellStyle name="Normal 52 2 52" xfId="15792"/>
    <cellStyle name="Normal 52 2 53" xfId="15793"/>
    <cellStyle name="Normal 52 2 54" xfId="15794"/>
    <cellStyle name="Normal 52 2 55" xfId="15795"/>
    <cellStyle name="Normal 52 2 56" xfId="15796"/>
    <cellStyle name="Normal 52 2 57" xfId="15797"/>
    <cellStyle name="Normal 52 2 58" xfId="15798"/>
    <cellStyle name="Normal 52 2 59" xfId="15799"/>
    <cellStyle name="Normal 52 2 6" xfId="15800"/>
    <cellStyle name="Normal 52 2 60" xfId="15801"/>
    <cellStyle name="Normal 52 2 61" xfId="15802"/>
    <cellStyle name="Normal 52 2 62" xfId="15803"/>
    <cellStyle name="Normal 52 2 63" xfId="15804"/>
    <cellStyle name="Normal 52 2 64" xfId="15805"/>
    <cellStyle name="Normal 52 2 65" xfId="15806"/>
    <cellStyle name="Normal 52 2 66" xfId="15807"/>
    <cellStyle name="Normal 52 2 67" xfId="15808"/>
    <cellStyle name="Normal 52 2 68" xfId="15809"/>
    <cellStyle name="Normal 52 2 69" xfId="15810"/>
    <cellStyle name="Normal 52 2 7" xfId="15811"/>
    <cellStyle name="Normal 52 2 70" xfId="15812"/>
    <cellStyle name="Normal 52 2 71" xfId="15813"/>
    <cellStyle name="Normal 52 2 72" xfId="15814"/>
    <cellStyle name="Normal 52 2 73" xfId="15815"/>
    <cellStyle name="Normal 52 2 74" xfId="15816"/>
    <cellStyle name="Normal 52 2 75" xfId="15817"/>
    <cellStyle name="Normal 52 2 76" xfId="15818"/>
    <cellStyle name="Normal 52 2 77" xfId="15819"/>
    <cellStyle name="Normal 52 2 78" xfId="15820"/>
    <cellStyle name="Normal 52 2 79" xfId="15821"/>
    <cellStyle name="Normal 52 2 8" xfId="15822"/>
    <cellStyle name="Normal 52 2 80" xfId="15823"/>
    <cellStyle name="Normal 52 2 81" xfId="15824"/>
    <cellStyle name="Normal 52 2 82" xfId="15825"/>
    <cellStyle name="Normal 52 2 83" xfId="15826"/>
    <cellStyle name="Normal 52 2 84" xfId="15827"/>
    <cellStyle name="Normal 52 2 85" xfId="15828"/>
    <cellStyle name="Normal 52 2 86" xfId="15829"/>
    <cellStyle name="Normal 52 2 87" xfId="15830"/>
    <cellStyle name="Normal 52 2 88" xfId="15831"/>
    <cellStyle name="Normal 52 2 89" xfId="15832"/>
    <cellStyle name="Normal 52 2 9" xfId="15833"/>
    <cellStyle name="Normal 52 2 90" xfId="15834"/>
    <cellStyle name="Normal 52 20" xfId="15835"/>
    <cellStyle name="Normal 52 21" xfId="15836"/>
    <cellStyle name="Normal 52 22" xfId="15837"/>
    <cellStyle name="Normal 52 23" xfId="15838"/>
    <cellStyle name="Normal 52 24" xfId="15839"/>
    <cellStyle name="Normal 52 25" xfId="15840"/>
    <cellStyle name="Normal 52 26" xfId="15841"/>
    <cellStyle name="Normal 52 27" xfId="15842"/>
    <cellStyle name="Normal 52 28" xfId="15843"/>
    <cellStyle name="Normal 52 29" xfId="15844"/>
    <cellStyle name="Normal 52 3" xfId="15845"/>
    <cellStyle name="Normal 52 3 10" xfId="15846"/>
    <cellStyle name="Normal 52 3 11" xfId="15847"/>
    <cellStyle name="Normal 52 3 12" xfId="15848"/>
    <cellStyle name="Normal 52 3 13" xfId="15849"/>
    <cellStyle name="Normal 52 3 14" xfId="15850"/>
    <cellStyle name="Normal 52 3 15" xfId="15851"/>
    <cellStyle name="Normal 52 3 16" xfId="15852"/>
    <cellStyle name="Normal 52 3 17" xfId="15853"/>
    <cellStyle name="Normal 52 3 18" xfId="15854"/>
    <cellStyle name="Normal 52 3 19" xfId="15855"/>
    <cellStyle name="Normal 52 3 2" xfId="15856"/>
    <cellStyle name="Normal 52 3 20" xfId="15857"/>
    <cellStyle name="Normal 52 3 21" xfId="15858"/>
    <cellStyle name="Normal 52 3 22" xfId="15859"/>
    <cellStyle name="Normal 52 3 23" xfId="15860"/>
    <cellStyle name="Normal 52 3 24" xfId="15861"/>
    <cellStyle name="Normal 52 3 25" xfId="15862"/>
    <cellStyle name="Normal 52 3 26" xfId="15863"/>
    <cellStyle name="Normal 52 3 27" xfId="15864"/>
    <cellStyle name="Normal 52 3 28" xfId="15865"/>
    <cellStyle name="Normal 52 3 29" xfId="15866"/>
    <cellStyle name="Normal 52 3 3" xfId="15867"/>
    <cellStyle name="Normal 52 3 30" xfId="15868"/>
    <cellStyle name="Normal 52 3 31" xfId="15869"/>
    <cellStyle name="Normal 52 3 32" xfId="15870"/>
    <cellStyle name="Normal 52 3 33" xfId="15871"/>
    <cellStyle name="Normal 52 3 34" xfId="15872"/>
    <cellStyle name="Normal 52 3 35" xfId="15873"/>
    <cellStyle name="Normal 52 3 36" xfId="15874"/>
    <cellStyle name="Normal 52 3 37" xfId="15875"/>
    <cellStyle name="Normal 52 3 38" xfId="15876"/>
    <cellStyle name="Normal 52 3 39" xfId="15877"/>
    <cellStyle name="Normal 52 3 4" xfId="15878"/>
    <cellStyle name="Normal 52 3 40" xfId="15879"/>
    <cellStyle name="Normal 52 3 41" xfId="15880"/>
    <cellStyle name="Normal 52 3 42" xfId="15881"/>
    <cellStyle name="Normal 52 3 43" xfId="15882"/>
    <cellStyle name="Normal 52 3 44" xfId="15883"/>
    <cellStyle name="Normal 52 3 45" xfId="15884"/>
    <cellStyle name="Normal 52 3 46" xfId="15885"/>
    <cellStyle name="Normal 52 3 47" xfId="15886"/>
    <cellStyle name="Normal 52 3 48" xfId="15887"/>
    <cellStyle name="Normal 52 3 49" xfId="15888"/>
    <cellStyle name="Normal 52 3 5" xfId="15889"/>
    <cellStyle name="Normal 52 3 50" xfId="15890"/>
    <cellStyle name="Normal 52 3 51" xfId="15891"/>
    <cellStyle name="Normal 52 3 52" xfId="15892"/>
    <cellStyle name="Normal 52 3 53" xfId="15893"/>
    <cellStyle name="Normal 52 3 54" xfId="15894"/>
    <cellStyle name="Normal 52 3 55" xfId="15895"/>
    <cellStyle name="Normal 52 3 56" xfId="15896"/>
    <cellStyle name="Normal 52 3 57" xfId="15897"/>
    <cellStyle name="Normal 52 3 58" xfId="15898"/>
    <cellStyle name="Normal 52 3 59" xfId="15899"/>
    <cellStyle name="Normal 52 3 6" xfId="15900"/>
    <cellStyle name="Normal 52 3 60" xfId="15901"/>
    <cellStyle name="Normal 52 3 61" xfId="15902"/>
    <cellStyle name="Normal 52 3 62" xfId="15903"/>
    <cellStyle name="Normal 52 3 63" xfId="15904"/>
    <cellStyle name="Normal 52 3 64" xfId="15905"/>
    <cellStyle name="Normal 52 3 65" xfId="15906"/>
    <cellStyle name="Normal 52 3 66" xfId="15907"/>
    <cellStyle name="Normal 52 3 67" xfId="15908"/>
    <cellStyle name="Normal 52 3 68" xfId="15909"/>
    <cellStyle name="Normal 52 3 69" xfId="15910"/>
    <cellStyle name="Normal 52 3 7" xfId="15911"/>
    <cellStyle name="Normal 52 3 70" xfId="15912"/>
    <cellStyle name="Normal 52 3 71" xfId="15913"/>
    <cellStyle name="Normal 52 3 72" xfId="15914"/>
    <cellStyle name="Normal 52 3 73" xfId="15915"/>
    <cellStyle name="Normal 52 3 74" xfId="15916"/>
    <cellStyle name="Normal 52 3 75" xfId="15917"/>
    <cellStyle name="Normal 52 3 76" xfId="15918"/>
    <cellStyle name="Normal 52 3 77" xfId="15919"/>
    <cellStyle name="Normal 52 3 78" xfId="15920"/>
    <cellStyle name="Normal 52 3 79" xfId="15921"/>
    <cellStyle name="Normal 52 3 8" xfId="15922"/>
    <cellStyle name="Normal 52 3 80" xfId="15923"/>
    <cellStyle name="Normal 52 3 81" xfId="15924"/>
    <cellStyle name="Normal 52 3 82" xfId="15925"/>
    <cellStyle name="Normal 52 3 83" xfId="15926"/>
    <cellStyle name="Normal 52 3 84" xfId="15927"/>
    <cellStyle name="Normal 52 3 85" xfId="15928"/>
    <cellStyle name="Normal 52 3 86" xfId="15929"/>
    <cellStyle name="Normal 52 3 87" xfId="15930"/>
    <cellStyle name="Normal 52 3 88" xfId="15931"/>
    <cellStyle name="Normal 52 3 9" xfId="15932"/>
    <cellStyle name="Normal 52 30" xfId="15933"/>
    <cellStyle name="Normal 52 31" xfId="15934"/>
    <cellStyle name="Normal 52 32" xfId="15935"/>
    <cellStyle name="Normal 52 33" xfId="15936"/>
    <cellStyle name="Normal 52 34" xfId="15937"/>
    <cellStyle name="Normal 52 35" xfId="15938"/>
    <cellStyle name="Normal 52 36" xfId="15939"/>
    <cellStyle name="Normal 52 37" xfId="15940"/>
    <cellStyle name="Normal 52 38" xfId="15941"/>
    <cellStyle name="Normal 52 39" xfId="15942"/>
    <cellStyle name="Normal 52 4" xfId="15943"/>
    <cellStyle name="Normal 52 4 10" xfId="15944"/>
    <cellStyle name="Normal 52 4 11" xfId="15945"/>
    <cellStyle name="Normal 52 4 12" xfId="15946"/>
    <cellStyle name="Normal 52 4 13" xfId="15947"/>
    <cellStyle name="Normal 52 4 14" xfId="15948"/>
    <cellStyle name="Normal 52 4 15" xfId="15949"/>
    <cellStyle name="Normal 52 4 16" xfId="15950"/>
    <cellStyle name="Normal 52 4 17" xfId="15951"/>
    <cellStyle name="Normal 52 4 18" xfId="15952"/>
    <cellStyle name="Normal 52 4 19" xfId="15953"/>
    <cellStyle name="Normal 52 4 2" xfId="15954"/>
    <cellStyle name="Normal 52 4 20" xfId="15955"/>
    <cellStyle name="Normal 52 4 21" xfId="15956"/>
    <cellStyle name="Normal 52 4 22" xfId="15957"/>
    <cellStyle name="Normal 52 4 23" xfId="15958"/>
    <cellStyle name="Normal 52 4 24" xfId="15959"/>
    <cellStyle name="Normal 52 4 25" xfId="15960"/>
    <cellStyle name="Normal 52 4 26" xfId="15961"/>
    <cellStyle name="Normal 52 4 27" xfId="15962"/>
    <cellStyle name="Normal 52 4 28" xfId="15963"/>
    <cellStyle name="Normal 52 4 29" xfId="15964"/>
    <cellStyle name="Normal 52 4 3" xfId="15965"/>
    <cellStyle name="Normal 52 4 30" xfId="15966"/>
    <cellStyle name="Normal 52 4 31" xfId="15967"/>
    <cellStyle name="Normal 52 4 32" xfId="15968"/>
    <cellStyle name="Normal 52 4 33" xfId="15969"/>
    <cellStyle name="Normal 52 4 34" xfId="15970"/>
    <cellStyle name="Normal 52 4 35" xfId="15971"/>
    <cellStyle name="Normal 52 4 36" xfId="15972"/>
    <cellStyle name="Normal 52 4 37" xfId="15973"/>
    <cellStyle name="Normal 52 4 38" xfId="15974"/>
    <cellStyle name="Normal 52 4 39" xfId="15975"/>
    <cellStyle name="Normal 52 4 4" xfId="15976"/>
    <cellStyle name="Normal 52 4 40" xfId="15977"/>
    <cellStyle name="Normal 52 4 41" xfId="15978"/>
    <cellStyle name="Normal 52 4 42" xfId="15979"/>
    <cellStyle name="Normal 52 4 43" xfId="15980"/>
    <cellStyle name="Normal 52 4 44" xfId="15981"/>
    <cellStyle name="Normal 52 4 45" xfId="15982"/>
    <cellStyle name="Normal 52 4 46" xfId="15983"/>
    <cellStyle name="Normal 52 4 47" xfId="15984"/>
    <cellStyle name="Normal 52 4 48" xfId="15985"/>
    <cellStyle name="Normal 52 4 49" xfId="15986"/>
    <cellStyle name="Normal 52 4 5" xfId="15987"/>
    <cellStyle name="Normal 52 4 50" xfId="15988"/>
    <cellStyle name="Normal 52 4 51" xfId="15989"/>
    <cellStyle name="Normal 52 4 52" xfId="15990"/>
    <cellStyle name="Normal 52 4 53" xfId="15991"/>
    <cellStyle name="Normal 52 4 54" xfId="15992"/>
    <cellStyle name="Normal 52 4 55" xfId="15993"/>
    <cellStyle name="Normal 52 4 56" xfId="15994"/>
    <cellStyle name="Normal 52 4 57" xfId="15995"/>
    <cellStyle name="Normal 52 4 58" xfId="15996"/>
    <cellStyle name="Normal 52 4 59" xfId="15997"/>
    <cellStyle name="Normal 52 4 6" xfId="15998"/>
    <cellStyle name="Normal 52 4 60" xfId="15999"/>
    <cellStyle name="Normal 52 4 61" xfId="16000"/>
    <cellStyle name="Normal 52 4 62" xfId="16001"/>
    <cellStyle name="Normal 52 4 63" xfId="16002"/>
    <cellStyle name="Normal 52 4 64" xfId="16003"/>
    <cellStyle name="Normal 52 4 65" xfId="16004"/>
    <cellStyle name="Normal 52 4 66" xfId="16005"/>
    <cellStyle name="Normal 52 4 67" xfId="16006"/>
    <cellStyle name="Normal 52 4 68" xfId="16007"/>
    <cellStyle name="Normal 52 4 69" xfId="16008"/>
    <cellStyle name="Normal 52 4 7" xfId="16009"/>
    <cellStyle name="Normal 52 4 70" xfId="16010"/>
    <cellStyle name="Normal 52 4 71" xfId="16011"/>
    <cellStyle name="Normal 52 4 72" xfId="16012"/>
    <cellStyle name="Normal 52 4 73" xfId="16013"/>
    <cellStyle name="Normal 52 4 74" xfId="16014"/>
    <cellStyle name="Normal 52 4 75" xfId="16015"/>
    <cellStyle name="Normal 52 4 76" xfId="16016"/>
    <cellStyle name="Normal 52 4 77" xfId="16017"/>
    <cellStyle name="Normal 52 4 78" xfId="16018"/>
    <cellStyle name="Normal 52 4 79" xfId="16019"/>
    <cellStyle name="Normal 52 4 8" xfId="16020"/>
    <cellStyle name="Normal 52 4 80" xfId="16021"/>
    <cellStyle name="Normal 52 4 81" xfId="16022"/>
    <cellStyle name="Normal 52 4 82" xfId="16023"/>
    <cellStyle name="Normal 52 4 83" xfId="16024"/>
    <cellStyle name="Normal 52 4 84" xfId="16025"/>
    <cellStyle name="Normal 52 4 85" xfId="16026"/>
    <cellStyle name="Normal 52 4 86" xfId="16027"/>
    <cellStyle name="Normal 52 4 87" xfId="16028"/>
    <cellStyle name="Normal 52 4 88" xfId="16029"/>
    <cellStyle name="Normal 52 4 9" xfId="16030"/>
    <cellStyle name="Normal 52 40" xfId="16031"/>
    <cellStyle name="Normal 52 41" xfId="16032"/>
    <cellStyle name="Normal 52 42" xfId="16033"/>
    <cellStyle name="Normal 52 43" xfId="16034"/>
    <cellStyle name="Normal 52 44" xfId="16035"/>
    <cellStyle name="Normal 52 45" xfId="16036"/>
    <cellStyle name="Normal 52 46" xfId="16037"/>
    <cellStyle name="Normal 52 47" xfId="16038"/>
    <cellStyle name="Normal 52 48" xfId="16039"/>
    <cellStyle name="Normal 52 49" xfId="16040"/>
    <cellStyle name="Normal 52 5" xfId="16041"/>
    <cellStyle name="Normal 52 50" xfId="16042"/>
    <cellStyle name="Normal 52 51" xfId="16043"/>
    <cellStyle name="Normal 52 52" xfId="16044"/>
    <cellStyle name="Normal 52 53" xfId="16045"/>
    <cellStyle name="Normal 52 54" xfId="16046"/>
    <cellStyle name="Normal 52 55" xfId="16047"/>
    <cellStyle name="Normal 52 56" xfId="16048"/>
    <cellStyle name="Normal 52 57" xfId="16049"/>
    <cellStyle name="Normal 52 58" xfId="16050"/>
    <cellStyle name="Normal 52 59" xfId="16051"/>
    <cellStyle name="Normal 52 6" xfId="16052"/>
    <cellStyle name="Normal 52 60" xfId="16053"/>
    <cellStyle name="Normal 52 61" xfId="16054"/>
    <cellStyle name="Normal 52 62" xfId="16055"/>
    <cellStyle name="Normal 52 63" xfId="16056"/>
    <cellStyle name="Normal 52 64" xfId="16057"/>
    <cellStyle name="Normal 52 65" xfId="16058"/>
    <cellStyle name="Normal 52 66" xfId="16059"/>
    <cellStyle name="Normal 52 67" xfId="16060"/>
    <cellStyle name="Normal 52 68" xfId="16061"/>
    <cellStyle name="Normal 52 69" xfId="16062"/>
    <cellStyle name="Normal 52 7" xfId="16063"/>
    <cellStyle name="Normal 52 70" xfId="16064"/>
    <cellStyle name="Normal 52 71" xfId="16065"/>
    <cellStyle name="Normal 52 72" xfId="16066"/>
    <cellStyle name="Normal 52 73" xfId="16067"/>
    <cellStyle name="Normal 52 74" xfId="16068"/>
    <cellStyle name="Normal 52 75" xfId="16069"/>
    <cellStyle name="Normal 52 76" xfId="16070"/>
    <cellStyle name="Normal 52 77" xfId="16071"/>
    <cellStyle name="Normal 52 78" xfId="16072"/>
    <cellStyle name="Normal 52 79" xfId="16073"/>
    <cellStyle name="Normal 52 8" xfId="16074"/>
    <cellStyle name="Normal 52 80" xfId="16075"/>
    <cellStyle name="Normal 52 81" xfId="16076"/>
    <cellStyle name="Normal 52 82" xfId="16077"/>
    <cellStyle name="Normal 52 83" xfId="16078"/>
    <cellStyle name="Normal 52 84" xfId="16079"/>
    <cellStyle name="Normal 52 85" xfId="16080"/>
    <cellStyle name="Normal 52 86" xfId="16081"/>
    <cellStyle name="Normal 52 87" xfId="16082"/>
    <cellStyle name="Normal 52 88" xfId="16083"/>
    <cellStyle name="Normal 52 89" xfId="16084"/>
    <cellStyle name="Normal 52 9" xfId="16085"/>
    <cellStyle name="Normal 52 90" xfId="16086"/>
    <cellStyle name="Normal 52 91" xfId="16087"/>
    <cellStyle name="Normal 53" xfId="16088"/>
    <cellStyle name="Normal 54" xfId="16089"/>
    <cellStyle name="Normal 55" xfId="16090"/>
    <cellStyle name="Normal 56" xfId="16091"/>
    <cellStyle name="Normal 57" xfId="16092"/>
    <cellStyle name="Normal 58" xfId="16093"/>
    <cellStyle name="Normal 58 10" xfId="16094"/>
    <cellStyle name="Normal 58 11" xfId="16095"/>
    <cellStyle name="Normal 58 12" xfId="16096"/>
    <cellStyle name="Normal 58 13" xfId="16097"/>
    <cellStyle name="Normal 58 14" xfId="16098"/>
    <cellStyle name="Normal 58 15" xfId="16099"/>
    <cellStyle name="Normal 58 16" xfId="16100"/>
    <cellStyle name="Normal 58 17" xfId="16101"/>
    <cellStyle name="Normal 58 18" xfId="16102"/>
    <cellStyle name="Normal 58 19" xfId="16103"/>
    <cellStyle name="Normal 58 2" xfId="16104"/>
    <cellStyle name="Normal 58 2 10" xfId="16105"/>
    <cellStyle name="Normal 58 2 11" xfId="16106"/>
    <cellStyle name="Normal 58 2 12" xfId="16107"/>
    <cellStyle name="Normal 58 2 13" xfId="16108"/>
    <cellStyle name="Normal 58 2 14" xfId="16109"/>
    <cellStyle name="Normal 58 2 15" xfId="16110"/>
    <cellStyle name="Normal 58 2 16" xfId="16111"/>
    <cellStyle name="Normal 58 2 17" xfId="16112"/>
    <cellStyle name="Normal 58 2 18" xfId="16113"/>
    <cellStyle name="Normal 58 2 19" xfId="16114"/>
    <cellStyle name="Normal 58 2 2" xfId="16115"/>
    <cellStyle name="Normal 58 2 2 10" xfId="16116"/>
    <cellStyle name="Normal 58 2 2 11" xfId="16117"/>
    <cellStyle name="Normal 58 2 2 12" xfId="16118"/>
    <cellStyle name="Normal 58 2 2 13" xfId="16119"/>
    <cellStyle name="Normal 58 2 2 14" xfId="16120"/>
    <cellStyle name="Normal 58 2 2 15" xfId="16121"/>
    <cellStyle name="Normal 58 2 2 16" xfId="16122"/>
    <cellStyle name="Normal 58 2 2 17" xfId="16123"/>
    <cellStyle name="Normal 58 2 2 18" xfId="16124"/>
    <cellStyle name="Normal 58 2 2 19" xfId="16125"/>
    <cellStyle name="Normal 58 2 2 2" xfId="16126"/>
    <cellStyle name="Normal 58 2 2 20" xfId="16127"/>
    <cellStyle name="Normal 58 2 2 21" xfId="16128"/>
    <cellStyle name="Normal 58 2 2 22" xfId="16129"/>
    <cellStyle name="Normal 58 2 2 23" xfId="16130"/>
    <cellStyle name="Normal 58 2 2 24" xfId="16131"/>
    <cellStyle name="Normal 58 2 2 25" xfId="16132"/>
    <cellStyle name="Normal 58 2 2 26" xfId="16133"/>
    <cellStyle name="Normal 58 2 2 27" xfId="16134"/>
    <cellStyle name="Normal 58 2 2 28" xfId="16135"/>
    <cellStyle name="Normal 58 2 2 29" xfId="16136"/>
    <cellStyle name="Normal 58 2 2 3" xfId="16137"/>
    <cellStyle name="Normal 58 2 2 30" xfId="16138"/>
    <cellStyle name="Normal 58 2 2 31" xfId="16139"/>
    <cellStyle name="Normal 58 2 2 32" xfId="16140"/>
    <cellStyle name="Normal 58 2 2 33" xfId="16141"/>
    <cellStyle name="Normal 58 2 2 34" xfId="16142"/>
    <cellStyle name="Normal 58 2 2 35" xfId="16143"/>
    <cellStyle name="Normal 58 2 2 36" xfId="16144"/>
    <cellStyle name="Normal 58 2 2 37" xfId="16145"/>
    <cellStyle name="Normal 58 2 2 38" xfId="16146"/>
    <cellStyle name="Normal 58 2 2 39" xfId="16147"/>
    <cellStyle name="Normal 58 2 2 4" xfId="16148"/>
    <cellStyle name="Normal 58 2 2 40" xfId="16149"/>
    <cellStyle name="Normal 58 2 2 41" xfId="16150"/>
    <cellStyle name="Normal 58 2 2 42" xfId="16151"/>
    <cellStyle name="Normal 58 2 2 43" xfId="16152"/>
    <cellStyle name="Normal 58 2 2 44" xfId="16153"/>
    <cellStyle name="Normal 58 2 2 45" xfId="16154"/>
    <cellStyle name="Normal 58 2 2 46" xfId="16155"/>
    <cellStyle name="Normal 58 2 2 47" xfId="16156"/>
    <cellStyle name="Normal 58 2 2 48" xfId="16157"/>
    <cellStyle name="Normal 58 2 2 49" xfId="16158"/>
    <cellStyle name="Normal 58 2 2 5" xfId="16159"/>
    <cellStyle name="Normal 58 2 2 50" xfId="16160"/>
    <cellStyle name="Normal 58 2 2 51" xfId="16161"/>
    <cellStyle name="Normal 58 2 2 52" xfId="16162"/>
    <cellStyle name="Normal 58 2 2 53" xfId="16163"/>
    <cellStyle name="Normal 58 2 2 54" xfId="16164"/>
    <cellStyle name="Normal 58 2 2 55" xfId="16165"/>
    <cellStyle name="Normal 58 2 2 56" xfId="16166"/>
    <cellStyle name="Normal 58 2 2 57" xfId="16167"/>
    <cellStyle name="Normal 58 2 2 58" xfId="16168"/>
    <cellStyle name="Normal 58 2 2 59" xfId="16169"/>
    <cellStyle name="Normal 58 2 2 6" xfId="16170"/>
    <cellStyle name="Normal 58 2 2 60" xfId="16171"/>
    <cellStyle name="Normal 58 2 2 61" xfId="16172"/>
    <cellStyle name="Normal 58 2 2 62" xfId="16173"/>
    <cellStyle name="Normal 58 2 2 63" xfId="16174"/>
    <cellStyle name="Normal 58 2 2 64" xfId="16175"/>
    <cellStyle name="Normal 58 2 2 65" xfId="16176"/>
    <cellStyle name="Normal 58 2 2 66" xfId="16177"/>
    <cellStyle name="Normal 58 2 2 67" xfId="16178"/>
    <cellStyle name="Normal 58 2 2 68" xfId="16179"/>
    <cellStyle name="Normal 58 2 2 69" xfId="16180"/>
    <cellStyle name="Normal 58 2 2 7" xfId="16181"/>
    <cellStyle name="Normal 58 2 2 70" xfId="16182"/>
    <cellStyle name="Normal 58 2 2 71" xfId="16183"/>
    <cellStyle name="Normal 58 2 2 72" xfId="16184"/>
    <cellStyle name="Normal 58 2 2 73" xfId="16185"/>
    <cellStyle name="Normal 58 2 2 74" xfId="16186"/>
    <cellStyle name="Normal 58 2 2 75" xfId="16187"/>
    <cellStyle name="Normal 58 2 2 76" xfId="16188"/>
    <cellStyle name="Normal 58 2 2 77" xfId="16189"/>
    <cellStyle name="Normal 58 2 2 78" xfId="16190"/>
    <cellStyle name="Normal 58 2 2 79" xfId="16191"/>
    <cellStyle name="Normal 58 2 2 8" xfId="16192"/>
    <cellStyle name="Normal 58 2 2 80" xfId="16193"/>
    <cellStyle name="Normal 58 2 2 81" xfId="16194"/>
    <cellStyle name="Normal 58 2 2 82" xfId="16195"/>
    <cellStyle name="Normal 58 2 2 83" xfId="16196"/>
    <cellStyle name="Normal 58 2 2 84" xfId="16197"/>
    <cellStyle name="Normal 58 2 2 85" xfId="16198"/>
    <cellStyle name="Normal 58 2 2 86" xfId="16199"/>
    <cellStyle name="Normal 58 2 2 87" xfId="16200"/>
    <cellStyle name="Normal 58 2 2 88" xfId="16201"/>
    <cellStyle name="Normal 58 2 2 9" xfId="16202"/>
    <cellStyle name="Normal 58 2 20" xfId="16203"/>
    <cellStyle name="Normal 58 2 21" xfId="16204"/>
    <cellStyle name="Normal 58 2 22" xfId="16205"/>
    <cellStyle name="Normal 58 2 23" xfId="16206"/>
    <cellStyle name="Normal 58 2 24" xfId="16207"/>
    <cellStyle name="Normal 58 2 25" xfId="16208"/>
    <cellStyle name="Normal 58 2 26" xfId="16209"/>
    <cellStyle name="Normal 58 2 27" xfId="16210"/>
    <cellStyle name="Normal 58 2 28" xfId="16211"/>
    <cellStyle name="Normal 58 2 29" xfId="16212"/>
    <cellStyle name="Normal 58 2 3" xfId="16213"/>
    <cellStyle name="Normal 58 2 3 10" xfId="16214"/>
    <cellStyle name="Normal 58 2 3 11" xfId="16215"/>
    <cellStyle name="Normal 58 2 3 12" xfId="16216"/>
    <cellStyle name="Normal 58 2 3 13" xfId="16217"/>
    <cellStyle name="Normal 58 2 3 14" xfId="16218"/>
    <cellStyle name="Normal 58 2 3 15" xfId="16219"/>
    <cellStyle name="Normal 58 2 3 16" xfId="16220"/>
    <cellStyle name="Normal 58 2 3 17" xfId="16221"/>
    <cellStyle name="Normal 58 2 3 18" xfId="16222"/>
    <cellStyle name="Normal 58 2 3 19" xfId="16223"/>
    <cellStyle name="Normal 58 2 3 2" xfId="16224"/>
    <cellStyle name="Normal 58 2 3 20" xfId="16225"/>
    <cellStyle name="Normal 58 2 3 21" xfId="16226"/>
    <cellStyle name="Normal 58 2 3 22" xfId="16227"/>
    <cellStyle name="Normal 58 2 3 23" xfId="16228"/>
    <cellStyle name="Normal 58 2 3 24" xfId="16229"/>
    <cellStyle name="Normal 58 2 3 25" xfId="16230"/>
    <cellStyle name="Normal 58 2 3 26" xfId="16231"/>
    <cellStyle name="Normal 58 2 3 27" xfId="16232"/>
    <cellStyle name="Normal 58 2 3 28" xfId="16233"/>
    <cellStyle name="Normal 58 2 3 29" xfId="16234"/>
    <cellStyle name="Normal 58 2 3 3" xfId="16235"/>
    <cellStyle name="Normal 58 2 3 30" xfId="16236"/>
    <cellStyle name="Normal 58 2 3 31" xfId="16237"/>
    <cellStyle name="Normal 58 2 3 32" xfId="16238"/>
    <cellStyle name="Normal 58 2 3 33" xfId="16239"/>
    <cellStyle name="Normal 58 2 3 34" xfId="16240"/>
    <cellStyle name="Normal 58 2 3 35" xfId="16241"/>
    <cellStyle name="Normal 58 2 3 36" xfId="16242"/>
    <cellStyle name="Normal 58 2 3 37" xfId="16243"/>
    <cellStyle name="Normal 58 2 3 38" xfId="16244"/>
    <cellStyle name="Normal 58 2 3 39" xfId="16245"/>
    <cellStyle name="Normal 58 2 3 4" xfId="16246"/>
    <cellStyle name="Normal 58 2 3 40" xfId="16247"/>
    <cellStyle name="Normal 58 2 3 41" xfId="16248"/>
    <cellStyle name="Normal 58 2 3 42" xfId="16249"/>
    <cellStyle name="Normal 58 2 3 43" xfId="16250"/>
    <cellStyle name="Normal 58 2 3 44" xfId="16251"/>
    <cellStyle name="Normal 58 2 3 45" xfId="16252"/>
    <cellStyle name="Normal 58 2 3 46" xfId="16253"/>
    <cellStyle name="Normal 58 2 3 47" xfId="16254"/>
    <cellStyle name="Normal 58 2 3 48" xfId="16255"/>
    <cellStyle name="Normal 58 2 3 49" xfId="16256"/>
    <cellStyle name="Normal 58 2 3 5" xfId="16257"/>
    <cellStyle name="Normal 58 2 3 50" xfId="16258"/>
    <cellStyle name="Normal 58 2 3 51" xfId="16259"/>
    <cellStyle name="Normal 58 2 3 52" xfId="16260"/>
    <cellStyle name="Normal 58 2 3 53" xfId="16261"/>
    <cellStyle name="Normal 58 2 3 54" xfId="16262"/>
    <cellStyle name="Normal 58 2 3 55" xfId="16263"/>
    <cellStyle name="Normal 58 2 3 56" xfId="16264"/>
    <cellStyle name="Normal 58 2 3 57" xfId="16265"/>
    <cellStyle name="Normal 58 2 3 58" xfId="16266"/>
    <cellStyle name="Normal 58 2 3 59" xfId="16267"/>
    <cellStyle name="Normal 58 2 3 6" xfId="16268"/>
    <cellStyle name="Normal 58 2 3 60" xfId="16269"/>
    <cellStyle name="Normal 58 2 3 61" xfId="16270"/>
    <cellStyle name="Normal 58 2 3 62" xfId="16271"/>
    <cellStyle name="Normal 58 2 3 63" xfId="16272"/>
    <cellStyle name="Normal 58 2 3 64" xfId="16273"/>
    <cellStyle name="Normal 58 2 3 65" xfId="16274"/>
    <cellStyle name="Normal 58 2 3 66" xfId="16275"/>
    <cellStyle name="Normal 58 2 3 67" xfId="16276"/>
    <cellStyle name="Normal 58 2 3 68" xfId="16277"/>
    <cellStyle name="Normal 58 2 3 69" xfId="16278"/>
    <cellStyle name="Normal 58 2 3 7" xfId="16279"/>
    <cellStyle name="Normal 58 2 3 70" xfId="16280"/>
    <cellStyle name="Normal 58 2 3 71" xfId="16281"/>
    <cellStyle name="Normal 58 2 3 72" xfId="16282"/>
    <cellStyle name="Normal 58 2 3 73" xfId="16283"/>
    <cellStyle name="Normal 58 2 3 74" xfId="16284"/>
    <cellStyle name="Normal 58 2 3 75" xfId="16285"/>
    <cellStyle name="Normal 58 2 3 76" xfId="16286"/>
    <cellStyle name="Normal 58 2 3 77" xfId="16287"/>
    <cellStyle name="Normal 58 2 3 78" xfId="16288"/>
    <cellStyle name="Normal 58 2 3 79" xfId="16289"/>
    <cellStyle name="Normal 58 2 3 8" xfId="16290"/>
    <cellStyle name="Normal 58 2 3 80" xfId="16291"/>
    <cellStyle name="Normal 58 2 3 81" xfId="16292"/>
    <cellStyle name="Normal 58 2 3 82" xfId="16293"/>
    <cellStyle name="Normal 58 2 3 83" xfId="16294"/>
    <cellStyle name="Normal 58 2 3 84" xfId="16295"/>
    <cellStyle name="Normal 58 2 3 85" xfId="16296"/>
    <cellStyle name="Normal 58 2 3 86" xfId="16297"/>
    <cellStyle name="Normal 58 2 3 87" xfId="16298"/>
    <cellStyle name="Normal 58 2 3 88" xfId="16299"/>
    <cellStyle name="Normal 58 2 3 9" xfId="16300"/>
    <cellStyle name="Normal 58 2 30" xfId="16301"/>
    <cellStyle name="Normal 58 2 31" xfId="16302"/>
    <cellStyle name="Normal 58 2 32" xfId="16303"/>
    <cellStyle name="Normal 58 2 33" xfId="16304"/>
    <cellStyle name="Normal 58 2 34" xfId="16305"/>
    <cellStyle name="Normal 58 2 35" xfId="16306"/>
    <cellStyle name="Normal 58 2 36" xfId="16307"/>
    <cellStyle name="Normal 58 2 37" xfId="16308"/>
    <cellStyle name="Normal 58 2 38" xfId="16309"/>
    <cellStyle name="Normal 58 2 39" xfId="16310"/>
    <cellStyle name="Normal 58 2 4" xfId="16311"/>
    <cellStyle name="Normal 58 2 40" xfId="16312"/>
    <cellStyle name="Normal 58 2 41" xfId="16313"/>
    <cellStyle name="Normal 58 2 42" xfId="16314"/>
    <cellStyle name="Normal 58 2 43" xfId="16315"/>
    <cellStyle name="Normal 58 2 44" xfId="16316"/>
    <cellStyle name="Normal 58 2 45" xfId="16317"/>
    <cellStyle name="Normal 58 2 46" xfId="16318"/>
    <cellStyle name="Normal 58 2 47" xfId="16319"/>
    <cellStyle name="Normal 58 2 48" xfId="16320"/>
    <cellStyle name="Normal 58 2 49" xfId="16321"/>
    <cellStyle name="Normal 58 2 5" xfId="16322"/>
    <cellStyle name="Normal 58 2 50" xfId="16323"/>
    <cellStyle name="Normal 58 2 51" xfId="16324"/>
    <cellStyle name="Normal 58 2 52" xfId="16325"/>
    <cellStyle name="Normal 58 2 53" xfId="16326"/>
    <cellStyle name="Normal 58 2 54" xfId="16327"/>
    <cellStyle name="Normal 58 2 55" xfId="16328"/>
    <cellStyle name="Normal 58 2 56" xfId="16329"/>
    <cellStyle name="Normal 58 2 57" xfId="16330"/>
    <cellStyle name="Normal 58 2 58" xfId="16331"/>
    <cellStyle name="Normal 58 2 59" xfId="16332"/>
    <cellStyle name="Normal 58 2 6" xfId="16333"/>
    <cellStyle name="Normal 58 2 60" xfId="16334"/>
    <cellStyle name="Normal 58 2 61" xfId="16335"/>
    <cellStyle name="Normal 58 2 62" xfId="16336"/>
    <cellStyle name="Normal 58 2 63" xfId="16337"/>
    <cellStyle name="Normal 58 2 64" xfId="16338"/>
    <cellStyle name="Normal 58 2 65" xfId="16339"/>
    <cellStyle name="Normal 58 2 66" xfId="16340"/>
    <cellStyle name="Normal 58 2 67" xfId="16341"/>
    <cellStyle name="Normal 58 2 68" xfId="16342"/>
    <cellStyle name="Normal 58 2 69" xfId="16343"/>
    <cellStyle name="Normal 58 2 7" xfId="16344"/>
    <cellStyle name="Normal 58 2 70" xfId="16345"/>
    <cellStyle name="Normal 58 2 71" xfId="16346"/>
    <cellStyle name="Normal 58 2 72" xfId="16347"/>
    <cellStyle name="Normal 58 2 73" xfId="16348"/>
    <cellStyle name="Normal 58 2 74" xfId="16349"/>
    <cellStyle name="Normal 58 2 75" xfId="16350"/>
    <cellStyle name="Normal 58 2 76" xfId="16351"/>
    <cellStyle name="Normal 58 2 77" xfId="16352"/>
    <cellStyle name="Normal 58 2 78" xfId="16353"/>
    <cellStyle name="Normal 58 2 79" xfId="16354"/>
    <cellStyle name="Normal 58 2 8" xfId="16355"/>
    <cellStyle name="Normal 58 2 80" xfId="16356"/>
    <cellStyle name="Normal 58 2 81" xfId="16357"/>
    <cellStyle name="Normal 58 2 82" xfId="16358"/>
    <cellStyle name="Normal 58 2 83" xfId="16359"/>
    <cellStyle name="Normal 58 2 84" xfId="16360"/>
    <cellStyle name="Normal 58 2 85" xfId="16361"/>
    <cellStyle name="Normal 58 2 86" xfId="16362"/>
    <cellStyle name="Normal 58 2 87" xfId="16363"/>
    <cellStyle name="Normal 58 2 88" xfId="16364"/>
    <cellStyle name="Normal 58 2 89" xfId="16365"/>
    <cellStyle name="Normal 58 2 9" xfId="16366"/>
    <cellStyle name="Normal 58 2 90" xfId="16367"/>
    <cellStyle name="Normal 58 20" xfId="16368"/>
    <cellStyle name="Normal 58 21" xfId="16369"/>
    <cellStyle name="Normal 58 22" xfId="16370"/>
    <cellStyle name="Normal 58 23" xfId="16371"/>
    <cellStyle name="Normal 58 24" xfId="16372"/>
    <cellStyle name="Normal 58 25" xfId="16373"/>
    <cellStyle name="Normal 58 26" xfId="16374"/>
    <cellStyle name="Normal 58 27" xfId="16375"/>
    <cellStyle name="Normal 58 28" xfId="16376"/>
    <cellStyle name="Normal 58 29" xfId="16377"/>
    <cellStyle name="Normal 58 3" xfId="16378"/>
    <cellStyle name="Normal 58 3 10" xfId="16379"/>
    <cellStyle name="Normal 58 3 11" xfId="16380"/>
    <cellStyle name="Normal 58 3 12" xfId="16381"/>
    <cellStyle name="Normal 58 3 13" xfId="16382"/>
    <cellStyle name="Normal 58 3 14" xfId="16383"/>
    <cellStyle name="Normal 58 3 15" xfId="16384"/>
    <cellStyle name="Normal 58 3 16" xfId="16385"/>
    <cellStyle name="Normal 58 3 17" xfId="16386"/>
    <cellStyle name="Normal 58 3 18" xfId="16387"/>
    <cellStyle name="Normal 58 3 19" xfId="16388"/>
    <cellStyle name="Normal 58 3 2" xfId="16389"/>
    <cellStyle name="Normal 58 3 20" xfId="16390"/>
    <cellStyle name="Normal 58 3 21" xfId="16391"/>
    <cellStyle name="Normal 58 3 22" xfId="16392"/>
    <cellStyle name="Normal 58 3 23" xfId="16393"/>
    <cellStyle name="Normal 58 3 24" xfId="16394"/>
    <cellStyle name="Normal 58 3 25" xfId="16395"/>
    <cellStyle name="Normal 58 3 26" xfId="16396"/>
    <cellStyle name="Normal 58 3 27" xfId="16397"/>
    <cellStyle name="Normal 58 3 28" xfId="16398"/>
    <cellStyle name="Normal 58 3 29" xfId="16399"/>
    <cellStyle name="Normal 58 3 3" xfId="16400"/>
    <cellStyle name="Normal 58 3 30" xfId="16401"/>
    <cellStyle name="Normal 58 3 31" xfId="16402"/>
    <cellStyle name="Normal 58 3 32" xfId="16403"/>
    <cellStyle name="Normal 58 3 33" xfId="16404"/>
    <cellStyle name="Normal 58 3 34" xfId="16405"/>
    <cellStyle name="Normal 58 3 35" xfId="16406"/>
    <cellStyle name="Normal 58 3 36" xfId="16407"/>
    <cellStyle name="Normal 58 3 37" xfId="16408"/>
    <cellStyle name="Normal 58 3 38" xfId="16409"/>
    <cellStyle name="Normal 58 3 39" xfId="16410"/>
    <cellStyle name="Normal 58 3 4" xfId="16411"/>
    <cellStyle name="Normal 58 3 40" xfId="16412"/>
    <cellStyle name="Normal 58 3 41" xfId="16413"/>
    <cellStyle name="Normal 58 3 42" xfId="16414"/>
    <cellStyle name="Normal 58 3 43" xfId="16415"/>
    <cellStyle name="Normal 58 3 44" xfId="16416"/>
    <cellStyle name="Normal 58 3 45" xfId="16417"/>
    <cellStyle name="Normal 58 3 46" xfId="16418"/>
    <cellStyle name="Normal 58 3 47" xfId="16419"/>
    <cellStyle name="Normal 58 3 48" xfId="16420"/>
    <cellStyle name="Normal 58 3 49" xfId="16421"/>
    <cellStyle name="Normal 58 3 5" xfId="16422"/>
    <cellStyle name="Normal 58 3 50" xfId="16423"/>
    <cellStyle name="Normal 58 3 51" xfId="16424"/>
    <cellStyle name="Normal 58 3 52" xfId="16425"/>
    <cellStyle name="Normal 58 3 53" xfId="16426"/>
    <cellStyle name="Normal 58 3 54" xfId="16427"/>
    <cellStyle name="Normal 58 3 55" xfId="16428"/>
    <cellStyle name="Normal 58 3 56" xfId="16429"/>
    <cellStyle name="Normal 58 3 57" xfId="16430"/>
    <cellStyle name="Normal 58 3 58" xfId="16431"/>
    <cellStyle name="Normal 58 3 59" xfId="16432"/>
    <cellStyle name="Normal 58 3 6" xfId="16433"/>
    <cellStyle name="Normal 58 3 60" xfId="16434"/>
    <cellStyle name="Normal 58 3 61" xfId="16435"/>
    <cellStyle name="Normal 58 3 62" xfId="16436"/>
    <cellStyle name="Normal 58 3 63" xfId="16437"/>
    <cellStyle name="Normal 58 3 64" xfId="16438"/>
    <cellStyle name="Normal 58 3 65" xfId="16439"/>
    <cellStyle name="Normal 58 3 66" xfId="16440"/>
    <cellStyle name="Normal 58 3 67" xfId="16441"/>
    <cellStyle name="Normal 58 3 68" xfId="16442"/>
    <cellStyle name="Normal 58 3 69" xfId="16443"/>
    <cellStyle name="Normal 58 3 7" xfId="16444"/>
    <cellStyle name="Normal 58 3 70" xfId="16445"/>
    <cellStyle name="Normal 58 3 71" xfId="16446"/>
    <cellStyle name="Normal 58 3 72" xfId="16447"/>
    <cellStyle name="Normal 58 3 73" xfId="16448"/>
    <cellStyle name="Normal 58 3 74" xfId="16449"/>
    <cellStyle name="Normal 58 3 75" xfId="16450"/>
    <cellStyle name="Normal 58 3 76" xfId="16451"/>
    <cellStyle name="Normal 58 3 77" xfId="16452"/>
    <cellStyle name="Normal 58 3 78" xfId="16453"/>
    <cellStyle name="Normal 58 3 79" xfId="16454"/>
    <cellStyle name="Normal 58 3 8" xfId="16455"/>
    <cellStyle name="Normal 58 3 80" xfId="16456"/>
    <cellStyle name="Normal 58 3 81" xfId="16457"/>
    <cellStyle name="Normal 58 3 82" xfId="16458"/>
    <cellStyle name="Normal 58 3 83" xfId="16459"/>
    <cellStyle name="Normal 58 3 84" xfId="16460"/>
    <cellStyle name="Normal 58 3 85" xfId="16461"/>
    <cellStyle name="Normal 58 3 86" xfId="16462"/>
    <cellStyle name="Normal 58 3 87" xfId="16463"/>
    <cellStyle name="Normal 58 3 88" xfId="16464"/>
    <cellStyle name="Normal 58 3 9" xfId="16465"/>
    <cellStyle name="Normal 58 30" xfId="16466"/>
    <cellStyle name="Normal 58 31" xfId="16467"/>
    <cellStyle name="Normal 58 32" xfId="16468"/>
    <cellStyle name="Normal 58 33" xfId="16469"/>
    <cellStyle name="Normal 58 34" xfId="16470"/>
    <cellStyle name="Normal 58 35" xfId="16471"/>
    <cellStyle name="Normal 58 36" xfId="16472"/>
    <cellStyle name="Normal 58 37" xfId="16473"/>
    <cellStyle name="Normal 58 38" xfId="16474"/>
    <cellStyle name="Normal 58 39" xfId="16475"/>
    <cellStyle name="Normal 58 4" xfId="16476"/>
    <cellStyle name="Normal 58 4 10" xfId="16477"/>
    <cellStyle name="Normal 58 4 11" xfId="16478"/>
    <cellStyle name="Normal 58 4 12" xfId="16479"/>
    <cellStyle name="Normal 58 4 13" xfId="16480"/>
    <cellStyle name="Normal 58 4 14" xfId="16481"/>
    <cellStyle name="Normal 58 4 15" xfId="16482"/>
    <cellStyle name="Normal 58 4 16" xfId="16483"/>
    <cellStyle name="Normal 58 4 17" xfId="16484"/>
    <cellStyle name="Normal 58 4 18" xfId="16485"/>
    <cellStyle name="Normal 58 4 19" xfId="16486"/>
    <cellStyle name="Normal 58 4 2" xfId="16487"/>
    <cellStyle name="Normal 58 4 20" xfId="16488"/>
    <cellStyle name="Normal 58 4 21" xfId="16489"/>
    <cellStyle name="Normal 58 4 22" xfId="16490"/>
    <cellStyle name="Normal 58 4 23" xfId="16491"/>
    <cellStyle name="Normal 58 4 24" xfId="16492"/>
    <cellStyle name="Normal 58 4 25" xfId="16493"/>
    <cellStyle name="Normal 58 4 26" xfId="16494"/>
    <cellStyle name="Normal 58 4 27" xfId="16495"/>
    <cellStyle name="Normal 58 4 28" xfId="16496"/>
    <cellStyle name="Normal 58 4 29" xfId="16497"/>
    <cellStyle name="Normal 58 4 3" xfId="16498"/>
    <cellStyle name="Normal 58 4 30" xfId="16499"/>
    <cellStyle name="Normal 58 4 31" xfId="16500"/>
    <cellStyle name="Normal 58 4 32" xfId="16501"/>
    <cellStyle name="Normal 58 4 33" xfId="16502"/>
    <cellStyle name="Normal 58 4 34" xfId="16503"/>
    <cellStyle name="Normal 58 4 35" xfId="16504"/>
    <cellStyle name="Normal 58 4 36" xfId="16505"/>
    <cellStyle name="Normal 58 4 37" xfId="16506"/>
    <cellStyle name="Normal 58 4 38" xfId="16507"/>
    <cellStyle name="Normal 58 4 39" xfId="16508"/>
    <cellStyle name="Normal 58 4 4" xfId="16509"/>
    <cellStyle name="Normal 58 4 40" xfId="16510"/>
    <cellStyle name="Normal 58 4 41" xfId="16511"/>
    <cellStyle name="Normal 58 4 42" xfId="16512"/>
    <cellStyle name="Normal 58 4 43" xfId="16513"/>
    <cellStyle name="Normal 58 4 44" xfId="16514"/>
    <cellStyle name="Normal 58 4 45" xfId="16515"/>
    <cellStyle name="Normal 58 4 46" xfId="16516"/>
    <cellStyle name="Normal 58 4 47" xfId="16517"/>
    <cellStyle name="Normal 58 4 48" xfId="16518"/>
    <cellStyle name="Normal 58 4 49" xfId="16519"/>
    <cellStyle name="Normal 58 4 5" xfId="16520"/>
    <cellStyle name="Normal 58 4 50" xfId="16521"/>
    <cellStyle name="Normal 58 4 51" xfId="16522"/>
    <cellStyle name="Normal 58 4 52" xfId="16523"/>
    <cellStyle name="Normal 58 4 53" xfId="16524"/>
    <cellStyle name="Normal 58 4 54" xfId="16525"/>
    <cellStyle name="Normal 58 4 55" xfId="16526"/>
    <cellStyle name="Normal 58 4 56" xfId="16527"/>
    <cellStyle name="Normal 58 4 57" xfId="16528"/>
    <cellStyle name="Normal 58 4 58" xfId="16529"/>
    <cellStyle name="Normal 58 4 59" xfId="16530"/>
    <cellStyle name="Normal 58 4 6" xfId="16531"/>
    <cellStyle name="Normal 58 4 60" xfId="16532"/>
    <cellStyle name="Normal 58 4 61" xfId="16533"/>
    <cellStyle name="Normal 58 4 62" xfId="16534"/>
    <cellStyle name="Normal 58 4 63" xfId="16535"/>
    <cellStyle name="Normal 58 4 64" xfId="16536"/>
    <cellStyle name="Normal 58 4 65" xfId="16537"/>
    <cellStyle name="Normal 58 4 66" xfId="16538"/>
    <cellStyle name="Normal 58 4 67" xfId="16539"/>
    <cellStyle name="Normal 58 4 68" xfId="16540"/>
    <cellStyle name="Normal 58 4 69" xfId="16541"/>
    <cellStyle name="Normal 58 4 7" xfId="16542"/>
    <cellStyle name="Normal 58 4 70" xfId="16543"/>
    <cellStyle name="Normal 58 4 71" xfId="16544"/>
    <cellStyle name="Normal 58 4 72" xfId="16545"/>
    <cellStyle name="Normal 58 4 73" xfId="16546"/>
    <cellStyle name="Normal 58 4 74" xfId="16547"/>
    <cellStyle name="Normal 58 4 75" xfId="16548"/>
    <cellStyle name="Normal 58 4 76" xfId="16549"/>
    <cellStyle name="Normal 58 4 77" xfId="16550"/>
    <cellStyle name="Normal 58 4 78" xfId="16551"/>
    <cellStyle name="Normal 58 4 79" xfId="16552"/>
    <cellStyle name="Normal 58 4 8" xfId="16553"/>
    <cellStyle name="Normal 58 4 80" xfId="16554"/>
    <cellStyle name="Normal 58 4 81" xfId="16555"/>
    <cellStyle name="Normal 58 4 82" xfId="16556"/>
    <cellStyle name="Normal 58 4 83" xfId="16557"/>
    <cellStyle name="Normal 58 4 84" xfId="16558"/>
    <cellStyle name="Normal 58 4 85" xfId="16559"/>
    <cellStyle name="Normal 58 4 86" xfId="16560"/>
    <cellStyle name="Normal 58 4 87" xfId="16561"/>
    <cellStyle name="Normal 58 4 88" xfId="16562"/>
    <cellStyle name="Normal 58 4 9" xfId="16563"/>
    <cellStyle name="Normal 58 40" xfId="16564"/>
    <cellStyle name="Normal 58 41" xfId="16565"/>
    <cellStyle name="Normal 58 42" xfId="16566"/>
    <cellStyle name="Normal 58 43" xfId="16567"/>
    <cellStyle name="Normal 58 44" xfId="16568"/>
    <cellStyle name="Normal 58 45" xfId="16569"/>
    <cellStyle name="Normal 58 46" xfId="16570"/>
    <cellStyle name="Normal 58 47" xfId="16571"/>
    <cellStyle name="Normal 58 48" xfId="16572"/>
    <cellStyle name="Normal 58 49" xfId="16573"/>
    <cellStyle name="Normal 58 5" xfId="16574"/>
    <cellStyle name="Normal 58 50" xfId="16575"/>
    <cellStyle name="Normal 58 51" xfId="16576"/>
    <cellStyle name="Normal 58 52" xfId="16577"/>
    <cellStyle name="Normal 58 53" xfId="16578"/>
    <cellStyle name="Normal 58 54" xfId="16579"/>
    <cellStyle name="Normal 58 55" xfId="16580"/>
    <cellStyle name="Normal 58 56" xfId="16581"/>
    <cellStyle name="Normal 58 57" xfId="16582"/>
    <cellStyle name="Normal 58 58" xfId="16583"/>
    <cellStyle name="Normal 58 59" xfId="16584"/>
    <cellStyle name="Normal 58 6" xfId="16585"/>
    <cellStyle name="Normal 58 60" xfId="16586"/>
    <cellStyle name="Normal 58 61" xfId="16587"/>
    <cellStyle name="Normal 58 62" xfId="16588"/>
    <cellStyle name="Normal 58 63" xfId="16589"/>
    <cellStyle name="Normal 58 64" xfId="16590"/>
    <cellStyle name="Normal 58 65" xfId="16591"/>
    <cellStyle name="Normal 58 66" xfId="16592"/>
    <cellStyle name="Normal 58 67" xfId="16593"/>
    <cellStyle name="Normal 58 68" xfId="16594"/>
    <cellStyle name="Normal 58 69" xfId="16595"/>
    <cellStyle name="Normal 58 7" xfId="16596"/>
    <cellStyle name="Normal 58 70" xfId="16597"/>
    <cellStyle name="Normal 58 71" xfId="16598"/>
    <cellStyle name="Normal 58 72" xfId="16599"/>
    <cellStyle name="Normal 58 73" xfId="16600"/>
    <cellStyle name="Normal 58 74" xfId="16601"/>
    <cellStyle name="Normal 58 75" xfId="16602"/>
    <cellStyle name="Normal 58 76" xfId="16603"/>
    <cellStyle name="Normal 58 77" xfId="16604"/>
    <cellStyle name="Normal 58 78" xfId="16605"/>
    <cellStyle name="Normal 58 79" xfId="16606"/>
    <cellStyle name="Normal 58 8" xfId="16607"/>
    <cellStyle name="Normal 58 80" xfId="16608"/>
    <cellStyle name="Normal 58 81" xfId="16609"/>
    <cellStyle name="Normal 58 82" xfId="16610"/>
    <cellStyle name="Normal 58 83" xfId="16611"/>
    <cellStyle name="Normal 58 84" xfId="16612"/>
    <cellStyle name="Normal 58 85" xfId="16613"/>
    <cellStyle name="Normal 58 86" xfId="16614"/>
    <cellStyle name="Normal 58 87" xfId="16615"/>
    <cellStyle name="Normal 58 88" xfId="16616"/>
    <cellStyle name="Normal 58 89" xfId="16617"/>
    <cellStyle name="Normal 58 9" xfId="16618"/>
    <cellStyle name="Normal 58 90" xfId="16619"/>
    <cellStyle name="Normal 58 91" xfId="16620"/>
    <cellStyle name="Normal 59" xfId="16621"/>
    <cellStyle name="Normal 6" xfId="16622"/>
    <cellStyle name="Normal 6 10" xfId="16623"/>
    <cellStyle name="Normal 6 11" xfId="16624"/>
    <cellStyle name="Normal 6 12" xfId="16625"/>
    <cellStyle name="Normal 6 13" xfId="16626"/>
    <cellStyle name="Normal 6 14" xfId="16627"/>
    <cellStyle name="Normal 6 15" xfId="16628"/>
    <cellStyle name="Normal 6 16" xfId="16629"/>
    <cellStyle name="Normal 6 17" xfId="16630"/>
    <cellStyle name="Normal 6 18" xfId="16631"/>
    <cellStyle name="Normal 6 19" xfId="16632"/>
    <cellStyle name="Normal 6 2" xfId="16633"/>
    <cellStyle name="Normal 6 2 10" xfId="16634"/>
    <cellStyle name="Normal 6 2 11" xfId="16635"/>
    <cellStyle name="Normal 6 2 12" xfId="16636"/>
    <cellStyle name="Normal 6 2 13" xfId="16637"/>
    <cellStyle name="Normal 6 2 14" xfId="16638"/>
    <cellStyle name="Normal 6 2 15" xfId="16639"/>
    <cellStyle name="Normal 6 2 16" xfId="16640"/>
    <cellStyle name="Normal 6 2 17" xfId="16641"/>
    <cellStyle name="Normal 6 2 18" xfId="16642"/>
    <cellStyle name="Normal 6 2 19" xfId="16643"/>
    <cellStyle name="Normal 6 2 2" xfId="16644"/>
    <cellStyle name="Normal 6 2 2 10" xfId="16645"/>
    <cellStyle name="Normal 6 2 2 11" xfId="16646"/>
    <cellStyle name="Normal 6 2 2 12" xfId="16647"/>
    <cellStyle name="Normal 6 2 2 13" xfId="16648"/>
    <cellStyle name="Normal 6 2 2 14" xfId="16649"/>
    <cellStyle name="Normal 6 2 2 15" xfId="16650"/>
    <cellStyle name="Normal 6 2 2 16" xfId="16651"/>
    <cellStyle name="Normal 6 2 2 17" xfId="16652"/>
    <cellStyle name="Normal 6 2 2 18" xfId="16653"/>
    <cellStyle name="Normal 6 2 2 19" xfId="16654"/>
    <cellStyle name="Normal 6 2 2 2" xfId="16655"/>
    <cellStyle name="Normal 6 2 2 20" xfId="16656"/>
    <cellStyle name="Normal 6 2 2 21" xfId="16657"/>
    <cellStyle name="Normal 6 2 2 22" xfId="16658"/>
    <cellStyle name="Normal 6 2 2 23" xfId="16659"/>
    <cellStyle name="Normal 6 2 2 24" xfId="16660"/>
    <cellStyle name="Normal 6 2 2 25" xfId="16661"/>
    <cellStyle name="Normal 6 2 2 26" xfId="16662"/>
    <cellStyle name="Normal 6 2 2 27" xfId="16663"/>
    <cellStyle name="Normal 6 2 2 28" xfId="16664"/>
    <cellStyle name="Normal 6 2 2 29" xfId="16665"/>
    <cellStyle name="Normal 6 2 2 3" xfId="16666"/>
    <cellStyle name="Normal 6 2 2 30" xfId="16667"/>
    <cellStyle name="Normal 6 2 2 31" xfId="16668"/>
    <cellStyle name="Normal 6 2 2 32" xfId="16669"/>
    <cellStyle name="Normal 6 2 2 33" xfId="16670"/>
    <cellStyle name="Normal 6 2 2 34" xfId="16671"/>
    <cellStyle name="Normal 6 2 2 35" xfId="16672"/>
    <cellStyle name="Normal 6 2 2 36" xfId="16673"/>
    <cellStyle name="Normal 6 2 2 37" xfId="16674"/>
    <cellStyle name="Normal 6 2 2 38" xfId="16675"/>
    <cellStyle name="Normal 6 2 2 39" xfId="16676"/>
    <cellStyle name="Normal 6 2 2 4" xfId="16677"/>
    <cellStyle name="Normal 6 2 2 40" xfId="16678"/>
    <cellStyle name="Normal 6 2 2 41" xfId="16679"/>
    <cellStyle name="Normal 6 2 2 42" xfId="16680"/>
    <cellStyle name="Normal 6 2 2 43" xfId="16681"/>
    <cellStyle name="Normal 6 2 2 44" xfId="16682"/>
    <cellStyle name="Normal 6 2 2 45" xfId="16683"/>
    <cellStyle name="Normal 6 2 2 46" xfId="16684"/>
    <cellStyle name="Normal 6 2 2 47" xfId="16685"/>
    <cellStyle name="Normal 6 2 2 48" xfId="16686"/>
    <cellStyle name="Normal 6 2 2 49" xfId="16687"/>
    <cellStyle name="Normal 6 2 2 5" xfId="16688"/>
    <cellStyle name="Normal 6 2 2 50" xfId="16689"/>
    <cellStyle name="Normal 6 2 2 51" xfId="16690"/>
    <cellStyle name="Normal 6 2 2 52" xfId="16691"/>
    <cellStyle name="Normal 6 2 2 53" xfId="16692"/>
    <cellStyle name="Normal 6 2 2 54" xfId="16693"/>
    <cellStyle name="Normal 6 2 2 55" xfId="16694"/>
    <cellStyle name="Normal 6 2 2 56" xfId="16695"/>
    <cellStyle name="Normal 6 2 2 57" xfId="16696"/>
    <cellStyle name="Normal 6 2 2 58" xfId="16697"/>
    <cellStyle name="Normal 6 2 2 59" xfId="16698"/>
    <cellStyle name="Normal 6 2 2 6" xfId="16699"/>
    <cellStyle name="Normal 6 2 2 60" xfId="16700"/>
    <cellStyle name="Normal 6 2 2 61" xfId="16701"/>
    <cellStyle name="Normal 6 2 2 62" xfId="16702"/>
    <cellStyle name="Normal 6 2 2 63" xfId="16703"/>
    <cellStyle name="Normal 6 2 2 64" xfId="16704"/>
    <cellStyle name="Normal 6 2 2 65" xfId="16705"/>
    <cellStyle name="Normal 6 2 2 66" xfId="16706"/>
    <cellStyle name="Normal 6 2 2 67" xfId="16707"/>
    <cellStyle name="Normal 6 2 2 68" xfId="16708"/>
    <cellStyle name="Normal 6 2 2 69" xfId="16709"/>
    <cellStyle name="Normal 6 2 2 7" xfId="16710"/>
    <cellStyle name="Normal 6 2 2 70" xfId="16711"/>
    <cellStyle name="Normal 6 2 2 71" xfId="16712"/>
    <cellStyle name="Normal 6 2 2 72" xfId="16713"/>
    <cellStyle name="Normal 6 2 2 73" xfId="16714"/>
    <cellStyle name="Normal 6 2 2 74" xfId="16715"/>
    <cellStyle name="Normal 6 2 2 75" xfId="16716"/>
    <cellStyle name="Normal 6 2 2 76" xfId="16717"/>
    <cellStyle name="Normal 6 2 2 77" xfId="16718"/>
    <cellStyle name="Normal 6 2 2 78" xfId="16719"/>
    <cellStyle name="Normal 6 2 2 79" xfId="16720"/>
    <cellStyle name="Normal 6 2 2 8" xfId="16721"/>
    <cellStyle name="Normal 6 2 2 80" xfId="16722"/>
    <cellStyle name="Normal 6 2 2 81" xfId="16723"/>
    <cellStyle name="Normal 6 2 2 82" xfId="16724"/>
    <cellStyle name="Normal 6 2 2 83" xfId="16725"/>
    <cellStyle name="Normal 6 2 2 84" xfId="16726"/>
    <cellStyle name="Normal 6 2 2 85" xfId="16727"/>
    <cellStyle name="Normal 6 2 2 86" xfId="16728"/>
    <cellStyle name="Normal 6 2 2 87" xfId="16729"/>
    <cellStyle name="Normal 6 2 2 88" xfId="16730"/>
    <cellStyle name="Normal 6 2 2 9" xfId="16731"/>
    <cellStyle name="Normal 6 2 20" xfId="16732"/>
    <cellStyle name="Normal 6 2 21" xfId="16733"/>
    <cellStyle name="Normal 6 2 22" xfId="16734"/>
    <cellStyle name="Normal 6 2 23" xfId="16735"/>
    <cellStyle name="Normal 6 2 24" xfId="16736"/>
    <cellStyle name="Normal 6 2 25" xfId="16737"/>
    <cellStyle name="Normal 6 2 26" xfId="16738"/>
    <cellStyle name="Normal 6 2 27" xfId="16739"/>
    <cellStyle name="Normal 6 2 28" xfId="16740"/>
    <cellStyle name="Normal 6 2 29" xfId="16741"/>
    <cellStyle name="Normal 6 2 3" xfId="16742"/>
    <cellStyle name="Normal 6 2 3 10" xfId="16743"/>
    <cellStyle name="Normal 6 2 3 11" xfId="16744"/>
    <cellStyle name="Normal 6 2 3 12" xfId="16745"/>
    <cellStyle name="Normal 6 2 3 13" xfId="16746"/>
    <cellStyle name="Normal 6 2 3 14" xfId="16747"/>
    <cellStyle name="Normal 6 2 3 15" xfId="16748"/>
    <cellStyle name="Normal 6 2 3 16" xfId="16749"/>
    <cellStyle name="Normal 6 2 3 17" xfId="16750"/>
    <cellStyle name="Normal 6 2 3 18" xfId="16751"/>
    <cellStyle name="Normal 6 2 3 19" xfId="16752"/>
    <cellStyle name="Normal 6 2 3 2" xfId="16753"/>
    <cellStyle name="Normal 6 2 3 20" xfId="16754"/>
    <cellStyle name="Normal 6 2 3 21" xfId="16755"/>
    <cellStyle name="Normal 6 2 3 22" xfId="16756"/>
    <cellStyle name="Normal 6 2 3 23" xfId="16757"/>
    <cellStyle name="Normal 6 2 3 24" xfId="16758"/>
    <cellStyle name="Normal 6 2 3 25" xfId="16759"/>
    <cellStyle name="Normal 6 2 3 26" xfId="16760"/>
    <cellStyle name="Normal 6 2 3 27" xfId="16761"/>
    <cellStyle name="Normal 6 2 3 28" xfId="16762"/>
    <cellStyle name="Normal 6 2 3 29" xfId="16763"/>
    <cellStyle name="Normal 6 2 3 3" xfId="16764"/>
    <cellStyle name="Normal 6 2 3 30" xfId="16765"/>
    <cellStyle name="Normal 6 2 3 31" xfId="16766"/>
    <cellStyle name="Normal 6 2 3 32" xfId="16767"/>
    <cellStyle name="Normal 6 2 3 33" xfId="16768"/>
    <cellStyle name="Normal 6 2 3 34" xfId="16769"/>
    <cellStyle name="Normal 6 2 3 35" xfId="16770"/>
    <cellStyle name="Normal 6 2 3 36" xfId="16771"/>
    <cellStyle name="Normal 6 2 3 37" xfId="16772"/>
    <cellStyle name="Normal 6 2 3 38" xfId="16773"/>
    <cellStyle name="Normal 6 2 3 39" xfId="16774"/>
    <cellStyle name="Normal 6 2 3 4" xfId="16775"/>
    <cellStyle name="Normal 6 2 3 40" xfId="16776"/>
    <cellStyle name="Normal 6 2 3 41" xfId="16777"/>
    <cellStyle name="Normal 6 2 3 42" xfId="16778"/>
    <cellStyle name="Normal 6 2 3 43" xfId="16779"/>
    <cellStyle name="Normal 6 2 3 44" xfId="16780"/>
    <cellStyle name="Normal 6 2 3 45" xfId="16781"/>
    <cellStyle name="Normal 6 2 3 46" xfId="16782"/>
    <cellStyle name="Normal 6 2 3 47" xfId="16783"/>
    <cellStyle name="Normal 6 2 3 48" xfId="16784"/>
    <cellStyle name="Normal 6 2 3 49" xfId="16785"/>
    <cellStyle name="Normal 6 2 3 5" xfId="16786"/>
    <cellStyle name="Normal 6 2 3 50" xfId="16787"/>
    <cellStyle name="Normal 6 2 3 51" xfId="16788"/>
    <cellStyle name="Normal 6 2 3 52" xfId="16789"/>
    <cellStyle name="Normal 6 2 3 53" xfId="16790"/>
    <cellStyle name="Normal 6 2 3 54" xfId="16791"/>
    <cellStyle name="Normal 6 2 3 55" xfId="16792"/>
    <cellStyle name="Normal 6 2 3 56" xfId="16793"/>
    <cellStyle name="Normal 6 2 3 57" xfId="16794"/>
    <cellStyle name="Normal 6 2 3 58" xfId="16795"/>
    <cellStyle name="Normal 6 2 3 59" xfId="16796"/>
    <cellStyle name="Normal 6 2 3 6" xfId="16797"/>
    <cellStyle name="Normal 6 2 3 60" xfId="16798"/>
    <cellStyle name="Normal 6 2 3 61" xfId="16799"/>
    <cellStyle name="Normal 6 2 3 62" xfId="16800"/>
    <cellStyle name="Normal 6 2 3 63" xfId="16801"/>
    <cellStyle name="Normal 6 2 3 64" xfId="16802"/>
    <cellStyle name="Normal 6 2 3 65" xfId="16803"/>
    <cellStyle name="Normal 6 2 3 66" xfId="16804"/>
    <cellStyle name="Normal 6 2 3 67" xfId="16805"/>
    <cellStyle name="Normal 6 2 3 68" xfId="16806"/>
    <cellStyle name="Normal 6 2 3 69" xfId="16807"/>
    <cellStyle name="Normal 6 2 3 7" xfId="16808"/>
    <cellStyle name="Normal 6 2 3 70" xfId="16809"/>
    <cellStyle name="Normal 6 2 3 71" xfId="16810"/>
    <cellStyle name="Normal 6 2 3 72" xfId="16811"/>
    <cellStyle name="Normal 6 2 3 73" xfId="16812"/>
    <cellStyle name="Normal 6 2 3 74" xfId="16813"/>
    <cellStyle name="Normal 6 2 3 75" xfId="16814"/>
    <cellStyle name="Normal 6 2 3 76" xfId="16815"/>
    <cellStyle name="Normal 6 2 3 77" xfId="16816"/>
    <cellStyle name="Normal 6 2 3 78" xfId="16817"/>
    <cellStyle name="Normal 6 2 3 79" xfId="16818"/>
    <cellStyle name="Normal 6 2 3 8" xfId="16819"/>
    <cellStyle name="Normal 6 2 3 80" xfId="16820"/>
    <cellStyle name="Normal 6 2 3 81" xfId="16821"/>
    <cellStyle name="Normal 6 2 3 82" xfId="16822"/>
    <cellStyle name="Normal 6 2 3 83" xfId="16823"/>
    <cellStyle name="Normal 6 2 3 84" xfId="16824"/>
    <cellStyle name="Normal 6 2 3 85" xfId="16825"/>
    <cellStyle name="Normal 6 2 3 86" xfId="16826"/>
    <cellStyle name="Normal 6 2 3 87" xfId="16827"/>
    <cellStyle name="Normal 6 2 3 88" xfId="16828"/>
    <cellStyle name="Normal 6 2 3 9" xfId="16829"/>
    <cellStyle name="Normal 6 2 30" xfId="16830"/>
    <cellStyle name="Normal 6 2 31" xfId="16831"/>
    <cellStyle name="Normal 6 2 32" xfId="16832"/>
    <cellStyle name="Normal 6 2 33" xfId="16833"/>
    <cellStyle name="Normal 6 2 34" xfId="16834"/>
    <cellStyle name="Normal 6 2 35" xfId="16835"/>
    <cellStyle name="Normal 6 2 36" xfId="16836"/>
    <cellStyle name="Normal 6 2 37" xfId="16837"/>
    <cellStyle name="Normal 6 2 38" xfId="16838"/>
    <cellStyle name="Normal 6 2 39" xfId="16839"/>
    <cellStyle name="Normal 6 2 4" xfId="16840"/>
    <cellStyle name="Normal 6 2 40" xfId="16841"/>
    <cellStyle name="Normal 6 2 41" xfId="16842"/>
    <cellStyle name="Normal 6 2 42" xfId="16843"/>
    <cellStyle name="Normal 6 2 43" xfId="16844"/>
    <cellStyle name="Normal 6 2 44" xfId="16845"/>
    <cellStyle name="Normal 6 2 45" xfId="16846"/>
    <cellStyle name="Normal 6 2 46" xfId="16847"/>
    <cellStyle name="Normal 6 2 47" xfId="16848"/>
    <cellStyle name="Normal 6 2 48" xfId="16849"/>
    <cellStyle name="Normal 6 2 49" xfId="16850"/>
    <cellStyle name="Normal 6 2 5" xfId="16851"/>
    <cellStyle name="Normal 6 2 50" xfId="16852"/>
    <cellStyle name="Normal 6 2 51" xfId="16853"/>
    <cellStyle name="Normal 6 2 52" xfId="16854"/>
    <cellStyle name="Normal 6 2 53" xfId="16855"/>
    <cellStyle name="Normal 6 2 54" xfId="16856"/>
    <cellStyle name="Normal 6 2 55" xfId="16857"/>
    <cellStyle name="Normal 6 2 56" xfId="16858"/>
    <cellStyle name="Normal 6 2 57" xfId="16859"/>
    <cellStyle name="Normal 6 2 58" xfId="16860"/>
    <cellStyle name="Normal 6 2 59" xfId="16861"/>
    <cellStyle name="Normal 6 2 6" xfId="16862"/>
    <cellStyle name="Normal 6 2 60" xfId="16863"/>
    <cellStyle name="Normal 6 2 61" xfId="16864"/>
    <cellStyle name="Normal 6 2 62" xfId="16865"/>
    <cellStyle name="Normal 6 2 63" xfId="16866"/>
    <cellStyle name="Normal 6 2 64" xfId="16867"/>
    <cellStyle name="Normal 6 2 65" xfId="16868"/>
    <cellStyle name="Normal 6 2 66" xfId="16869"/>
    <cellStyle name="Normal 6 2 67" xfId="16870"/>
    <cellStyle name="Normal 6 2 68" xfId="16871"/>
    <cellStyle name="Normal 6 2 69" xfId="16872"/>
    <cellStyle name="Normal 6 2 7" xfId="16873"/>
    <cellStyle name="Normal 6 2 70" xfId="16874"/>
    <cellStyle name="Normal 6 2 71" xfId="16875"/>
    <cellStyle name="Normal 6 2 72" xfId="16876"/>
    <cellStyle name="Normal 6 2 73" xfId="16877"/>
    <cellStyle name="Normal 6 2 74" xfId="16878"/>
    <cellStyle name="Normal 6 2 75" xfId="16879"/>
    <cellStyle name="Normal 6 2 76" xfId="16880"/>
    <cellStyle name="Normal 6 2 77" xfId="16881"/>
    <cellStyle name="Normal 6 2 78" xfId="16882"/>
    <cellStyle name="Normal 6 2 79" xfId="16883"/>
    <cellStyle name="Normal 6 2 8" xfId="16884"/>
    <cellStyle name="Normal 6 2 80" xfId="16885"/>
    <cellStyle name="Normal 6 2 81" xfId="16886"/>
    <cellStyle name="Normal 6 2 82" xfId="16887"/>
    <cellStyle name="Normal 6 2 83" xfId="16888"/>
    <cellStyle name="Normal 6 2 84" xfId="16889"/>
    <cellStyle name="Normal 6 2 85" xfId="16890"/>
    <cellStyle name="Normal 6 2 86" xfId="16891"/>
    <cellStyle name="Normal 6 2 87" xfId="16892"/>
    <cellStyle name="Normal 6 2 88" xfId="16893"/>
    <cellStyle name="Normal 6 2 89" xfId="16894"/>
    <cellStyle name="Normal 6 2 9" xfId="16895"/>
    <cellStyle name="Normal 6 2 90" xfId="16896"/>
    <cellStyle name="Normal 6 20" xfId="16897"/>
    <cellStyle name="Normal 6 21" xfId="16898"/>
    <cellStyle name="Normal 6 22" xfId="16899"/>
    <cellStyle name="Normal 6 23" xfId="16900"/>
    <cellStyle name="Normal 6 24" xfId="16901"/>
    <cellStyle name="Normal 6 25" xfId="16902"/>
    <cellStyle name="Normal 6 26" xfId="16903"/>
    <cellStyle name="Normal 6 27" xfId="16904"/>
    <cellStyle name="Normal 6 28" xfId="16905"/>
    <cellStyle name="Normal 6 29" xfId="16906"/>
    <cellStyle name="Normal 6 3" xfId="16907"/>
    <cellStyle name="Normal 6 3 10" xfId="16908"/>
    <cellStyle name="Normal 6 3 11" xfId="16909"/>
    <cellStyle name="Normal 6 3 12" xfId="16910"/>
    <cellStyle name="Normal 6 3 13" xfId="16911"/>
    <cellStyle name="Normal 6 3 14" xfId="16912"/>
    <cellStyle name="Normal 6 3 15" xfId="16913"/>
    <cellStyle name="Normal 6 3 16" xfId="16914"/>
    <cellStyle name="Normal 6 3 17" xfId="16915"/>
    <cellStyle name="Normal 6 3 18" xfId="16916"/>
    <cellStyle name="Normal 6 3 19" xfId="16917"/>
    <cellStyle name="Normal 6 3 2" xfId="16918"/>
    <cellStyle name="Normal 6 3 20" xfId="16919"/>
    <cellStyle name="Normal 6 3 21" xfId="16920"/>
    <cellStyle name="Normal 6 3 22" xfId="16921"/>
    <cellStyle name="Normal 6 3 23" xfId="16922"/>
    <cellStyle name="Normal 6 3 24" xfId="16923"/>
    <cellStyle name="Normal 6 3 25" xfId="16924"/>
    <cellStyle name="Normal 6 3 26" xfId="16925"/>
    <cellStyle name="Normal 6 3 27" xfId="16926"/>
    <cellStyle name="Normal 6 3 28" xfId="16927"/>
    <cellStyle name="Normal 6 3 29" xfId="16928"/>
    <cellStyle name="Normal 6 3 3" xfId="16929"/>
    <cellStyle name="Normal 6 3 30" xfId="16930"/>
    <cellStyle name="Normal 6 3 31" xfId="16931"/>
    <cellStyle name="Normal 6 3 32" xfId="16932"/>
    <cellStyle name="Normal 6 3 33" xfId="16933"/>
    <cellStyle name="Normal 6 3 34" xfId="16934"/>
    <cellStyle name="Normal 6 3 35" xfId="16935"/>
    <cellStyle name="Normal 6 3 36" xfId="16936"/>
    <cellStyle name="Normal 6 3 37" xfId="16937"/>
    <cellStyle name="Normal 6 3 38" xfId="16938"/>
    <cellStyle name="Normal 6 3 39" xfId="16939"/>
    <cellStyle name="Normal 6 3 4" xfId="16940"/>
    <cellStyle name="Normal 6 3 40" xfId="16941"/>
    <cellStyle name="Normal 6 3 41" xfId="16942"/>
    <cellStyle name="Normal 6 3 42" xfId="16943"/>
    <cellStyle name="Normal 6 3 43" xfId="16944"/>
    <cellStyle name="Normal 6 3 44" xfId="16945"/>
    <cellStyle name="Normal 6 3 45" xfId="16946"/>
    <cellStyle name="Normal 6 3 46" xfId="16947"/>
    <cellStyle name="Normal 6 3 47" xfId="16948"/>
    <cellStyle name="Normal 6 3 48" xfId="16949"/>
    <cellStyle name="Normal 6 3 49" xfId="16950"/>
    <cellStyle name="Normal 6 3 5" xfId="16951"/>
    <cellStyle name="Normal 6 3 50" xfId="16952"/>
    <cellStyle name="Normal 6 3 51" xfId="16953"/>
    <cellStyle name="Normal 6 3 52" xfId="16954"/>
    <cellStyle name="Normal 6 3 53" xfId="16955"/>
    <cellStyle name="Normal 6 3 54" xfId="16956"/>
    <cellStyle name="Normal 6 3 55" xfId="16957"/>
    <cellStyle name="Normal 6 3 56" xfId="16958"/>
    <cellStyle name="Normal 6 3 57" xfId="16959"/>
    <cellStyle name="Normal 6 3 58" xfId="16960"/>
    <cellStyle name="Normal 6 3 59" xfId="16961"/>
    <cellStyle name="Normal 6 3 6" xfId="16962"/>
    <cellStyle name="Normal 6 3 60" xfId="16963"/>
    <cellStyle name="Normal 6 3 61" xfId="16964"/>
    <cellStyle name="Normal 6 3 62" xfId="16965"/>
    <cellStyle name="Normal 6 3 63" xfId="16966"/>
    <cellStyle name="Normal 6 3 64" xfId="16967"/>
    <cellStyle name="Normal 6 3 65" xfId="16968"/>
    <cellStyle name="Normal 6 3 66" xfId="16969"/>
    <cellStyle name="Normal 6 3 67" xfId="16970"/>
    <cellStyle name="Normal 6 3 68" xfId="16971"/>
    <cellStyle name="Normal 6 3 69" xfId="16972"/>
    <cellStyle name="Normal 6 3 7" xfId="16973"/>
    <cellStyle name="Normal 6 3 70" xfId="16974"/>
    <cellStyle name="Normal 6 3 71" xfId="16975"/>
    <cellStyle name="Normal 6 3 72" xfId="16976"/>
    <cellStyle name="Normal 6 3 73" xfId="16977"/>
    <cellStyle name="Normal 6 3 74" xfId="16978"/>
    <cellStyle name="Normal 6 3 75" xfId="16979"/>
    <cellStyle name="Normal 6 3 76" xfId="16980"/>
    <cellStyle name="Normal 6 3 77" xfId="16981"/>
    <cellStyle name="Normal 6 3 78" xfId="16982"/>
    <cellStyle name="Normal 6 3 79" xfId="16983"/>
    <cellStyle name="Normal 6 3 8" xfId="16984"/>
    <cellStyle name="Normal 6 3 80" xfId="16985"/>
    <cellStyle name="Normal 6 3 81" xfId="16986"/>
    <cellStyle name="Normal 6 3 82" xfId="16987"/>
    <cellStyle name="Normal 6 3 83" xfId="16988"/>
    <cellStyle name="Normal 6 3 84" xfId="16989"/>
    <cellStyle name="Normal 6 3 85" xfId="16990"/>
    <cellStyle name="Normal 6 3 86" xfId="16991"/>
    <cellStyle name="Normal 6 3 87" xfId="16992"/>
    <cellStyle name="Normal 6 3 88" xfId="16993"/>
    <cellStyle name="Normal 6 3 9" xfId="16994"/>
    <cellStyle name="Normal 6 30" xfId="16995"/>
    <cellStyle name="Normal 6 31" xfId="16996"/>
    <cellStyle name="Normal 6 32" xfId="16997"/>
    <cellStyle name="Normal 6 33" xfId="16998"/>
    <cellStyle name="Normal 6 34" xfId="16999"/>
    <cellStyle name="Normal 6 35" xfId="17000"/>
    <cellStyle name="Normal 6 36" xfId="17001"/>
    <cellStyle name="Normal 6 37" xfId="17002"/>
    <cellStyle name="Normal 6 38" xfId="17003"/>
    <cellStyle name="Normal 6 39" xfId="17004"/>
    <cellStyle name="Normal 6 4" xfId="17005"/>
    <cellStyle name="Normal 6 4 10" xfId="17006"/>
    <cellStyle name="Normal 6 4 11" xfId="17007"/>
    <cellStyle name="Normal 6 4 12" xfId="17008"/>
    <cellStyle name="Normal 6 4 13" xfId="17009"/>
    <cellStyle name="Normal 6 4 14" xfId="17010"/>
    <cellStyle name="Normal 6 4 15" xfId="17011"/>
    <cellStyle name="Normal 6 4 16" xfId="17012"/>
    <cellStyle name="Normal 6 4 17" xfId="17013"/>
    <cellStyle name="Normal 6 4 18" xfId="17014"/>
    <cellStyle name="Normal 6 4 19" xfId="17015"/>
    <cellStyle name="Normal 6 4 2" xfId="17016"/>
    <cellStyle name="Normal 6 4 20" xfId="17017"/>
    <cellStyle name="Normal 6 4 21" xfId="17018"/>
    <cellStyle name="Normal 6 4 22" xfId="17019"/>
    <cellStyle name="Normal 6 4 23" xfId="17020"/>
    <cellStyle name="Normal 6 4 24" xfId="17021"/>
    <cellStyle name="Normal 6 4 25" xfId="17022"/>
    <cellStyle name="Normal 6 4 26" xfId="17023"/>
    <cellStyle name="Normal 6 4 27" xfId="17024"/>
    <cellStyle name="Normal 6 4 28" xfId="17025"/>
    <cellStyle name="Normal 6 4 29" xfId="17026"/>
    <cellStyle name="Normal 6 4 3" xfId="17027"/>
    <cellStyle name="Normal 6 4 30" xfId="17028"/>
    <cellStyle name="Normal 6 4 31" xfId="17029"/>
    <cellStyle name="Normal 6 4 32" xfId="17030"/>
    <cellStyle name="Normal 6 4 33" xfId="17031"/>
    <cellStyle name="Normal 6 4 34" xfId="17032"/>
    <cellStyle name="Normal 6 4 35" xfId="17033"/>
    <cellStyle name="Normal 6 4 36" xfId="17034"/>
    <cellStyle name="Normal 6 4 37" xfId="17035"/>
    <cellStyle name="Normal 6 4 38" xfId="17036"/>
    <cellStyle name="Normal 6 4 39" xfId="17037"/>
    <cellStyle name="Normal 6 4 4" xfId="17038"/>
    <cellStyle name="Normal 6 4 40" xfId="17039"/>
    <cellStyle name="Normal 6 4 41" xfId="17040"/>
    <cellStyle name="Normal 6 4 42" xfId="17041"/>
    <cellStyle name="Normal 6 4 43" xfId="17042"/>
    <cellStyle name="Normal 6 4 44" xfId="17043"/>
    <cellStyle name="Normal 6 4 45" xfId="17044"/>
    <cellStyle name="Normal 6 4 46" xfId="17045"/>
    <cellStyle name="Normal 6 4 47" xfId="17046"/>
    <cellStyle name="Normal 6 4 48" xfId="17047"/>
    <cellStyle name="Normal 6 4 49" xfId="17048"/>
    <cellStyle name="Normal 6 4 5" xfId="17049"/>
    <cellStyle name="Normal 6 4 50" xfId="17050"/>
    <cellStyle name="Normal 6 4 51" xfId="17051"/>
    <cellStyle name="Normal 6 4 52" xfId="17052"/>
    <cellStyle name="Normal 6 4 53" xfId="17053"/>
    <cellStyle name="Normal 6 4 54" xfId="17054"/>
    <cellStyle name="Normal 6 4 55" xfId="17055"/>
    <cellStyle name="Normal 6 4 56" xfId="17056"/>
    <cellStyle name="Normal 6 4 57" xfId="17057"/>
    <cellStyle name="Normal 6 4 58" xfId="17058"/>
    <cellStyle name="Normal 6 4 59" xfId="17059"/>
    <cellStyle name="Normal 6 4 6" xfId="17060"/>
    <cellStyle name="Normal 6 4 60" xfId="17061"/>
    <cellStyle name="Normal 6 4 61" xfId="17062"/>
    <cellStyle name="Normal 6 4 62" xfId="17063"/>
    <cellStyle name="Normal 6 4 63" xfId="17064"/>
    <cellStyle name="Normal 6 4 64" xfId="17065"/>
    <cellStyle name="Normal 6 4 65" xfId="17066"/>
    <cellStyle name="Normal 6 4 66" xfId="17067"/>
    <cellStyle name="Normal 6 4 67" xfId="17068"/>
    <cellStyle name="Normal 6 4 68" xfId="17069"/>
    <cellStyle name="Normal 6 4 69" xfId="17070"/>
    <cellStyle name="Normal 6 4 7" xfId="17071"/>
    <cellStyle name="Normal 6 4 70" xfId="17072"/>
    <cellStyle name="Normal 6 4 71" xfId="17073"/>
    <cellStyle name="Normal 6 4 72" xfId="17074"/>
    <cellStyle name="Normal 6 4 73" xfId="17075"/>
    <cellStyle name="Normal 6 4 74" xfId="17076"/>
    <cellStyle name="Normal 6 4 75" xfId="17077"/>
    <cellStyle name="Normal 6 4 76" xfId="17078"/>
    <cellStyle name="Normal 6 4 77" xfId="17079"/>
    <cellStyle name="Normal 6 4 78" xfId="17080"/>
    <cellStyle name="Normal 6 4 79" xfId="17081"/>
    <cellStyle name="Normal 6 4 8" xfId="17082"/>
    <cellStyle name="Normal 6 4 80" xfId="17083"/>
    <cellStyle name="Normal 6 4 81" xfId="17084"/>
    <cellStyle name="Normal 6 4 82" xfId="17085"/>
    <cellStyle name="Normal 6 4 83" xfId="17086"/>
    <cellStyle name="Normal 6 4 84" xfId="17087"/>
    <cellStyle name="Normal 6 4 85" xfId="17088"/>
    <cellStyle name="Normal 6 4 86" xfId="17089"/>
    <cellStyle name="Normal 6 4 87" xfId="17090"/>
    <cellStyle name="Normal 6 4 88" xfId="17091"/>
    <cellStyle name="Normal 6 4 9" xfId="17092"/>
    <cellStyle name="Normal 6 40" xfId="17093"/>
    <cellStyle name="Normal 6 41" xfId="17094"/>
    <cellStyle name="Normal 6 42" xfId="17095"/>
    <cellStyle name="Normal 6 43" xfId="17096"/>
    <cellStyle name="Normal 6 44" xfId="17097"/>
    <cellStyle name="Normal 6 45" xfId="17098"/>
    <cellStyle name="Normal 6 46" xfId="17099"/>
    <cellStyle name="Normal 6 47" xfId="17100"/>
    <cellStyle name="Normal 6 48" xfId="17101"/>
    <cellStyle name="Normal 6 49" xfId="17102"/>
    <cellStyle name="Normal 6 5" xfId="17103"/>
    <cellStyle name="Normal 6 50" xfId="17104"/>
    <cellStyle name="Normal 6 51" xfId="17105"/>
    <cellStyle name="Normal 6 52" xfId="17106"/>
    <cellStyle name="Normal 6 53" xfId="17107"/>
    <cellStyle name="Normal 6 54" xfId="17108"/>
    <cellStyle name="Normal 6 55" xfId="17109"/>
    <cellStyle name="Normal 6 56" xfId="17110"/>
    <cellStyle name="Normal 6 57" xfId="17111"/>
    <cellStyle name="Normal 6 58" xfId="17112"/>
    <cellStyle name="Normal 6 59" xfId="17113"/>
    <cellStyle name="Normal 6 6" xfId="17114"/>
    <cellStyle name="Normal 6 60" xfId="17115"/>
    <cellStyle name="Normal 6 61" xfId="17116"/>
    <cellStyle name="Normal 6 62" xfId="17117"/>
    <cellStyle name="Normal 6 63" xfId="17118"/>
    <cellStyle name="Normal 6 64" xfId="17119"/>
    <cellStyle name="Normal 6 65" xfId="17120"/>
    <cellStyle name="Normal 6 66" xfId="17121"/>
    <cellStyle name="Normal 6 67" xfId="17122"/>
    <cellStyle name="Normal 6 68" xfId="17123"/>
    <cellStyle name="Normal 6 69" xfId="17124"/>
    <cellStyle name="Normal 6 7" xfId="17125"/>
    <cellStyle name="Normal 6 70" xfId="17126"/>
    <cellStyle name="Normal 6 71" xfId="17127"/>
    <cellStyle name="Normal 6 72" xfId="17128"/>
    <cellStyle name="Normal 6 73" xfId="17129"/>
    <cellStyle name="Normal 6 74" xfId="17130"/>
    <cellStyle name="Normal 6 75" xfId="17131"/>
    <cellStyle name="Normal 6 76" xfId="17132"/>
    <cellStyle name="Normal 6 77" xfId="17133"/>
    <cellStyle name="Normal 6 78" xfId="17134"/>
    <cellStyle name="Normal 6 79" xfId="17135"/>
    <cellStyle name="Normal 6 8" xfId="17136"/>
    <cellStyle name="Normal 6 80" xfId="17137"/>
    <cellStyle name="Normal 6 81" xfId="17138"/>
    <cellStyle name="Normal 6 82" xfId="17139"/>
    <cellStyle name="Normal 6 83" xfId="17140"/>
    <cellStyle name="Normal 6 84" xfId="17141"/>
    <cellStyle name="Normal 6 85" xfId="17142"/>
    <cellStyle name="Normal 6 86" xfId="17143"/>
    <cellStyle name="Normal 6 87" xfId="17144"/>
    <cellStyle name="Normal 6 88" xfId="17145"/>
    <cellStyle name="Normal 6 89" xfId="17146"/>
    <cellStyle name="Normal 6 9" xfId="17147"/>
    <cellStyle name="Normal 6 90" xfId="17148"/>
    <cellStyle name="Normal 6 91" xfId="17149"/>
    <cellStyle name="Normal 60" xfId="17150"/>
    <cellStyle name="Normal 60 10" xfId="17151"/>
    <cellStyle name="Normal 60 11" xfId="17152"/>
    <cellStyle name="Normal 60 12" xfId="17153"/>
    <cellStyle name="Normal 60 13" xfId="17154"/>
    <cellStyle name="Normal 60 14" xfId="17155"/>
    <cellStyle name="Normal 60 15" xfId="17156"/>
    <cellStyle name="Normal 60 16" xfId="17157"/>
    <cellStyle name="Normal 60 17" xfId="17158"/>
    <cellStyle name="Normal 60 18" xfId="17159"/>
    <cellStyle name="Normal 60 19" xfId="17160"/>
    <cellStyle name="Normal 60 2" xfId="17161"/>
    <cellStyle name="Normal 60 2 10" xfId="17162"/>
    <cellStyle name="Normal 60 2 11" xfId="17163"/>
    <cellStyle name="Normal 60 2 12" xfId="17164"/>
    <cellStyle name="Normal 60 2 13" xfId="17165"/>
    <cellStyle name="Normal 60 2 14" xfId="17166"/>
    <cellStyle name="Normal 60 2 15" xfId="17167"/>
    <cellStyle name="Normal 60 2 16" xfId="17168"/>
    <cellStyle name="Normal 60 2 17" xfId="17169"/>
    <cellStyle name="Normal 60 2 18" xfId="17170"/>
    <cellStyle name="Normal 60 2 19" xfId="17171"/>
    <cellStyle name="Normal 60 2 2" xfId="17172"/>
    <cellStyle name="Normal 60 2 2 10" xfId="17173"/>
    <cellStyle name="Normal 60 2 2 11" xfId="17174"/>
    <cellStyle name="Normal 60 2 2 12" xfId="17175"/>
    <cellStyle name="Normal 60 2 2 13" xfId="17176"/>
    <cellStyle name="Normal 60 2 2 14" xfId="17177"/>
    <cellStyle name="Normal 60 2 2 15" xfId="17178"/>
    <cellStyle name="Normal 60 2 2 16" xfId="17179"/>
    <cellStyle name="Normal 60 2 2 17" xfId="17180"/>
    <cellStyle name="Normal 60 2 2 18" xfId="17181"/>
    <cellStyle name="Normal 60 2 2 19" xfId="17182"/>
    <cellStyle name="Normal 60 2 2 2" xfId="17183"/>
    <cellStyle name="Normal 60 2 2 20" xfId="17184"/>
    <cellStyle name="Normal 60 2 2 21" xfId="17185"/>
    <cellStyle name="Normal 60 2 2 22" xfId="17186"/>
    <cellStyle name="Normal 60 2 2 23" xfId="17187"/>
    <cellStyle name="Normal 60 2 2 24" xfId="17188"/>
    <cellStyle name="Normal 60 2 2 25" xfId="17189"/>
    <cellStyle name="Normal 60 2 2 26" xfId="17190"/>
    <cellStyle name="Normal 60 2 2 27" xfId="17191"/>
    <cellStyle name="Normal 60 2 2 28" xfId="17192"/>
    <cellStyle name="Normal 60 2 2 29" xfId="17193"/>
    <cellStyle name="Normal 60 2 2 3" xfId="17194"/>
    <cellStyle name="Normal 60 2 2 30" xfId="17195"/>
    <cellStyle name="Normal 60 2 2 31" xfId="17196"/>
    <cellStyle name="Normal 60 2 2 32" xfId="17197"/>
    <cellStyle name="Normal 60 2 2 33" xfId="17198"/>
    <cellStyle name="Normal 60 2 2 34" xfId="17199"/>
    <cellStyle name="Normal 60 2 2 35" xfId="17200"/>
    <cellStyle name="Normal 60 2 2 36" xfId="17201"/>
    <cellStyle name="Normal 60 2 2 37" xfId="17202"/>
    <cellStyle name="Normal 60 2 2 38" xfId="17203"/>
    <cellStyle name="Normal 60 2 2 39" xfId="17204"/>
    <cellStyle name="Normal 60 2 2 4" xfId="17205"/>
    <cellStyle name="Normal 60 2 2 40" xfId="17206"/>
    <cellStyle name="Normal 60 2 2 41" xfId="17207"/>
    <cellStyle name="Normal 60 2 2 42" xfId="17208"/>
    <cellStyle name="Normal 60 2 2 43" xfId="17209"/>
    <cellStyle name="Normal 60 2 2 44" xfId="17210"/>
    <cellStyle name="Normal 60 2 2 45" xfId="17211"/>
    <cellStyle name="Normal 60 2 2 46" xfId="17212"/>
    <cellStyle name="Normal 60 2 2 47" xfId="17213"/>
    <cellStyle name="Normal 60 2 2 48" xfId="17214"/>
    <cellStyle name="Normal 60 2 2 49" xfId="17215"/>
    <cellStyle name="Normal 60 2 2 5" xfId="17216"/>
    <cellStyle name="Normal 60 2 2 50" xfId="17217"/>
    <cellStyle name="Normal 60 2 2 51" xfId="17218"/>
    <cellStyle name="Normal 60 2 2 52" xfId="17219"/>
    <cellStyle name="Normal 60 2 2 53" xfId="17220"/>
    <cellStyle name="Normal 60 2 2 54" xfId="17221"/>
    <cellStyle name="Normal 60 2 2 55" xfId="17222"/>
    <cellStyle name="Normal 60 2 2 56" xfId="17223"/>
    <cellStyle name="Normal 60 2 2 57" xfId="17224"/>
    <cellStyle name="Normal 60 2 2 58" xfId="17225"/>
    <cellStyle name="Normal 60 2 2 59" xfId="17226"/>
    <cellStyle name="Normal 60 2 2 6" xfId="17227"/>
    <cellStyle name="Normal 60 2 2 60" xfId="17228"/>
    <cellStyle name="Normal 60 2 2 61" xfId="17229"/>
    <cellStyle name="Normal 60 2 2 62" xfId="17230"/>
    <cellStyle name="Normal 60 2 2 63" xfId="17231"/>
    <cellStyle name="Normal 60 2 2 64" xfId="17232"/>
    <cellStyle name="Normal 60 2 2 65" xfId="17233"/>
    <cellStyle name="Normal 60 2 2 66" xfId="17234"/>
    <cellStyle name="Normal 60 2 2 67" xfId="17235"/>
    <cellStyle name="Normal 60 2 2 68" xfId="17236"/>
    <cellStyle name="Normal 60 2 2 69" xfId="17237"/>
    <cellStyle name="Normal 60 2 2 7" xfId="17238"/>
    <cellStyle name="Normal 60 2 2 70" xfId="17239"/>
    <cellStyle name="Normal 60 2 2 71" xfId="17240"/>
    <cellStyle name="Normal 60 2 2 72" xfId="17241"/>
    <cellStyle name="Normal 60 2 2 73" xfId="17242"/>
    <cellStyle name="Normal 60 2 2 74" xfId="17243"/>
    <cellStyle name="Normal 60 2 2 75" xfId="17244"/>
    <cellStyle name="Normal 60 2 2 76" xfId="17245"/>
    <cellStyle name="Normal 60 2 2 77" xfId="17246"/>
    <cellStyle name="Normal 60 2 2 78" xfId="17247"/>
    <cellStyle name="Normal 60 2 2 79" xfId="17248"/>
    <cellStyle name="Normal 60 2 2 8" xfId="17249"/>
    <cellStyle name="Normal 60 2 2 80" xfId="17250"/>
    <cellStyle name="Normal 60 2 2 81" xfId="17251"/>
    <cellStyle name="Normal 60 2 2 82" xfId="17252"/>
    <cellStyle name="Normal 60 2 2 83" xfId="17253"/>
    <cellStyle name="Normal 60 2 2 84" xfId="17254"/>
    <cellStyle name="Normal 60 2 2 85" xfId="17255"/>
    <cellStyle name="Normal 60 2 2 86" xfId="17256"/>
    <cellStyle name="Normal 60 2 2 87" xfId="17257"/>
    <cellStyle name="Normal 60 2 2 88" xfId="17258"/>
    <cellStyle name="Normal 60 2 2 9" xfId="17259"/>
    <cellStyle name="Normal 60 2 20" xfId="17260"/>
    <cellStyle name="Normal 60 2 21" xfId="17261"/>
    <cellStyle name="Normal 60 2 22" xfId="17262"/>
    <cellStyle name="Normal 60 2 23" xfId="17263"/>
    <cellStyle name="Normal 60 2 24" xfId="17264"/>
    <cellStyle name="Normal 60 2 25" xfId="17265"/>
    <cellStyle name="Normal 60 2 26" xfId="17266"/>
    <cellStyle name="Normal 60 2 27" xfId="17267"/>
    <cellStyle name="Normal 60 2 28" xfId="17268"/>
    <cellStyle name="Normal 60 2 29" xfId="17269"/>
    <cellStyle name="Normal 60 2 3" xfId="17270"/>
    <cellStyle name="Normal 60 2 3 10" xfId="17271"/>
    <cellStyle name="Normal 60 2 3 11" xfId="17272"/>
    <cellStyle name="Normal 60 2 3 12" xfId="17273"/>
    <cellStyle name="Normal 60 2 3 13" xfId="17274"/>
    <cellStyle name="Normal 60 2 3 14" xfId="17275"/>
    <cellStyle name="Normal 60 2 3 15" xfId="17276"/>
    <cellStyle name="Normal 60 2 3 16" xfId="17277"/>
    <cellStyle name="Normal 60 2 3 17" xfId="17278"/>
    <cellStyle name="Normal 60 2 3 18" xfId="17279"/>
    <cellStyle name="Normal 60 2 3 19" xfId="17280"/>
    <cellStyle name="Normal 60 2 3 2" xfId="17281"/>
    <cellStyle name="Normal 60 2 3 20" xfId="17282"/>
    <cellStyle name="Normal 60 2 3 21" xfId="17283"/>
    <cellStyle name="Normal 60 2 3 22" xfId="17284"/>
    <cellStyle name="Normal 60 2 3 23" xfId="17285"/>
    <cellStyle name="Normal 60 2 3 24" xfId="17286"/>
    <cellStyle name="Normal 60 2 3 25" xfId="17287"/>
    <cellStyle name="Normal 60 2 3 26" xfId="17288"/>
    <cellStyle name="Normal 60 2 3 27" xfId="17289"/>
    <cellStyle name="Normal 60 2 3 28" xfId="17290"/>
    <cellStyle name="Normal 60 2 3 29" xfId="17291"/>
    <cellStyle name="Normal 60 2 3 3" xfId="17292"/>
    <cellStyle name="Normal 60 2 3 30" xfId="17293"/>
    <cellStyle name="Normal 60 2 3 31" xfId="17294"/>
    <cellStyle name="Normal 60 2 3 32" xfId="17295"/>
    <cellStyle name="Normal 60 2 3 33" xfId="17296"/>
    <cellStyle name="Normal 60 2 3 34" xfId="17297"/>
    <cellStyle name="Normal 60 2 3 35" xfId="17298"/>
    <cellStyle name="Normal 60 2 3 36" xfId="17299"/>
    <cellStyle name="Normal 60 2 3 37" xfId="17300"/>
    <cellStyle name="Normal 60 2 3 38" xfId="17301"/>
    <cellStyle name="Normal 60 2 3 39" xfId="17302"/>
    <cellStyle name="Normal 60 2 3 4" xfId="17303"/>
    <cellStyle name="Normal 60 2 3 40" xfId="17304"/>
    <cellStyle name="Normal 60 2 3 41" xfId="17305"/>
    <cellStyle name="Normal 60 2 3 42" xfId="17306"/>
    <cellStyle name="Normal 60 2 3 43" xfId="17307"/>
    <cellStyle name="Normal 60 2 3 44" xfId="17308"/>
    <cellStyle name="Normal 60 2 3 45" xfId="17309"/>
    <cellStyle name="Normal 60 2 3 46" xfId="17310"/>
    <cellStyle name="Normal 60 2 3 47" xfId="17311"/>
    <cellStyle name="Normal 60 2 3 48" xfId="17312"/>
    <cellStyle name="Normal 60 2 3 49" xfId="17313"/>
    <cellStyle name="Normal 60 2 3 5" xfId="17314"/>
    <cellStyle name="Normal 60 2 3 50" xfId="17315"/>
    <cellStyle name="Normal 60 2 3 51" xfId="17316"/>
    <cellStyle name="Normal 60 2 3 52" xfId="17317"/>
    <cellStyle name="Normal 60 2 3 53" xfId="17318"/>
    <cellStyle name="Normal 60 2 3 54" xfId="17319"/>
    <cellStyle name="Normal 60 2 3 55" xfId="17320"/>
    <cellStyle name="Normal 60 2 3 56" xfId="17321"/>
    <cellStyle name="Normal 60 2 3 57" xfId="17322"/>
    <cellStyle name="Normal 60 2 3 58" xfId="17323"/>
    <cellStyle name="Normal 60 2 3 59" xfId="17324"/>
    <cellStyle name="Normal 60 2 3 6" xfId="17325"/>
    <cellStyle name="Normal 60 2 3 60" xfId="17326"/>
    <cellStyle name="Normal 60 2 3 61" xfId="17327"/>
    <cellStyle name="Normal 60 2 3 62" xfId="17328"/>
    <cellStyle name="Normal 60 2 3 63" xfId="17329"/>
    <cellStyle name="Normal 60 2 3 64" xfId="17330"/>
    <cellStyle name="Normal 60 2 3 65" xfId="17331"/>
    <cellStyle name="Normal 60 2 3 66" xfId="17332"/>
    <cellStyle name="Normal 60 2 3 67" xfId="17333"/>
    <cellStyle name="Normal 60 2 3 68" xfId="17334"/>
    <cellStyle name="Normal 60 2 3 69" xfId="17335"/>
    <cellStyle name="Normal 60 2 3 7" xfId="17336"/>
    <cellStyle name="Normal 60 2 3 70" xfId="17337"/>
    <cellStyle name="Normal 60 2 3 71" xfId="17338"/>
    <cellStyle name="Normal 60 2 3 72" xfId="17339"/>
    <cellStyle name="Normal 60 2 3 73" xfId="17340"/>
    <cellStyle name="Normal 60 2 3 74" xfId="17341"/>
    <cellStyle name="Normal 60 2 3 75" xfId="17342"/>
    <cellStyle name="Normal 60 2 3 76" xfId="17343"/>
    <cellStyle name="Normal 60 2 3 77" xfId="17344"/>
    <cellStyle name="Normal 60 2 3 78" xfId="17345"/>
    <cellStyle name="Normal 60 2 3 79" xfId="17346"/>
    <cellStyle name="Normal 60 2 3 8" xfId="17347"/>
    <cellStyle name="Normal 60 2 3 80" xfId="17348"/>
    <cellStyle name="Normal 60 2 3 81" xfId="17349"/>
    <cellStyle name="Normal 60 2 3 82" xfId="17350"/>
    <cellStyle name="Normal 60 2 3 83" xfId="17351"/>
    <cellStyle name="Normal 60 2 3 84" xfId="17352"/>
    <cellStyle name="Normal 60 2 3 85" xfId="17353"/>
    <cellStyle name="Normal 60 2 3 86" xfId="17354"/>
    <cellStyle name="Normal 60 2 3 87" xfId="17355"/>
    <cellStyle name="Normal 60 2 3 88" xfId="17356"/>
    <cellStyle name="Normal 60 2 3 9" xfId="17357"/>
    <cellStyle name="Normal 60 2 30" xfId="17358"/>
    <cellStyle name="Normal 60 2 31" xfId="17359"/>
    <cellStyle name="Normal 60 2 32" xfId="17360"/>
    <cellStyle name="Normal 60 2 33" xfId="17361"/>
    <cellStyle name="Normal 60 2 34" xfId="17362"/>
    <cellStyle name="Normal 60 2 35" xfId="17363"/>
    <cellStyle name="Normal 60 2 36" xfId="17364"/>
    <cellStyle name="Normal 60 2 37" xfId="17365"/>
    <cellStyle name="Normal 60 2 38" xfId="17366"/>
    <cellStyle name="Normal 60 2 39" xfId="17367"/>
    <cellStyle name="Normal 60 2 4" xfId="17368"/>
    <cellStyle name="Normal 60 2 40" xfId="17369"/>
    <cellStyle name="Normal 60 2 41" xfId="17370"/>
    <cellStyle name="Normal 60 2 42" xfId="17371"/>
    <cellStyle name="Normal 60 2 43" xfId="17372"/>
    <cellStyle name="Normal 60 2 44" xfId="17373"/>
    <cellStyle name="Normal 60 2 45" xfId="17374"/>
    <cellStyle name="Normal 60 2 46" xfId="17375"/>
    <cellStyle name="Normal 60 2 47" xfId="17376"/>
    <cellStyle name="Normal 60 2 48" xfId="17377"/>
    <cellStyle name="Normal 60 2 49" xfId="17378"/>
    <cellStyle name="Normal 60 2 5" xfId="17379"/>
    <cellStyle name="Normal 60 2 50" xfId="17380"/>
    <cellStyle name="Normal 60 2 51" xfId="17381"/>
    <cellStyle name="Normal 60 2 52" xfId="17382"/>
    <cellStyle name="Normal 60 2 53" xfId="17383"/>
    <cellStyle name="Normal 60 2 54" xfId="17384"/>
    <cellStyle name="Normal 60 2 55" xfId="17385"/>
    <cellStyle name="Normal 60 2 56" xfId="17386"/>
    <cellStyle name="Normal 60 2 57" xfId="17387"/>
    <cellStyle name="Normal 60 2 58" xfId="17388"/>
    <cellStyle name="Normal 60 2 59" xfId="17389"/>
    <cellStyle name="Normal 60 2 6" xfId="17390"/>
    <cellStyle name="Normal 60 2 60" xfId="17391"/>
    <cellStyle name="Normal 60 2 61" xfId="17392"/>
    <cellStyle name="Normal 60 2 62" xfId="17393"/>
    <cellStyle name="Normal 60 2 63" xfId="17394"/>
    <cellStyle name="Normal 60 2 64" xfId="17395"/>
    <cellStyle name="Normal 60 2 65" xfId="17396"/>
    <cellStyle name="Normal 60 2 66" xfId="17397"/>
    <cellStyle name="Normal 60 2 67" xfId="17398"/>
    <cellStyle name="Normal 60 2 68" xfId="17399"/>
    <cellStyle name="Normal 60 2 69" xfId="17400"/>
    <cellStyle name="Normal 60 2 7" xfId="17401"/>
    <cellStyle name="Normal 60 2 70" xfId="17402"/>
    <cellStyle name="Normal 60 2 71" xfId="17403"/>
    <cellStyle name="Normal 60 2 72" xfId="17404"/>
    <cellStyle name="Normal 60 2 73" xfId="17405"/>
    <cellStyle name="Normal 60 2 74" xfId="17406"/>
    <cellStyle name="Normal 60 2 75" xfId="17407"/>
    <cellStyle name="Normal 60 2 76" xfId="17408"/>
    <cellStyle name="Normal 60 2 77" xfId="17409"/>
    <cellStyle name="Normal 60 2 78" xfId="17410"/>
    <cellStyle name="Normal 60 2 79" xfId="17411"/>
    <cellStyle name="Normal 60 2 8" xfId="17412"/>
    <cellStyle name="Normal 60 2 80" xfId="17413"/>
    <cellStyle name="Normal 60 2 81" xfId="17414"/>
    <cellStyle name="Normal 60 2 82" xfId="17415"/>
    <cellStyle name="Normal 60 2 83" xfId="17416"/>
    <cellStyle name="Normal 60 2 84" xfId="17417"/>
    <cellStyle name="Normal 60 2 85" xfId="17418"/>
    <cellStyle name="Normal 60 2 86" xfId="17419"/>
    <cellStyle name="Normal 60 2 87" xfId="17420"/>
    <cellStyle name="Normal 60 2 88" xfId="17421"/>
    <cellStyle name="Normal 60 2 89" xfId="17422"/>
    <cellStyle name="Normal 60 2 9" xfId="17423"/>
    <cellStyle name="Normal 60 2 90" xfId="17424"/>
    <cellStyle name="Normal 60 20" xfId="17425"/>
    <cellStyle name="Normal 60 21" xfId="17426"/>
    <cellStyle name="Normal 60 22" xfId="17427"/>
    <cellStyle name="Normal 60 23" xfId="17428"/>
    <cellStyle name="Normal 60 24" xfId="17429"/>
    <cellStyle name="Normal 60 25" xfId="17430"/>
    <cellStyle name="Normal 60 26" xfId="17431"/>
    <cellStyle name="Normal 60 27" xfId="17432"/>
    <cellStyle name="Normal 60 28" xfId="17433"/>
    <cellStyle name="Normal 60 29" xfId="17434"/>
    <cellStyle name="Normal 60 3" xfId="17435"/>
    <cellStyle name="Normal 60 3 10" xfId="17436"/>
    <cellStyle name="Normal 60 3 11" xfId="17437"/>
    <cellStyle name="Normal 60 3 12" xfId="17438"/>
    <cellStyle name="Normal 60 3 13" xfId="17439"/>
    <cellStyle name="Normal 60 3 14" xfId="17440"/>
    <cellStyle name="Normal 60 3 15" xfId="17441"/>
    <cellStyle name="Normal 60 3 16" xfId="17442"/>
    <cellStyle name="Normal 60 3 17" xfId="17443"/>
    <cellStyle name="Normal 60 3 18" xfId="17444"/>
    <cellStyle name="Normal 60 3 19" xfId="17445"/>
    <cellStyle name="Normal 60 3 2" xfId="17446"/>
    <cellStyle name="Normal 60 3 20" xfId="17447"/>
    <cellStyle name="Normal 60 3 21" xfId="17448"/>
    <cellStyle name="Normal 60 3 22" xfId="17449"/>
    <cellStyle name="Normal 60 3 23" xfId="17450"/>
    <cellStyle name="Normal 60 3 24" xfId="17451"/>
    <cellStyle name="Normal 60 3 25" xfId="17452"/>
    <cellStyle name="Normal 60 3 26" xfId="17453"/>
    <cellStyle name="Normal 60 3 27" xfId="17454"/>
    <cellStyle name="Normal 60 3 28" xfId="17455"/>
    <cellStyle name="Normal 60 3 29" xfId="17456"/>
    <cellStyle name="Normal 60 3 3" xfId="17457"/>
    <cellStyle name="Normal 60 3 30" xfId="17458"/>
    <cellStyle name="Normal 60 3 31" xfId="17459"/>
    <cellStyle name="Normal 60 3 32" xfId="17460"/>
    <cellStyle name="Normal 60 3 33" xfId="17461"/>
    <cellStyle name="Normal 60 3 34" xfId="17462"/>
    <cellStyle name="Normal 60 3 35" xfId="17463"/>
    <cellStyle name="Normal 60 3 36" xfId="17464"/>
    <cellStyle name="Normal 60 3 37" xfId="17465"/>
    <cellStyle name="Normal 60 3 38" xfId="17466"/>
    <cellStyle name="Normal 60 3 39" xfId="17467"/>
    <cellStyle name="Normal 60 3 4" xfId="17468"/>
    <cellStyle name="Normal 60 3 40" xfId="17469"/>
    <cellStyle name="Normal 60 3 41" xfId="17470"/>
    <cellStyle name="Normal 60 3 42" xfId="17471"/>
    <cellStyle name="Normal 60 3 43" xfId="17472"/>
    <cellStyle name="Normal 60 3 44" xfId="17473"/>
    <cellStyle name="Normal 60 3 45" xfId="17474"/>
    <cellStyle name="Normal 60 3 46" xfId="17475"/>
    <cellStyle name="Normal 60 3 47" xfId="17476"/>
    <cellStyle name="Normal 60 3 48" xfId="17477"/>
    <cellStyle name="Normal 60 3 49" xfId="17478"/>
    <cellStyle name="Normal 60 3 5" xfId="17479"/>
    <cellStyle name="Normal 60 3 50" xfId="17480"/>
    <cellStyle name="Normal 60 3 51" xfId="17481"/>
    <cellStyle name="Normal 60 3 52" xfId="17482"/>
    <cellStyle name="Normal 60 3 53" xfId="17483"/>
    <cellStyle name="Normal 60 3 54" xfId="17484"/>
    <cellStyle name="Normal 60 3 55" xfId="17485"/>
    <cellStyle name="Normal 60 3 56" xfId="17486"/>
    <cellStyle name="Normal 60 3 57" xfId="17487"/>
    <cellStyle name="Normal 60 3 58" xfId="17488"/>
    <cellStyle name="Normal 60 3 59" xfId="17489"/>
    <cellStyle name="Normal 60 3 6" xfId="17490"/>
    <cellStyle name="Normal 60 3 60" xfId="17491"/>
    <cellStyle name="Normal 60 3 61" xfId="17492"/>
    <cellStyle name="Normal 60 3 62" xfId="17493"/>
    <cellStyle name="Normal 60 3 63" xfId="17494"/>
    <cellStyle name="Normal 60 3 64" xfId="17495"/>
    <cellStyle name="Normal 60 3 65" xfId="17496"/>
    <cellStyle name="Normal 60 3 66" xfId="17497"/>
    <cellStyle name="Normal 60 3 67" xfId="17498"/>
    <cellStyle name="Normal 60 3 68" xfId="17499"/>
    <cellStyle name="Normal 60 3 69" xfId="17500"/>
    <cellStyle name="Normal 60 3 7" xfId="17501"/>
    <cellStyle name="Normal 60 3 70" xfId="17502"/>
    <cellStyle name="Normal 60 3 71" xfId="17503"/>
    <cellStyle name="Normal 60 3 72" xfId="17504"/>
    <cellStyle name="Normal 60 3 73" xfId="17505"/>
    <cellStyle name="Normal 60 3 74" xfId="17506"/>
    <cellStyle name="Normal 60 3 75" xfId="17507"/>
    <cellStyle name="Normal 60 3 76" xfId="17508"/>
    <cellStyle name="Normal 60 3 77" xfId="17509"/>
    <cellStyle name="Normal 60 3 78" xfId="17510"/>
    <cellStyle name="Normal 60 3 79" xfId="17511"/>
    <cellStyle name="Normal 60 3 8" xfId="17512"/>
    <cellStyle name="Normal 60 3 80" xfId="17513"/>
    <cellStyle name="Normal 60 3 81" xfId="17514"/>
    <cellStyle name="Normal 60 3 82" xfId="17515"/>
    <cellStyle name="Normal 60 3 83" xfId="17516"/>
    <cellStyle name="Normal 60 3 84" xfId="17517"/>
    <cellStyle name="Normal 60 3 85" xfId="17518"/>
    <cellStyle name="Normal 60 3 86" xfId="17519"/>
    <cellStyle name="Normal 60 3 87" xfId="17520"/>
    <cellStyle name="Normal 60 3 88" xfId="17521"/>
    <cellStyle name="Normal 60 3 9" xfId="17522"/>
    <cellStyle name="Normal 60 30" xfId="17523"/>
    <cellStyle name="Normal 60 31" xfId="17524"/>
    <cellStyle name="Normal 60 32" xfId="17525"/>
    <cellStyle name="Normal 60 33" xfId="17526"/>
    <cellStyle name="Normal 60 34" xfId="17527"/>
    <cellStyle name="Normal 60 35" xfId="17528"/>
    <cellStyle name="Normal 60 36" xfId="17529"/>
    <cellStyle name="Normal 60 37" xfId="17530"/>
    <cellStyle name="Normal 60 38" xfId="17531"/>
    <cellStyle name="Normal 60 39" xfId="17532"/>
    <cellStyle name="Normal 60 4" xfId="17533"/>
    <cellStyle name="Normal 60 4 10" xfId="17534"/>
    <cellStyle name="Normal 60 4 11" xfId="17535"/>
    <cellStyle name="Normal 60 4 12" xfId="17536"/>
    <cellStyle name="Normal 60 4 13" xfId="17537"/>
    <cellStyle name="Normal 60 4 14" xfId="17538"/>
    <cellStyle name="Normal 60 4 15" xfId="17539"/>
    <cellStyle name="Normal 60 4 16" xfId="17540"/>
    <cellStyle name="Normal 60 4 17" xfId="17541"/>
    <cellStyle name="Normal 60 4 18" xfId="17542"/>
    <cellStyle name="Normal 60 4 19" xfId="17543"/>
    <cellStyle name="Normal 60 4 2" xfId="17544"/>
    <cellStyle name="Normal 60 4 20" xfId="17545"/>
    <cellStyle name="Normal 60 4 21" xfId="17546"/>
    <cellStyle name="Normal 60 4 22" xfId="17547"/>
    <cellStyle name="Normal 60 4 23" xfId="17548"/>
    <cellStyle name="Normal 60 4 24" xfId="17549"/>
    <cellStyle name="Normal 60 4 25" xfId="17550"/>
    <cellStyle name="Normal 60 4 26" xfId="17551"/>
    <cellStyle name="Normal 60 4 27" xfId="17552"/>
    <cellStyle name="Normal 60 4 28" xfId="17553"/>
    <cellStyle name="Normal 60 4 29" xfId="17554"/>
    <cellStyle name="Normal 60 4 3" xfId="17555"/>
    <cellStyle name="Normal 60 4 30" xfId="17556"/>
    <cellStyle name="Normal 60 4 31" xfId="17557"/>
    <cellStyle name="Normal 60 4 32" xfId="17558"/>
    <cellStyle name="Normal 60 4 33" xfId="17559"/>
    <cellStyle name="Normal 60 4 34" xfId="17560"/>
    <cellStyle name="Normal 60 4 35" xfId="17561"/>
    <cellStyle name="Normal 60 4 36" xfId="17562"/>
    <cellStyle name="Normal 60 4 37" xfId="17563"/>
    <cellStyle name="Normal 60 4 38" xfId="17564"/>
    <cellStyle name="Normal 60 4 39" xfId="17565"/>
    <cellStyle name="Normal 60 4 4" xfId="17566"/>
    <cellStyle name="Normal 60 4 40" xfId="17567"/>
    <cellStyle name="Normal 60 4 41" xfId="17568"/>
    <cellStyle name="Normal 60 4 42" xfId="17569"/>
    <cellStyle name="Normal 60 4 43" xfId="17570"/>
    <cellStyle name="Normal 60 4 44" xfId="17571"/>
    <cellStyle name="Normal 60 4 45" xfId="17572"/>
    <cellStyle name="Normal 60 4 46" xfId="17573"/>
    <cellStyle name="Normal 60 4 47" xfId="17574"/>
    <cellStyle name="Normal 60 4 48" xfId="17575"/>
    <cellStyle name="Normal 60 4 49" xfId="17576"/>
    <cellStyle name="Normal 60 4 5" xfId="17577"/>
    <cellStyle name="Normal 60 4 50" xfId="17578"/>
    <cellStyle name="Normal 60 4 51" xfId="17579"/>
    <cellStyle name="Normal 60 4 52" xfId="17580"/>
    <cellStyle name="Normal 60 4 53" xfId="17581"/>
    <cellStyle name="Normal 60 4 54" xfId="17582"/>
    <cellStyle name="Normal 60 4 55" xfId="17583"/>
    <cellStyle name="Normal 60 4 56" xfId="17584"/>
    <cellStyle name="Normal 60 4 57" xfId="17585"/>
    <cellStyle name="Normal 60 4 58" xfId="17586"/>
    <cellStyle name="Normal 60 4 59" xfId="17587"/>
    <cellStyle name="Normal 60 4 6" xfId="17588"/>
    <cellStyle name="Normal 60 4 60" xfId="17589"/>
    <cellStyle name="Normal 60 4 61" xfId="17590"/>
    <cellStyle name="Normal 60 4 62" xfId="17591"/>
    <cellStyle name="Normal 60 4 63" xfId="17592"/>
    <cellStyle name="Normal 60 4 64" xfId="17593"/>
    <cellStyle name="Normal 60 4 65" xfId="17594"/>
    <cellStyle name="Normal 60 4 66" xfId="17595"/>
    <cellStyle name="Normal 60 4 67" xfId="17596"/>
    <cellStyle name="Normal 60 4 68" xfId="17597"/>
    <cellStyle name="Normal 60 4 69" xfId="17598"/>
    <cellStyle name="Normal 60 4 7" xfId="17599"/>
    <cellStyle name="Normal 60 4 70" xfId="17600"/>
    <cellStyle name="Normal 60 4 71" xfId="17601"/>
    <cellStyle name="Normal 60 4 72" xfId="17602"/>
    <cellStyle name="Normal 60 4 73" xfId="17603"/>
    <cellStyle name="Normal 60 4 74" xfId="17604"/>
    <cellStyle name="Normal 60 4 75" xfId="17605"/>
    <cellStyle name="Normal 60 4 76" xfId="17606"/>
    <cellStyle name="Normal 60 4 77" xfId="17607"/>
    <cellStyle name="Normal 60 4 78" xfId="17608"/>
    <cellStyle name="Normal 60 4 79" xfId="17609"/>
    <cellStyle name="Normal 60 4 8" xfId="17610"/>
    <cellStyle name="Normal 60 4 80" xfId="17611"/>
    <cellStyle name="Normal 60 4 81" xfId="17612"/>
    <cellStyle name="Normal 60 4 82" xfId="17613"/>
    <cellStyle name="Normal 60 4 83" xfId="17614"/>
    <cellStyle name="Normal 60 4 84" xfId="17615"/>
    <cellStyle name="Normal 60 4 85" xfId="17616"/>
    <cellStyle name="Normal 60 4 86" xfId="17617"/>
    <cellStyle name="Normal 60 4 87" xfId="17618"/>
    <cellStyle name="Normal 60 4 88" xfId="17619"/>
    <cellStyle name="Normal 60 4 9" xfId="17620"/>
    <cellStyle name="Normal 60 40" xfId="17621"/>
    <cellStyle name="Normal 60 41" xfId="17622"/>
    <cellStyle name="Normal 60 42" xfId="17623"/>
    <cellStyle name="Normal 60 43" xfId="17624"/>
    <cellStyle name="Normal 60 44" xfId="17625"/>
    <cellStyle name="Normal 60 45" xfId="17626"/>
    <cellStyle name="Normal 60 46" xfId="17627"/>
    <cellStyle name="Normal 60 47" xfId="17628"/>
    <cellStyle name="Normal 60 48" xfId="17629"/>
    <cellStyle name="Normal 60 49" xfId="17630"/>
    <cellStyle name="Normal 60 5" xfId="17631"/>
    <cellStyle name="Normal 60 50" xfId="17632"/>
    <cellStyle name="Normal 60 51" xfId="17633"/>
    <cellStyle name="Normal 60 52" xfId="17634"/>
    <cellStyle name="Normal 60 53" xfId="17635"/>
    <cellStyle name="Normal 60 54" xfId="17636"/>
    <cellStyle name="Normal 60 55" xfId="17637"/>
    <cellStyle name="Normal 60 56" xfId="17638"/>
    <cellStyle name="Normal 60 57" xfId="17639"/>
    <cellStyle name="Normal 60 58" xfId="17640"/>
    <cellStyle name="Normal 60 59" xfId="17641"/>
    <cellStyle name="Normal 60 6" xfId="17642"/>
    <cellStyle name="Normal 60 60" xfId="17643"/>
    <cellStyle name="Normal 60 61" xfId="17644"/>
    <cellStyle name="Normal 60 62" xfId="17645"/>
    <cellStyle name="Normal 60 63" xfId="17646"/>
    <cellStyle name="Normal 60 64" xfId="17647"/>
    <cellStyle name="Normal 60 65" xfId="17648"/>
    <cellStyle name="Normal 60 66" xfId="17649"/>
    <cellStyle name="Normal 60 67" xfId="17650"/>
    <cellStyle name="Normal 60 68" xfId="17651"/>
    <cellStyle name="Normal 60 69" xfId="17652"/>
    <cellStyle name="Normal 60 7" xfId="17653"/>
    <cellStyle name="Normal 60 70" xfId="17654"/>
    <cellStyle name="Normal 60 71" xfId="17655"/>
    <cellStyle name="Normal 60 72" xfId="17656"/>
    <cellStyle name="Normal 60 73" xfId="17657"/>
    <cellStyle name="Normal 60 74" xfId="17658"/>
    <cellStyle name="Normal 60 75" xfId="17659"/>
    <cellStyle name="Normal 60 76" xfId="17660"/>
    <cellStyle name="Normal 60 77" xfId="17661"/>
    <cellStyle name="Normal 60 78" xfId="17662"/>
    <cellStyle name="Normal 60 79" xfId="17663"/>
    <cellStyle name="Normal 60 8" xfId="17664"/>
    <cellStyle name="Normal 60 80" xfId="17665"/>
    <cellStyle name="Normal 60 81" xfId="17666"/>
    <cellStyle name="Normal 60 82" xfId="17667"/>
    <cellStyle name="Normal 60 83" xfId="17668"/>
    <cellStyle name="Normal 60 84" xfId="17669"/>
    <cellStyle name="Normal 60 85" xfId="17670"/>
    <cellStyle name="Normal 60 86" xfId="17671"/>
    <cellStyle name="Normal 60 87" xfId="17672"/>
    <cellStyle name="Normal 60 88" xfId="17673"/>
    <cellStyle name="Normal 60 89" xfId="17674"/>
    <cellStyle name="Normal 60 9" xfId="17675"/>
    <cellStyle name="Normal 60 90" xfId="17676"/>
    <cellStyle name="Normal 60 91" xfId="17677"/>
    <cellStyle name="Normal 61" xfId="17678"/>
    <cellStyle name="Normal 62" xfId="17679"/>
    <cellStyle name="Normal 63" xfId="17680"/>
    <cellStyle name="Normal 64" xfId="17681"/>
    <cellStyle name="Normal 64 10" xfId="17682"/>
    <cellStyle name="Normal 64 11" xfId="17683"/>
    <cellStyle name="Normal 64 12" xfId="17684"/>
    <cellStyle name="Normal 64 13" xfId="17685"/>
    <cellStyle name="Normal 64 14" xfId="17686"/>
    <cellStyle name="Normal 64 15" xfId="17687"/>
    <cellStyle name="Normal 64 16" xfId="17688"/>
    <cellStyle name="Normal 64 17" xfId="17689"/>
    <cellStyle name="Normal 64 18" xfId="17690"/>
    <cellStyle name="Normal 64 19" xfId="17691"/>
    <cellStyle name="Normal 64 2" xfId="17692"/>
    <cellStyle name="Normal 64 2 10" xfId="17693"/>
    <cellStyle name="Normal 64 2 11" xfId="17694"/>
    <cellStyle name="Normal 64 2 12" xfId="17695"/>
    <cellStyle name="Normal 64 2 13" xfId="17696"/>
    <cellStyle name="Normal 64 2 14" xfId="17697"/>
    <cellStyle name="Normal 64 2 15" xfId="17698"/>
    <cellStyle name="Normal 64 2 16" xfId="17699"/>
    <cellStyle name="Normal 64 2 17" xfId="17700"/>
    <cellStyle name="Normal 64 2 18" xfId="17701"/>
    <cellStyle name="Normal 64 2 19" xfId="17702"/>
    <cellStyle name="Normal 64 2 2" xfId="17703"/>
    <cellStyle name="Normal 64 2 2 10" xfId="17704"/>
    <cellStyle name="Normal 64 2 2 11" xfId="17705"/>
    <cellStyle name="Normal 64 2 2 12" xfId="17706"/>
    <cellStyle name="Normal 64 2 2 13" xfId="17707"/>
    <cellStyle name="Normal 64 2 2 14" xfId="17708"/>
    <cellStyle name="Normal 64 2 2 15" xfId="17709"/>
    <cellStyle name="Normal 64 2 2 16" xfId="17710"/>
    <cellStyle name="Normal 64 2 2 17" xfId="17711"/>
    <cellStyle name="Normal 64 2 2 18" xfId="17712"/>
    <cellStyle name="Normal 64 2 2 19" xfId="17713"/>
    <cellStyle name="Normal 64 2 2 2" xfId="17714"/>
    <cellStyle name="Normal 64 2 2 20" xfId="17715"/>
    <cellStyle name="Normal 64 2 2 21" xfId="17716"/>
    <cellStyle name="Normal 64 2 2 22" xfId="17717"/>
    <cellStyle name="Normal 64 2 2 23" xfId="17718"/>
    <cellStyle name="Normal 64 2 2 24" xfId="17719"/>
    <cellStyle name="Normal 64 2 2 25" xfId="17720"/>
    <cellStyle name="Normal 64 2 2 26" xfId="17721"/>
    <cellStyle name="Normal 64 2 2 27" xfId="17722"/>
    <cellStyle name="Normal 64 2 2 28" xfId="17723"/>
    <cellStyle name="Normal 64 2 2 29" xfId="17724"/>
    <cellStyle name="Normal 64 2 2 3" xfId="17725"/>
    <cellStyle name="Normal 64 2 2 30" xfId="17726"/>
    <cellStyle name="Normal 64 2 2 31" xfId="17727"/>
    <cellStyle name="Normal 64 2 2 32" xfId="17728"/>
    <cellStyle name="Normal 64 2 2 33" xfId="17729"/>
    <cellStyle name="Normal 64 2 2 34" xfId="17730"/>
    <cellStyle name="Normal 64 2 2 35" xfId="17731"/>
    <cellStyle name="Normal 64 2 2 36" xfId="17732"/>
    <cellStyle name="Normal 64 2 2 37" xfId="17733"/>
    <cellStyle name="Normal 64 2 2 38" xfId="17734"/>
    <cellStyle name="Normal 64 2 2 39" xfId="17735"/>
    <cellStyle name="Normal 64 2 2 4" xfId="17736"/>
    <cellStyle name="Normal 64 2 2 40" xfId="17737"/>
    <cellStyle name="Normal 64 2 2 41" xfId="17738"/>
    <cellStyle name="Normal 64 2 2 42" xfId="17739"/>
    <cellStyle name="Normal 64 2 2 43" xfId="17740"/>
    <cellStyle name="Normal 64 2 2 44" xfId="17741"/>
    <cellStyle name="Normal 64 2 2 45" xfId="17742"/>
    <cellStyle name="Normal 64 2 2 46" xfId="17743"/>
    <cellStyle name="Normal 64 2 2 47" xfId="17744"/>
    <cellStyle name="Normal 64 2 2 48" xfId="17745"/>
    <cellStyle name="Normal 64 2 2 49" xfId="17746"/>
    <cellStyle name="Normal 64 2 2 5" xfId="17747"/>
    <cellStyle name="Normal 64 2 2 50" xfId="17748"/>
    <cellStyle name="Normal 64 2 2 51" xfId="17749"/>
    <cellStyle name="Normal 64 2 2 52" xfId="17750"/>
    <cellStyle name="Normal 64 2 2 53" xfId="17751"/>
    <cellStyle name="Normal 64 2 2 54" xfId="17752"/>
    <cellStyle name="Normal 64 2 2 55" xfId="17753"/>
    <cellStyle name="Normal 64 2 2 56" xfId="17754"/>
    <cellStyle name="Normal 64 2 2 57" xfId="17755"/>
    <cellStyle name="Normal 64 2 2 58" xfId="17756"/>
    <cellStyle name="Normal 64 2 2 59" xfId="17757"/>
    <cellStyle name="Normal 64 2 2 6" xfId="17758"/>
    <cellStyle name="Normal 64 2 2 60" xfId="17759"/>
    <cellStyle name="Normal 64 2 2 61" xfId="17760"/>
    <cellStyle name="Normal 64 2 2 62" xfId="17761"/>
    <cellStyle name="Normal 64 2 2 63" xfId="17762"/>
    <cellStyle name="Normal 64 2 2 64" xfId="17763"/>
    <cellStyle name="Normal 64 2 2 65" xfId="17764"/>
    <cellStyle name="Normal 64 2 2 66" xfId="17765"/>
    <cellStyle name="Normal 64 2 2 67" xfId="17766"/>
    <cellStyle name="Normal 64 2 2 68" xfId="17767"/>
    <cellStyle name="Normal 64 2 2 69" xfId="17768"/>
    <cellStyle name="Normal 64 2 2 7" xfId="17769"/>
    <cellStyle name="Normal 64 2 2 70" xfId="17770"/>
    <cellStyle name="Normal 64 2 2 71" xfId="17771"/>
    <cellStyle name="Normal 64 2 2 72" xfId="17772"/>
    <cellStyle name="Normal 64 2 2 73" xfId="17773"/>
    <cellStyle name="Normal 64 2 2 74" xfId="17774"/>
    <cellStyle name="Normal 64 2 2 75" xfId="17775"/>
    <cellStyle name="Normal 64 2 2 76" xfId="17776"/>
    <cellStyle name="Normal 64 2 2 77" xfId="17777"/>
    <cellStyle name="Normal 64 2 2 78" xfId="17778"/>
    <cellStyle name="Normal 64 2 2 79" xfId="17779"/>
    <cellStyle name="Normal 64 2 2 8" xfId="17780"/>
    <cellStyle name="Normal 64 2 2 80" xfId="17781"/>
    <cellStyle name="Normal 64 2 2 81" xfId="17782"/>
    <cellStyle name="Normal 64 2 2 82" xfId="17783"/>
    <cellStyle name="Normal 64 2 2 83" xfId="17784"/>
    <cellStyle name="Normal 64 2 2 84" xfId="17785"/>
    <cellStyle name="Normal 64 2 2 85" xfId="17786"/>
    <cellStyle name="Normal 64 2 2 86" xfId="17787"/>
    <cellStyle name="Normal 64 2 2 87" xfId="17788"/>
    <cellStyle name="Normal 64 2 2 88" xfId="17789"/>
    <cellStyle name="Normal 64 2 2 9" xfId="17790"/>
    <cellStyle name="Normal 64 2 20" xfId="17791"/>
    <cellStyle name="Normal 64 2 21" xfId="17792"/>
    <cellStyle name="Normal 64 2 22" xfId="17793"/>
    <cellStyle name="Normal 64 2 23" xfId="17794"/>
    <cellStyle name="Normal 64 2 24" xfId="17795"/>
    <cellStyle name="Normal 64 2 25" xfId="17796"/>
    <cellStyle name="Normal 64 2 26" xfId="17797"/>
    <cellStyle name="Normal 64 2 27" xfId="17798"/>
    <cellStyle name="Normal 64 2 28" xfId="17799"/>
    <cellStyle name="Normal 64 2 29" xfId="17800"/>
    <cellStyle name="Normal 64 2 3" xfId="17801"/>
    <cellStyle name="Normal 64 2 3 10" xfId="17802"/>
    <cellStyle name="Normal 64 2 3 11" xfId="17803"/>
    <cellStyle name="Normal 64 2 3 12" xfId="17804"/>
    <cellStyle name="Normal 64 2 3 13" xfId="17805"/>
    <cellStyle name="Normal 64 2 3 14" xfId="17806"/>
    <cellStyle name="Normal 64 2 3 15" xfId="17807"/>
    <cellStyle name="Normal 64 2 3 16" xfId="17808"/>
    <cellStyle name="Normal 64 2 3 17" xfId="17809"/>
    <cellStyle name="Normal 64 2 3 18" xfId="17810"/>
    <cellStyle name="Normal 64 2 3 19" xfId="17811"/>
    <cellStyle name="Normal 64 2 3 2" xfId="17812"/>
    <cellStyle name="Normal 64 2 3 20" xfId="17813"/>
    <cellStyle name="Normal 64 2 3 21" xfId="17814"/>
    <cellStyle name="Normal 64 2 3 22" xfId="17815"/>
    <cellStyle name="Normal 64 2 3 23" xfId="17816"/>
    <cellStyle name="Normal 64 2 3 24" xfId="17817"/>
    <cellStyle name="Normal 64 2 3 25" xfId="17818"/>
    <cellStyle name="Normal 64 2 3 26" xfId="17819"/>
    <cellStyle name="Normal 64 2 3 27" xfId="17820"/>
    <cellStyle name="Normal 64 2 3 28" xfId="17821"/>
    <cellStyle name="Normal 64 2 3 29" xfId="17822"/>
    <cellStyle name="Normal 64 2 3 3" xfId="17823"/>
    <cellStyle name="Normal 64 2 3 30" xfId="17824"/>
    <cellStyle name="Normal 64 2 3 31" xfId="17825"/>
    <cellStyle name="Normal 64 2 3 32" xfId="17826"/>
    <cellStyle name="Normal 64 2 3 33" xfId="17827"/>
    <cellStyle name="Normal 64 2 3 34" xfId="17828"/>
    <cellStyle name="Normal 64 2 3 35" xfId="17829"/>
    <cellStyle name="Normal 64 2 3 36" xfId="17830"/>
    <cellStyle name="Normal 64 2 3 37" xfId="17831"/>
    <cellStyle name="Normal 64 2 3 38" xfId="17832"/>
    <cellStyle name="Normal 64 2 3 39" xfId="17833"/>
    <cellStyle name="Normal 64 2 3 4" xfId="17834"/>
    <cellStyle name="Normal 64 2 3 40" xfId="17835"/>
    <cellStyle name="Normal 64 2 3 41" xfId="17836"/>
    <cellStyle name="Normal 64 2 3 42" xfId="17837"/>
    <cellStyle name="Normal 64 2 3 43" xfId="17838"/>
    <cellStyle name="Normal 64 2 3 44" xfId="17839"/>
    <cellStyle name="Normal 64 2 3 45" xfId="17840"/>
    <cellStyle name="Normal 64 2 3 46" xfId="17841"/>
    <cellStyle name="Normal 64 2 3 47" xfId="17842"/>
    <cellStyle name="Normal 64 2 3 48" xfId="17843"/>
    <cellStyle name="Normal 64 2 3 49" xfId="17844"/>
    <cellStyle name="Normal 64 2 3 5" xfId="17845"/>
    <cellStyle name="Normal 64 2 3 50" xfId="17846"/>
    <cellStyle name="Normal 64 2 3 51" xfId="17847"/>
    <cellStyle name="Normal 64 2 3 52" xfId="17848"/>
    <cellStyle name="Normal 64 2 3 53" xfId="17849"/>
    <cellStyle name="Normal 64 2 3 54" xfId="17850"/>
    <cellStyle name="Normal 64 2 3 55" xfId="17851"/>
    <cellStyle name="Normal 64 2 3 56" xfId="17852"/>
    <cellStyle name="Normal 64 2 3 57" xfId="17853"/>
    <cellStyle name="Normal 64 2 3 58" xfId="17854"/>
    <cellStyle name="Normal 64 2 3 59" xfId="17855"/>
    <cellStyle name="Normal 64 2 3 6" xfId="17856"/>
    <cellStyle name="Normal 64 2 3 60" xfId="17857"/>
    <cellStyle name="Normal 64 2 3 61" xfId="17858"/>
    <cellStyle name="Normal 64 2 3 62" xfId="17859"/>
    <cellStyle name="Normal 64 2 3 63" xfId="17860"/>
    <cellStyle name="Normal 64 2 3 64" xfId="17861"/>
    <cellStyle name="Normal 64 2 3 65" xfId="17862"/>
    <cellStyle name="Normal 64 2 3 66" xfId="17863"/>
    <cellStyle name="Normal 64 2 3 67" xfId="17864"/>
    <cellStyle name="Normal 64 2 3 68" xfId="17865"/>
    <cellStyle name="Normal 64 2 3 69" xfId="17866"/>
    <cellStyle name="Normal 64 2 3 7" xfId="17867"/>
    <cellStyle name="Normal 64 2 3 70" xfId="17868"/>
    <cellStyle name="Normal 64 2 3 71" xfId="17869"/>
    <cellStyle name="Normal 64 2 3 72" xfId="17870"/>
    <cellStyle name="Normal 64 2 3 73" xfId="17871"/>
    <cellStyle name="Normal 64 2 3 74" xfId="17872"/>
    <cellStyle name="Normal 64 2 3 75" xfId="17873"/>
    <cellStyle name="Normal 64 2 3 76" xfId="17874"/>
    <cellStyle name="Normal 64 2 3 77" xfId="17875"/>
    <cellStyle name="Normal 64 2 3 78" xfId="17876"/>
    <cellStyle name="Normal 64 2 3 79" xfId="17877"/>
    <cellStyle name="Normal 64 2 3 8" xfId="17878"/>
    <cellStyle name="Normal 64 2 3 80" xfId="17879"/>
    <cellStyle name="Normal 64 2 3 81" xfId="17880"/>
    <cellStyle name="Normal 64 2 3 82" xfId="17881"/>
    <cellStyle name="Normal 64 2 3 83" xfId="17882"/>
    <cellStyle name="Normal 64 2 3 84" xfId="17883"/>
    <cellStyle name="Normal 64 2 3 85" xfId="17884"/>
    <cellStyle name="Normal 64 2 3 86" xfId="17885"/>
    <cellStyle name="Normal 64 2 3 87" xfId="17886"/>
    <cellStyle name="Normal 64 2 3 88" xfId="17887"/>
    <cellStyle name="Normal 64 2 3 9" xfId="17888"/>
    <cellStyle name="Normal 64 2 30" xfId="17889"/>
    <cellStyle name="Normal 64 2 31" xfId="17890"/>
    <cellStyle name="Normal 64 2 32" xfId="17891"/>
    <cellStyle name="Normal 64 2 33" xfId="17892"/>
    <cellStyle name="Normal 64 2 34" xfId="17893"/>
    <cellStyle name="Normal 64 2 35" xfId="17894"/>
    <cellStyle name="Normal 64 2 36" xfId="17895"/>
    <cellStyle name="Normal 64 2 37" xfId="17896"/>
    <cellStyle name="Normal 64 2 38" xfId="17897"/>
    <cellStyle name="Normal 64 2 39" xfId="17898"/>
    <cellStyle name="Normal 64 2 4" xfId="17899"/>
    <cellStyle name="Normal 64 2 40" xfId="17900"/>
    <cellStyle name="Normal 64 2 41" xfId="17901"/>
    <cellStyle name="Normal 64 2 42" xfId="17902"/>
    <cellStyle name="Normal 64 2 43" xfId="17903"/>
    <cellStyle name="Normal 64 2 44" xfId="17904"/>
    <cellStyle name="Normal 64 2 45" xfId="17905"/>
    <cellStyle name="Normal 64 2 46" xfId="17906"/>
    <cellStyle name="Normal 64 2 47" xfId="17907"/>
    <cellStyle name="Normal 64 2 48" xfId="17908"/>
    <cellStyle name="Normal 64 2 49" xfId="17909"/>
    <cellStyle name="Normal 64 2 5" xfId="17910"/>
    <cellStyle name="Normal 64 2 50" xfId="17911"/>
    <cellStyle name="Normal 64 2 51" xfId="17912"/>
    <cellStyle name="Normal 64 2 52" xfId="17913"/>
    <cellStyle name="Normal 64 2 53" xfId="17914"/>
    <cellStyle name="Normal 64 2 54" xfId="17915"/>
    <cellStyle name="Normal 64 2 55" xfId="17916"/>
    <cellStyle name="Normal 64 2 56" xfId="17917"/>
    <cellStyle name="Normal 64 2 57" xfId="17918"/>
    <cellStyle name="Normal 64 2 58" xfId="17919"/>
    <cellStyle name="Normal 64 2 59" xfId="17920"/>
    <cellStyle name="Normal 64 2 6" xfId="17921"/>
    <cellStyle name="Normal 64 2 60" xfId="17922"/>
    <cellStyle name="Normal 64 2 61" xfId="17923"/>
    <cellStyle name="Normal 64 2 62" xfId="17924"/>
    <cellStyle name="Normal 64 2 63" xfId="17925"/>
    <cellStyle name="Normal 64 2 64" xfId="17926"/>
    <cellStyle name="Normal 64 2 65" xfId="17927"/>
    <cellStyle name="Normal 64 2 66" xfId="17928"/>
    <cellStyle name="Normal 64 2 67" xfId="17929"/>
    <cellStyle name="Normal 64 2 68" xfId="17930"/>
    <cellStyle name="Normal 64 2 69" xfId="17931"/>
    <cellStyle name="Normal 64 2 7" xfId="17932"/>
    <cellStyle name="Normal 64 2 70" xfId="17933"/>
    <cellStyle name="Normal 64 2 71" xfId="17934"/>
    <cellStyle name="Normal 64 2 72" xfId="17935"/>
    <cellStyle name="Normal 64 2 73" xfId="17936"/>
    <cellStyle name="Normal 64 2 74" xfId="17937"/>
    <cellStyle name="Normal 64 2 75" xfId="17938"/>
    <cellStyle name="Normal 64 2 76" xfId="17939"/>
    <cellStyle name="Normal 64 2 77" xfId="17940"/>
    <cellStyle name="Normal 64 2 78" xfId="17941"/>
    <cellStyle name="Normal 64 2 79" xfId="17942"/>
    <cellStyle name="Normal 64 2 8" xfId="17943"/>
    <cellStyle name="Normal 64 2 80" xfId="17944"/>
    <cellStyle name="Normal 64 2 81" xfId="17945"/>
    <cellStyle name="Normal 64 2 82" xfId="17946"/>
    <cellStyle name="Normal 64 2 83" xfId="17947"/>
    <cellStyle name="Normal 64 2 84" xfId="17948"/>
    <cellStyle name="Normal 64 2 85" xfId="17949"/>
    <cellStyle name="Normal 64 2 86" xfId="17950"/>
    <cellStyle name="Normal 64 2 87" xfId="17951"/>
    <cellStyle name="Normal 64 2 88" xfId="17952"/>
    <cellStyle name="Normal 64 2 89" xfId="17953"/>
    <cellStyle name="Normal 64 2 9" xfId="17954"/>
    <cellStyle name="Normal 64 2 90" xfId="17955"/>
    <cellStyle name="Normal 64 20" xfId="17956"/>
    <cellStyle name="Normal 64 21" xfId="17957"/>
    <cellStyle name="Normal 64 22" xfId="17958"/>
    <cellStyle name="Normal 64 23" xfId="17959"/>
    <cellStyle name="Normal 64 24" xfId="17960"/>
    <cellStyle name="Normal 64 25" xfId="17961"/>
    <cellStyle name="Normal 64 26" xfId="17962"/>
    <cellStyle name="Normal 64 27" xfId="17963"/>
    <cellStyle name="Normal 64 28" xfId="17964"/>
    <cellStyle name="Normal 64 29" xfId="17965"/>
    <cellStyle name="Normal 64 3" xfId="17966"/>
    <cellStyle name="Normal 64 3 10" xfId="17967"/>
    <cellStyle name="Normal 64 3 11" xfId="17968"/>
    <cellStyle name="Normal 64 3 12" xfId="17969"/>
    <cellStyle name="Normal 64 3 13" xfId="17970"/>
    <cellStyle name="Normal 64 3 14" xfId="17971"/>
    <cellStyle name="Normal 64 3 15" xfId="17972"/>
    <cellStyle name="Normal 64 3 16" xfId="17973"/>
    <cellStyle name="Normal 64 3 17" xfId="17974"/>
    <cellStyle name="Normal 64 3 18" xfId="17975"/>
    <cellStyle name="Normal 64 3 19" xfId="17976"/>
    <cellStyle name="Normal 64 3 2" xfId="17977"/>
    <cellStyle name="Normal 64 3 20" xfId="17978"/>
    <cellStyle name="Normal 64 3 21" xfId="17979"/>
    <cellStyle name="Normal 64 3 22" xfId="17980"/>
    <cellStyle name="Normal 64 3 23" xfId="17981"/>
    <cellStyle name="Normal 64 3 24" xfId="17982"/>
    <cellStyle name="Normal 64 3 25" xfId="17983"/>
    <cellStyle name="Normal 64 3 26" xfId="17984"/>
    <cellStyle name="Normal 64 3 27" xfId="17985"/>
    <cellStyle name="Normal 64 3 28" xfId="17986"/>
    <cellStyle name="Normal 64 3 29" xfId="17987"/>
    <cellStyle name="Normal 64 3 3" xfId="17988"/>
    <cellStyle name="Normal 64 3 30" xfId="17989"/>
    <cellStyle name="Normal 64 3 31" xfId="17990"/>
    <cellStyle name="Normal 64 3 32" xfId="17991"/>
    <cellStyle name="Normal 64 3 33" xfId="17992"/>
    <cellStyle name="Normal 64 3 34" xfId="17993"/>
    <cellStyle name="Normal 64 3 35" xfId="17994"/>
    <cellStyle name="Normal 64 3 36" xfId="17995"/>
    <cellStyle name="Normal 64 3 37" xfId="17996"/>
    <cellStyle name="Normal 64 3 38" xfId="17997"/>
    <cellStyle name="Normal 64 3 39" xfId="17998"/>
    <cellStyle name="Normal 64 3 4" xfId="17999"/>
    <cellStyle name="Normal 64 3 40" xfId="18000"/>
    <cellStyle name="Normal 64 3 41" xfId="18001"/>
    <cellStyle name="Normal 64 3 42" xfId="18002"/>
    <cellStyle name="Normal 64 3 43" xfId="18003"/>
    <cellStyle name="Normal 64 3 44" xfId="18004"/>
    <cellStyle name="Normal 64 3 45" xfId="18005"/>
    <cellStyle name="Normal 64 3 46" xfId="18006"/>
    <cellStyle name="Normal 64 3 47" xfId="18007"/>
    <cellStyle name="Normal 64 3 48" xfId="18008"/>
    <cellStyle name="Normal 64 3 49" xfId="18009"/>
    <cellStyle name="Normal 64 3 5" xfId="18010"/>
    <cellStyle name="Normal 64 3 50" xfId="18011"/>
    <cellStyle name="Normal 64 3 51" xfId="18012"/>
    <cellStyle name="Normal 64 3 52" xfId="18013"/>
    <cellStyle name="Normal 64 3 53" xfId="18014"/>
    <cellStyle name="Normal 64 3 54" xfId="18015"/>
    <cellStyle name="Normal 64 3 55" xfId="18016"/>
    <cellStyle name="Normal 64 3 56" xfId="18017"/>
    <cellStyle name="Normal 64 3 57" xfId="18018"/>
    <cellStyle name="Normal 64 3 58" xfId="18019"/>
    <cellStyle name="Normal 64 3 59" xfId="18020"/>
    <cellStyle name="Normal 64 3 6" xfId="18021"/>
    <cellStyle name="Normal 64 3 60" xfId="18022"/>
    <cellStyle name="Normal 64 3 61" xfId="18023"/>
    <cellStyle name="Normal 64 3 62" xfId="18024"/>
    <cellStyle name="Normal 64 3 63" xfId="18025"/>
    <cellStyle name="Normal 64 3 64" xfId="18026"/>
    <cellStyle name="Normal 64 3 65" xfId="18027"/>
    <cellStyle name="Normal 64 3 66" xfId="18028"/>
    <cellStyle name="Normal 64 3 67" xfId="18029"/>
    <cellStyle name="Normal 64 3 68" xfId="18030"/>
    <cellStyle name="Normal 64 3 69" xfId="18031"/>
    <cellStyle name="Normal 64 3 7" xfId="18032"/>
    <cellStyle name="Normal 64 3 70" xfId="18033"/>
    <cellStyle name="Normal 64 3 71" xfId="18034"/>
    <cellStyle name="Normal 64 3 72" xfId="18035"/>
    <cellStyle name="Normal 64 3 73" xfId="18036"/>
    <cellStyle name="Normal 64 3 74" xfId="18037"/>
    <cellStyle name="Normal 64 3 75" xfId="18038"/>
    <cellStyle name="Normal 64 3 76" xfId="18039"/>
    <cellStyle name="Normal 64 3 77" xfId="18040"/>
    <cellStyle name="Normal 64 3 78" xfId="18041"/>
    <cellStyle name="Normal 64 3 79" xfId="18042"/>
    <cellStyle name="Normal 64 3 8" xfId="18043"/>
    <cellStyle name="Normal 64 3 80" xfId="18044"/>
    <cellStyle name="Normal 64 3 81" xfId="18045"/>
    <cellStyle name="Normal 64 3 82" xfId="18046"/>
    <cellStyle name="Normal 64 3 83" xfId="18047"/>
    <cellStyle name="Normal 64 3 84" xfId="18048"/>
    <cellStyle name="Normal 64 3 85" xfId="18049"/>
    <cellStyle name="Normal 64 3 86" xfId="18050"/>
    <cellStyle name="Normal 64 3 87" xfId="18051"/>
    <cellStyle name="Normal 64 3 88" xfId="18052"/>
    <cellStyle name="Normal 64 3 9" xfId="18053"/>
    <cellStyle name="Normal 64 30" xfId="18054"/>
    <cellStyle name="Normal 64 31" xfId="18055"/>
    <cellStyle name="Normal 64 32" xfId="18056"/>
    <cellStyle name="Normal 64 33" xfId="18057"/>
    <cellStyle name="Normal 64 34" xfId="18058"/>
    <cellStyle name="Normal 64 35" xfId="18059"/>
    <cellStyle name="Normal 64 36" xfId="18060"/>
    <cellStyle name="Normal 64 37" xfId="18061"/>
    <cellStyle name="Normal 64 38" xfId="18062"/>
    <cellStyle name="Normal 64 39" xfId="18063"/>
    <cellStyle name="Normal 64 4" xfId="18064"/>
    <cellStyle name="Normal 64 4 10" xfId="18065"/>
    <cellStyle name="Normal 64 4 11" xfId="18066"/>
    <cellStyle name="Normal 64 4 12" xfId="18067"/>
    <cellStyle name="Normal 64 4 13" xfId="18068"/>
    <cellStyle name="Normal 64 4 14" xfId="18069"/>
    <cellStyle name="Normal 64 4 15" xfId="18070"/>
    <cellStyle name="Normal 64 4 16" xfId="18071"/>
    <cellStyle name="Normal 64 4 17" xfId="18072"/>
    <cellStyle name="Normal 64 4 18" xfId="18073"/>
    <cellStyle name="Normal 64 4 19" xfId="18074"/>
    <cellStyle name="Normal 64 4 2" xfId="18075"/>
    <cellStyle name="Normal 64 4 20" xfId="18076"/>
    <cellStyle name="Normal 64 4 21" xfId="18077"/>
    <cellStyle name="Normal 64 4 22" xfId="18078"/>
    <cellStyle name="Normal 64 4 23" xfId="18079"/>
    <cellStyle name="Normal 64 4 24" xfId="18080"/>
    <cellStyle name="Normal 64 4 25" xfId="18081"/>
    <cellStyle name="Normal 64 4 26" xfId="18082"/>
    <cellStyle name="Normal 64 4 27" xfId="18083"/>
    <cellStyle name="Normal 64 4 28" xfId="18084"/>
    <cellStyle name="Normal 64 4 29" xfId="18085"/>
    <cellStyle name="Normal 64 4 3" xfId="18086"/>
    <cellStyle name="Normal 64 4 30" xfId="18087"/>
    <cellStyle name="Normal 64 4 31" xfId="18088"/>
    <cellStyle name="Normal 64 4 32" xfId="18089"/>
    <cellStyle name="Normal 64 4 33" xfId="18090"/>
    <cellStyle name="Normal 64 4 34" xfId="18091"/>
    <cellStyle name="Normal 64 4 35" xfId="18092"/>
    <cellStyle name="Normal 64 4 36" xfId="18093"/>
    <cellStyle name="Normal 64 4 37" xfId="18094"/>
    <cellStyle name="Normal 64 4 38" xfId="18095"/>
    <cellStyle name="Normal 64 4 39" xfId="18096"/>
    <cellStyle name="Normal 64 4 4" xfId="18097"/>
    <cellStyle name="Normal 64 4 40" xfId="18098"/>
    <cellStyle name="Normal 64 4 41" xfId="18099"/>
    <cellStyle name="Normal 64 4 42" xfId="18100"/>
    <cellStyle name="Normal 64 4 43" xfId="18101"/>
    <cellStyle name="Normal 64 4 44" xfId="18102"/>
    <cellStyle name="Normal 64 4 45" xfId="18103"/>
    <cellStyle name="Normal 64 4 46" xfId="18104"/>
    <cellStyle name="Normal 64 4 47" xfId="18105"/>
    <cellStyle name="Normal 64 4 48" xfId="18106"/>
    <cellStyle name="Normal 64 4 49" xfId="18107"/>
    <cellStyle name="Normal 64 4 5" xfId="18108"/>
    <cellStyle name="Normal 64 4 50" xfId="18109"/>
    <cellStyle name="Normal 64 4 51" xfId="18110"/>
    <cellStyle name="Normal 64 4 52" xfId="18111"/>
    <cellStyle name="Normal 64 4 53" xfId="18112"/>
    <cellStyle name="Normal 64 4 54" xfId="18113"/>
    <cellStyle name="Normal 64 4 55" xfId="18114"/>
    <cellStyle name="Normal 64 4 56" xfId="18115"/>
    <cellStyle name="Normal 64 4 57" xfId="18116"/>
    <cellStyle name="Normal 64 4 58" xfId="18117"/>
    <cellStyle name="Normal 64 4 59" xfId="18118"/>
    <cellStyle name="Normal 64 4 6" xfId="18119"/>
    <cellStyle name="Normal 64 4 60" xfId="18120"/>
    <cellStyle name="Normal 64 4 61" xfId="18121"/>
    <cellStyle name="Normal 64 4 62" xfId="18122"/>
    <cellStyle name="Normal 64 4 63" xfId="18123"/>
    <cellStyle name="Normal 64 4 64" xfId="18124"/>
    <cellStyle name="Normal 64 4 65" xfId="18125"/>
    <cellStyle name="Normal 64 4 66" xfId="18126"/>
    <cellStyle name="Normal 64 4 67" xfId="18127"/>
    <cellStyle name="Normal 64 4 68" xfId="18128"/>
    <cellStyle name="Normal 64 4 69" xfId="18129"/>
    <cellStyle name="Normal 64 4 7" xfId="18130"/>
    <cellStyle name="Normal 64 4 70" xfId="18131"/>
    <cellStyle name="Normal 64 4 71" xfId="18132"/>
    <cellStyle name="Normal 64 4 72" xfId="18133"/>
    <cellStyle name="Normal 64 4 73" xfId="18134"/>
    <cellStyle name="Normal 64 4 74" xfId="18135"/>
    <cellStyle name="Normal 64 4 75" xfId="18136"/>
    <cellStyle name="Normal 64 4 76" xfId="18137"/>
    <cellStyle name="Normal 64 4 77" xfId="18138"/>
    <cellStyle name="Normal 64 4 78" xfId="18139"/>
    <cellStyle name="Normal 64 4 79" xfId="18140"/>
    <cellStyle name="Normal 64 4 8" xfId="18141"/>
    <cellStyle name="Normal 64 4 80" xfId="18142"/>
    <cellStyle name="Normal 64 4 81" xfId="18143"/>
    <cellStyle name="Normal 64 4 82" xfId="18144"/>
    <cellStyle name="Normal 64 4 83" xfId="18145"/>
    <cellStyle name="Normal 64 4 84" xfId="18146"/>
    <cellStyle name="Normal 64 4 85" xfId="18147"/>
    <cellStyle name="Normal 64 4 86" xfId="18148"/>
    <cellStyle name="Normal 64 4 87" xfId="18149"/>
    <cellStyle name="Normal 64 4 88" xfId="18150"/>
    <cellStyle name="Normal 64 4 9" xfId="18151"/>
    <cellStyle name="Normal 64 40" xfId="18152"/>
    <cellStyle name="Normal 64 41" xfId="18153"/>
    <cellStyle name="Normal 64 42" xfId="18154"/>
    <cellStyle name="Normal 64 43" xfId="18155"/>
    <cellStyle name="Normal 64 44" xfId="18156"/>
    <cellStyle name="Normal 64 45" xfId="18157"/>
    <cellStyle name="Normal 64 46" xfId="18158"/>
    <cellStyle name="Normal 64 47" xfId="18159"/>
    <cellStyle name="Normal 64 48" xfId="18160"/>
    <cellStyle name="Normal 64 49" xfId="18161"/>
    <cellStyle name="Normal 64 5" xfId="18162"/>
    <cellStyle name="Normal 64 50" xfId="18163"/>
    <cellStyle name="Normal 64 51" xfId="18164"/>
    <cellStyle name="Normal 64 52" xfId="18165"/>
    <cellStyle name="Normal 64 53" xfId="18166"/>
    <cellStyle name="Normal 64 54" xfId="18167"/>
    <cellStyle name="Normal 64 55" xfId="18168"/>
    <cellStyle name="Normal 64 56" xfId="18169"/>
    <cellStyle name="Normal 64 57" xfId="18170"/>
    <cellStyle name="Normal 64 58" xfId="18171"/>
    <cellStyle name="Normal 64 59" xfId="18172"/>
    <cellStyle name="Normal 64 6" xfId="18173"/>
    <cellStyle name="Normal 64 60" xfId="18174"/>
    <cellStyle name="Normal 64 61" xfId="18175"/>
    <cellStyle name="Normal 64 62" xfId="18176"/>
    <cellStyle name="Normal 64 63" xfId="18177"/>
    <cellStyle name="Normal 64 64" xfId="18178"/>
    <cellStyle name="Normal 64 65" xfId="18179"/>
    <cellStyle name="Normal 64 66" xfId="18180"/>
    <cellStyle name="Normal 64 67" xfId="18181"/>
    <cellStyle name="Normal 64 68" xfId="18182"/>
    <cellStyle name="Normal 64 69" xfId="18183"/>
    <cellStyle name="Normal 64 7" xfId="18184"/>
    <cellStyle name="Normal 64 70" xfId="18185"/>
    <cellStyle name="Normal 64 71" xfId="18186"/>
    <cellStyle name="Normal 64 72" xfId="18187"/>
    <cellStyle name="Normal 64 73" xfId="18188"/>
    <cellStyle name="Normal 64 74" xfId="18189"/>
    <cellStyle name="Normal 64 75" xfId="18190"/>
    <cellStyle name="Normal 64 76" xfId="18191"/>
    <cellStyle name="Normal 64 77" xfId="18192"/>
    <cellStyle name="Normal 64 78" xfId="18193"/>
    <cellStyle name="Normal 64 79" xfId="18194"/>
    <cellStyle name="Normal 64 8" xfId="18195"/>
    <cellStyle name="Normal 64 80" xfId="18196"/>
    <cellStyle name="Normal 64 81" xfId="18197"/>
    <cellStyle name="Normal 64 82" xfId="18198"/>
    <cellStyle name="Normal 64 83" xfId="18199"/>
    <cellStyle name="Normal 64 84" xfId="18200"/>
    <cellStyle name="Normal 64 85" xfId="18201"/>
    <cellStyle name="Normal 64 86" xfId="18202"/>
    <cellStyle name="Normal 64 87" xfId="18203"/>
    <cellStyle name="Normal 64 88" xfId="18204"/>
    <cellStyle name="Normal 64 89" xfId="18205"/>
    <cellStyle name="Normal 64 9" xfId="18206"/>
    <cellStyle name="Normal 64 90" xfId="18207"/>
    <cellStyle name="Normal 64 91" xfId="18208"/>
    <cellStyle name="Normal 65" xfId="22267"/>
    <cellStyle name="Normal 65 2" xfId="22273"/>
    <cellStyle name="Normal 66" xfId="18209"/>
    <cellStyle name="Normal 67" xfId="22271"/>
    <cellStyle name="Normal 68" xfId="22274"/>
    <cellStyle name="Normal 68 2" xfId="22276"/>
    <cellStyle name="Normal 69" xfId="22277"/>
    <cellStyle name="Normal 7" xfId="18210"/>
    <cellStyle name="Normal 7 10" xfId="18211"/>
    <cellStyle name="Normal 7 11" xfId="18212"/>
    <cellStyle name="Normal 7 12" xfId="18213"/>
    <cellStyle name="Normal 7 13" xfId="18214"/>
    <cellStyle name="Normal 7 14" xfId="18215"/>
    <cellStyle name="Normal 7 15" xfId="18216"/>
    <cellStyle name="Normal 7 16" xfId="18217"/>
    <cellStyle name="Normal 7 17" xfId="18218"/>
    <cellStyle name="Normal 7 18" xfId="18219"/>
    <cellStyle name="Normal 7 19" xfId="18220"/>
    <cellStyle name="Normal 7 2" xfId="18221"/>
    <cellStyle name="Normal 7 2 10" xfId="18222"/>
    <cellStyle name="Normal 7 2 11" xfId="18223"/>
    <cellStyle name="Normal 7 2 12" xfId="18224"/>
    <cellStyle name="Normal 7 2 13" xfId="18225"/>
    <cellStyle name="Normal 7 2 14" xfId="18226"/>
    <cellStyle name="Normal 7 2 15" xfId="18227"/>
    <cellStyle name="Normal 7 2 16" xfId="18228"/>
    <cellStyle name="Normal 7 2 17" xfId="18229"/>
    <cellStyle name="Normal 7 2 18" xfId="18230"/>
    <cellStyle name="Normal 7 2 19" xfId="18231"/>
    <cellStyle name="Normal 7 2 2" xfId="18232"/>
    <cellStyle name="Normal 7 2 20" xfId="18233"/>
    <cellStyle name="Normal 7 2 21" xfId="18234"/>
    <cellStyle name="Normal 7 2 22" xfId="18235"/>
    <cellStyle name="Normal 7 2 23" xfId="18236"/>
    <cellStyle name="Normal 7 2 24" xfId="18237"/>
    <cellStyle name="Normal 7 2 25" xfId="18238"/>
    <cellStyle name="Normal 7 2 26" xfId="18239"/>
    <cellStyle name="Normal 7 2 27" xfId="18240"/>
    <cellStyle name="Normal 7 2 28" xfId="18241"/>
    <cellStyle name="Normal 7 2 29" xfId="18242"/>
    <cellStyle name="Normal 7 2 3" xfId="18243"/>
    <cellStyle name="Normal 7 2 30" xfId="18244"/>
    <cellStyle name="Normal 7 2 31" xfId="18245"/>
    <cellStyle name="Normal 7 2 32" xfId="18246"/>
    <cellStyle name="Normal 7 2 33" xfId="18247"/>
    <cellStyle name="Normal 7 2 34" xfId="18248"/>
    <cellStyle name="Normal 7 2 35" xfId="18249"/>
    <cellStyle name="Normal 7 2 36" xfId="18250"/>
    <cellStyle name="Normal 7 2 37" xfId="18251"/>
    <cellStyle name="Normal 7 2 38" xfId="18252"/>
    <cellStyle name="Normal 7 2 39" xfId="18253"/>
    <cellStyle name="Normal 7 2 4" xfId="18254"/>
    <cellStyle name="Normal 7 2 40" xfId="18255"/>
    <cellStyle name="Normal 7 2 41" xfId="18256"/>
    <cellStyle name="Normal 7 2 42" xfId="18257"/>
    <cellStyle name="Normal 7 2 43" xfId="18258"/>
    <cellStyle name="Normal 7 2 44" xfId="18259"/>
    <cellStyle name="Normal 7 2 45" xfId="18260"/>
    <cellStyle name="Normal 7 2 46" xfId="18261"/>
    <cellStyle name="Normal 7 2 47" xfId="18262"/>
    <cellStyle name="Normal 7 2 48" xfId="18263"/>
    <cellStyle name="Normal 7 2 49" xfId="18264"/>
    <cellStyle name="Normal 7 2 5" xfId="18265"/>
    <cellStyle name="Normal 7 2 50" xfId="18266"/>
    <cellStyle name="Normal 7 2 51" xfId="18267"/>
    <cellStyle name="Normal 7 2 52" xfId="18268"/>
    <cellStyle name="Normal 7 2 53" xfId="18269"/>
    <cellStyle name="Normal 7 2 54" xfId="18270"/>
    <cellStyle name="Normal 7 2 55" xfId="18271"/>
    <cellStyle name="Normal 7 2 56" xfId="18272"/>
    <cellStyle name="Normal 7 2 57" xfId="18273"/>
    <cellStyle name="Normal 7 2 58" xfId="18274"/>
    <cellStyle name="Normal 7 2 59" xfId="18275"/>
    <cellStyle name="Normal 7 2 6" xfId="18276"/>
    <cellStyle name="Normal 7 2 60" xfId="18277"/>
    <cellStyle name="Normal 7 2 61" xfId="18278"/>
    <cellStyle name="Normal 7 2 62" xfId="18279"/>
    <cellStyle name="Normal 7 2 63" xfId="18280"/>
    <cellStyle name="Normal 7 2 64" xfId="18281"/>
    <cellStyle name="Normal 7 2 65" xfId="18282"/>
    <cellStyle name="Normal 7 2 66" xfId="18283"/>
    <cellStyle name="Normal 7 2 67" xfId="18284"/>
    <cellStyle name="Normal 7 2 68" xfId="18285"/>
    <cellStyle name="Normal 7 2 69" xfId="18286"/>
    <cellStyle name="Normal 7 2 7" xfId="18287"/>
    <cellStyle name="Normal 7 2 70" xfId="18288"/>
    <cellStyle name="Normal 7 2 71" xfId="18289"/>
    <cellStyle name="Normal 7 2 72" xfId="18290"/>
    <cellStyle name="Normal 7 2 73" xfId="18291"/>
    <cellStyle name="Normal 7 2 74" xfId="18292"/>
    <cellStyle name="Normal 7 2 75" xfId="18293"/>
    <cellStyle name="Normal 7 2 76" xfId="18294"/>
    <cellStyle name="Normal 7 2 77" xfId="18295"/>
    <cellStyle name="Normal 7 2 78" xfId="18296"/>
    <cellStyle name="Normal 7 2 79" xfId="18297"/>
    <cellStyle name="Normal 7 2 8" xfId="18298"/>
    <cellStyle name="Normal 7 2 80" xfId="18299"/>
    <cellStyle name="Normal 7 2 81" xfId="18300"/>
    <cellStyle name="Normal 7 2 82" xfId="18301"/>
    <cellStyle name="Normal 7 2 83" xfId="18302"/>
    <cellStyle name="Normal 7 2 84" xfId="18303"/>
    <cellStyle name="Normal 7 2 85" xfId="18304"/>
    <cellStyle name="Normal 7 2 86" xfId="18305"/>
    <cellStyle name="Normal 7 2 87" xfId="18306"/>
    <cellStyle name="Normal 7 2 88" xfId="18307"/>
    <cellStyle name="Normal 7 2 9" xfId="18308"/>
    <cellStyle name="Normal 7 20" xfId="18309"/>
    <cellStyle name="Normal 7 21" xfId="18310"/>
    <cellStyle name="Normal 7 22" xfId="18311"/>
    <cellStyle name="Normal 7 23" xfId="18312"/>
    <cellStyle name="Normal 7 24" xfId="18313"/>
    <cellStyle name="Normal 7 25" xfId="18314"/>
    <cellStyle name="Normal 7 26" xfId="18315"/>
    <cellStyle name="Normal 7 27" xfId="18316"/>
    <cellStyle name="Normal 7 28" xfId="18317"/>
    <cellStyle name="Normal 7 29" xfId="18318"/>
    <cellStyle name="Normal 7 3" xfId="18319"/>
    <cellStyle name="Normal 7 3 10" xfId="18320"/>
    <cellStyle name="Normal 7 3 11" xfId="18321"/>
    <cellStyle name="Normal 7 3 12" xfId="18322"/>
    <cellStyle name="Normal 7 3 13" xfId="18323"/>
    <cellStyle name="Normal 7 3 14" xfId="18324"/>
    <cellStyle name="Normal 7 3 15" xfId="18325"/>
    <cellStyle name="Normal 7 3 16" xfId="18326"/>
    <cellStyle name="Normal 7 3 17" xfId="18327"/>
    <cellStyle name="Normal 7 3 18" xfId="18328"/>
    <cellStyle name="Normal 7 3 19" xfId="18329"/>
    <cellStyle name="Normal 7 3 2" xfId="18330"/>
    <cellStyle name="Normal 7 3 20" xfId="18331"/>
    <cellStyle name="Normal 7 3 21" xfId="18332"/>
    <cellStyle name="Normal 7 3 22" xfId="18333"/>
    <cellStyle name="Normal 7 3 23" xfId="18334"/>
    <cellStyle name="Normal 7 3 24" xfId="18335"/>
    <cellStyle name="Normal 7 3 25" xfId="18336"/>
    <cellStyle name="Normal 7 3 26" xfId="18337"/>
    <cellStyle name="Normal 7 3 27" xfId="18338"/>
    <cellStyle name="Normal 7 3 28" xfId="18339"/>
    <cellStyle name="Normal 7 3 29" xfId="18340"/>
    <cellStyle name="Normal 7 3 3" xfId="18341"/>
    <cellStyle name="Normal 7 3 30" xfId="18342"/>
    <cellStyle name="Normal 7 3 31" xfId="18343"/>
    <cellStyle name="Normal 7 3 32" xfId="18344"/>
    <cellStyle name="Normal 7 3 33" xfId="18345"/>
    <cellStyle name="Normal 7 3 34" xfId="18346"/>
    <cellStyle name="Normal 7 3 35" xfId="18347"/>
    <cellStyle name="Normal 7 3 36" xfId="18348"/>
    <cellStyle name="Normal 7 3 37" xfId="18349"/>
    <cellStyle name="Normal 7 3 38" xfId="18350"/>
    <cellStyle name="Normal 7 3 39" xfId="18351"/>
    <cellStyle name="Normal 7 3 4" xfId="18352"/>
    <cellStyle name="Normal 7 3 40" xfId="18353"/>
    <cellStyle name="Normal 7 3 41" xfId="18354"/>
    <cellStyle name="Normal 7 3 42" xfId="18355"/>
    <cellStyle name="Normal 7 3 43" xfId="18356"/>
    <cellStyle name="Normal 7 3 44" xfId="18357"/>
    <cellStyle name="Normal 7 3 45" xfId="18358"/>
    <cellStyle name="Normal 7 3 46" xfId="18359"/>
    <cellStyle name="Normal 7 3 47" xfId="18360"/>
    <cellStyle name="Normal 7 3 48" xfId="18361"/>
    <cellStyle name="Normal 7 3 49" xfId="18362"/>
    <cellStyle name="Normal 7 3 5" xfId="18363"/>
    <cellStyle name="Normal 7 3 50" xfId="18364"/>
    <cellStyle name="Normal 7 3 51" xfId="18365"/>
    <cellStyle name="Normal 7 3 52" xfId="18366"/>
    <cellStyle name="Normal 7 3 53" xfId="18367"/>
    <cellStyle name="Normal 7 3 54" xfId="18368"/>
    <cellStyle name="Normal 7 3 55" xfId="18369"/>
    <cellStyle name="Normal 7 3 56" xfId="18370"/>
    <cellStyle name="Normal 7 3 57" xfId="18371"/>
    <cellStyle name="Normal 7 3 58" xfId="18372"/>
    <cellStyle name="Normal 7 3 59" xfId="18373"/>
    <cellStyle name="Normal 7 3 6" xfId="18374"/>
    <cellStyle name="Normal 7 3 60" xfId="18375"/>
    <cellStyle name="Normal 7 3 61" xfId="18376"/>
    <cellStyle name="Normal 7 3 62" xfId="18377"/>
    <cellStyle name="Normal 7 3 63" xfId="18378"/>
    <cellStyle name="Normal 7 3 64" xfId="18379"/>
    <cellStyle name="Normal 7 3 65" xfId="18380"/>
    <cellStyle name="Normal 7 3 66" xfId="18381"/>
    <cellStyle name="Normal 7 3 67" xfId="18382"/>
    <cellStyle name="Normal 7 3 68" xfId="18383"/>
    <cellStyle name="Normal 7 3 69" xfId="18384"/>
    <cellStyle name="Normal 7 3 7" xfId="18385"/>
    <cellStyle name="Normal 7 3 70" xfId="18386"/>
    <cellStyle name="Normal 7 3 71" xfId="18387"/>
    <cellStyle name="Normal 7 3 72" xfId="18388"/>
    <cellStyle name="Normal 7 3 73" xfId="18389"/>
    <cellStyle name="Normal 7 3 74" xfId="18390"/>
    <cellStyle name="Normal 7 3 75" xfId="18391"/>
    <cellStyle name="Normal 7 3 76" xfId="18392"/>
    <cellStyle name="Normal 7 3 77" xfId="18393"/>
    <cellStyle name="Normal 7 3 78" xfId="18394"/>
    <cellStyle name="Normal 7 3 79" xfId="18395"/>
    <cellStyle name="Normal 7 3 8" xfId="18396"/>
    <cellStyle name="Normal 7 3 80" xfId="18397"/>
    <cellStyle name="Normal 7 3 81" xfId="18398"/>
    <cellStyle name="Normal 7 3 82" xfId="18399"/>
    <cellStyle name="Normal 7 3 83" xfId="18400"/>
    <cellStyle name="Normal 7 3 84" xfId="18401"/>
    <cellStyle name="Normal 7 3 85" xfId="18402"/>
    <cellStyle name="Normal 7 3 86" xfId="18403"/>
    <cellStyle name="Normal 7 3 87" xfId="18404"/>
    <cellStyle name="Normal 7 3 88" xfId="18405"/>
    <cellStyle name="Normal 7 3 9" xfId="18406"/>
    <cellStyle name="Normal 7 30" xfId="18407"/>
    <cellStyle name="Normal 7 31" xfId="18408"/>
    <cellStyle name="Normal 7 32" xfId="18409"/>
    <cellStyle name="Normal 7 33" xfId="18410"/>
    <cellStyle name="Normal 7 34" xfId="18411"/>
    <cellStyle name="Normal 7 35" xfId="18412"/>
    <cellStyle name="Normal 7 36" xfId="18413"/>
    <cellStyle name="Normal 7 37" xfId="18414"/>
    <cellStyle name="Normal 7 38" xfId="18415"/>
    <cellStyle name="Normal 7 39" xfId="18416"/>
    <cellStyle name="Normal 7 4" xfId="18417"/>
    <cellStyle name="Normal 7 40" xfId="18418"/>
    <cellStyle name="Normal 7 41" xfId="18419"/>
    <cellStyle name="Normal 7 42" xfId="18420"/>
    <cellStyle name="Normal 7 43" xfId="18421"/>
    <cellStyle name="Normal 7 44" xfId="18422"/>
    <cellStyle name="Normal 7 45" xfId="18423"/>
    <cellStyle name="Normal 7 46" xfId="18424"/>
    <cellStyle name="Normal 7 47" xfId="18425"/>
    <cellStyle name="Normal 7 48" xfId="18426"/>
    <cellStyle name="Normal 7 49" xfId="18427"/>
    <cellStyle name="Normal 7 5" xfId="18428"/>
    <cellStyle name="Normal 7 50" xfId="18429"/>
    <cellStyle name="Normal 7 51" xfId="18430"/>
    <cellStyle name="Normal 7 52" xfId="18431"/>
    <cellStyle name="Normal 7 53" xfId="18432"/>
    <cellStyle name="Normal 7 54" xfId="18433"/>
    <cellStyle name="Normal 7 55" xfId="18434"/>
    <cellStyle name="Normal 7 56" xfId="18435"/>
    <cellStyle name="Normal 7 57" xfId="18436"/>
    <cellStyle name="Normal 7 58" xfId="18437"/>
    <cellStyle name="Normal 7 59" xfId="18438"/>
    <cellStyle name="Normal 7 6" xfId="18439"/>
    <cellStyle name="Normal 7 60" xfId="18440"/>
    <cellStyle name="Normal 7 61" xfId="18441"/>
    <cellStyle name="Normal 7 62" xfId="18442"/>
    <cellStyle name="Normal 7 63" xfId="18443"/>
    <cellStyle name="Normal 7 64" xfId="18444"/>
    <cellStyle name="Normal 7 65" xfId="18445"/>
    <cellStyle name="Normal 7 66" xfId="18446"/>
    <cellStyle name="Normal 7 67" xfId="18447"/>
    <cellStyle name="Normal 7 68" xfId="18448"/>
    <cellStyle name="Normal 7 69" xfId="18449"/>
    <cellStyle name="Normal 7 7" xfId="18450"/>
    <cellStyle name="Normal 7 70" xfId="18451"/>
    <cellStyle name="Normal 7 71" xfId="18452"/>
    <cellStyle name="Normal 7 72" xfId="18453"/>
    <cellStyle name="Normal 7 73" xfId="18454"/>
    <cellStyle name="Normal 7 74" xfId="18455"/>
    <cellStyle name="Normal 7 75" xfId="18456"/>
    <cellStyle name="Normal 7 76" xfId="18457"/>
    <cellStyle name="Normal 7 77" xfId="18458"/>
    <cellStyle name="Normal 7 78" xfId="18459"/>
    <cellStyle name="Normal 7 79" xfId="18460"/>
    <cellStyle name="Normal 7 8" xfId="18461"/>
    <cellStyle name="Normal 7 80" xfId="18462"/>
    <cellStyle name="Normal 7 81" xfId="18463"/>
    <cellStyle name="Normal 7 82" xfId="18464"/>
    <cellStyle name="Normal 7 83" xfId="18465"/>
    <cellStyle name="Normal 7 84" xfId="18466"/>
    <cellStyle name="Normal 7 85" xfId="18467"/>
    <cellStyle name="Normal 7 86" xfId="18468"/>
    <cellStyle name="Normal 7 87" xfId="18469"/>
    <cellStyle name="Normal 7 88" xfId="18470"/>
    <cellStyle name="Normal 7 89" xfId="18471"/>
    <cellStyle name="Normal 7 9" xfId="18472"/>
    <cellStyle name="Normal 7 90" xfId="18473"/>
    <cellStyle name="Normal 76" xfId="18474"/>
    <cellStyle name="Normal 76 10" xfId="18475"/>
    <cellStyle name="Normal 76 11" xfId="18476"/>
    <cellStyle name="Normal 76 12" xfId="18477"/>
    <cellStyle name="Normal 76 13" xfId="18478"/>
    <cellStyle name="Normal 76 14" xfId="18479"/>
    <cellStyle name="Normal 76 15" xfId="18480"/>
    <cellStyle name="Normal 76 16" xfId="18481"/>
    <cellStyle name="Normal 76 17" xfId="18482"/>
    <cellStyle name="Normal 76 18" xfId="18483"/>
    <cellStyle name="Normal 76 19" xfId="18484"/>
    <cellStyle name="Normal 76 2" xfId="18485"/>
    <cellStyle name="Normal 76 2 10" xfId="18486"/>
    <cellStyle name="Normal 76 2 11" xfId="18487"/>
    <cellStyle name="Normal 76 2 12" xfId="18488"/>
    <cellStyle name="Normal 76 2 13" xfId="18489"/>
    <cellStyle name="Normal 76 2 14" xfId="18490"/>
    <cellStyle name="Normal 76 2 15" xfId="18491"/>
    <cellStyle name="Normal 76 2 16" xfId="18492"/>
    <cellStyle name="Normal 76 2 17" xfId="18493"/>
    <cellStyle name="Normal 76 2 18" xfId="18494"/>
    <cellStyle name="Normal 76 2 19" xfId="18495"/>
    <cellStyle name="Normal 76 2 2" xfId="18496"/>
    <cellStyle name="Normal 76 2 2 10" xfId="18497"/>
    <cellStyle name="Normal 76 2 2 11" xfId="18498"/>
    <cellStyle name="Normal 76 2 2 12" xfId="18499"/>
    <cellStyle name="Normal 76 2 2 13" xfId="18500"/>
    <cellStyle name="Normal 76 2 2 14" xfId="18501"/>
    <cellStyle name="Normal 76 2 2 15" xfId="18502"/>
    <cellStyle name="Normal 76 2 2 16" xfId="18503"/>
    <cellStyle name="Normal 76 2 2 17" xfId="18504"/>
    <cellStyle name="Normal 76 2 2 18" xfId="18505"/>
    <cellStyle name="Normal 76 2 2 19" xfId="18506"/>
    <cellStyle name="Normal 76 2 2 2" xfId="18507"/>
    <cellStyle name="Normal 76 2 2 20" xfId="18508"/>
    <cellStyle name="Normal 76 2 2 21" xfId="18509"/>
    <cellStyle name="Normal 76 2 2 22" xfId="18510"/>
    <cellStyle name="Normal 76 2 2 23" xfId="18511"/>
    <cellStyle name="Normal 76 2 2 24" xfId="18512"/>
    <cellStyle name="Normal 76 2 2 25" xfId="18513"/>
    <cellStyle name="Normal 76 2 2 26" xfId="18514"/>
    <cellStyle name="Normal 76 2 2 27" xfId="18515"/>
    <cellStyle name="Normal 76 2 2 28" xfId="18516"/>
    <cellStyle name="Normal 76 2 2 29" xfId="18517"/>
    <cellStyle name="Normal 76 2 2 3" xfId="18518"/>
    <cellStyle name="Normal 76 2 2 30" xfId="18519"/>
    <cellStyle name="Normal 76 2 2 31" xfId="18520"/>
    <cellStyle name="Normal 76 2 2 32" xfId="18521"/>
    <cellStyle name="Normal 76 2 2 33" xfId="18522"/>
    <cellStyle name="Normal 76 2 2 34" xfId="18523"/>
    <cellStyle name="Normal 76 2 2 35" xfId="18524"/>
    <cellStyle name="Normal 76 2 2 36" xfId="18525"/>
    <cellStyle name="Normal 76 2 2 37" xfId="18526"/>
    <cellStyle name="Normal 76 2 2 38" xfId="18527"/>
    <cellStyle name="Normal 76 2 2 39" xfId="18528"/>
    <cellStyle name="Normal 76 2 2 4" xfId="18529"/>
    <cellStyle name="Normal 76 2 2 40" xfId="18530"/>
    <cellStyle name="Normal 76 2 2 41" xfId="18531"/>
    <cellStyle name="Normal 76 2 2 42" xfId="18532"/>
    <cellStyle name="Normal 76 2 2 43" xfId="18533"/>
    <cellStyle name="Normal 76 2 2 44" xfId="18534"/>
    <cellStyle name="Normal 76 2 2 45" xfId="18535"/>
    <cellStyle name="Normal 76 2 2 46" xfId="18536"/>
    <cellStyle name="Normal 76 2 2 47" xfId="18537"/>
    <cellStyle name="Normal 76 2 2 48" xfId="18538"/>
    <cellStyle name="Normal 76 2 2 49" xfId="18539"/>
    <cellStyle name="Normal 76 2 2 5" xfId="18540"/>
    <cellStyle name="Normal 76 2 2 50" xfId="18541"/>
    <cellStyle name="Normal 76 2 2 51" xfId="18542"/>
    <cellStyle name="Normal 76 2 2 52" xfId="18543"/>
    <cellStyle name="Normal 76 2 2 53" xfId="18544"/>
    <cellStyle name="Normal 76 2 2 54" xfId="18545"/>
    <cellStyle name="Normal 76 2 2 55" xfId="18546"/>
    <cellStyle name="Normal 76 2 2 56" xfId="18547"/>
    <cellStyle name="Normal 76 2 2 57" xfId="18548"/>
    <cellStyle name="Normal 76 2 2 58" xfId="18549"/>
    <cellStyle name="Normal 76 2 2 59" xfId="18550"/>
    <cellStyle name="Normal 76 2 2 6" xfId="18551"/>
    <cellStyle name="Normal 76 2 2 60" xfId="18552"/>
    <cellStyle name="Normal 76 2 2 61" xfId="18553"/>
    <cellStyle name="Normal 76 2 2 62" xfId="18554"/>
    <cellStyle name="Normal 76 2 2 63" xfId="18555"/>
    <cellStyle name="Normal 76 2 2 64" xfId="18556"/>
    <cellStyle name="Normal 76 2 2 65" xfId="18557"/>
    <cellStyle name="Normal 76 2 2 66" xfId="18558"/>
    <cellStyle name="Normal 76 2 2 67" xfId="18559"/>
    <cellStyle name="Normal 76 2 2 68" xfId="18560"/>
    <cellStyle name="Normal 76 2 2 69" xfId="18561"/>
    <cellStyle name="Normal 76 2 2 7" xfId="18562"/>
    <cellStyle name="Normal 76 2 2 70" xfId="18563"/>
    <cellStyle name="Normal 76 2 2 71" xfId="18564"/>
    <cellStyle name="Normal 76 2 2 72" xfId="18565"/>
    <cellStyle name="Normal 76 2 2 73" xfId="18566"/>
    <cellStyle name="Normal 76 2 2 74" xfId="18567"/>
    <cellStyle name="Normal 76 2 2 75" xfId="18568"/>
    <cellStyle name="Normal 76 2 2 76" xfId="18569"/>
    <cellStyle name="Normal 76 2 2 77" xfId="18570"/>
    <cellStyle name="Normal 76 2 2 78" xfId="18571"/>
    <cellStyle name="Normal 76 2 2 79" xfId="18572"/>
    <cellStyle name="Normal 76 2 2 8" xfId="18573"/>
    <cellStyle name="Normal 76 2 2 80" xfId="18574"/>
    <cellStyle name="Normal 76 2 2 81" xfId="18575"/>
    <cellStyle name="Normal 76 2 2 82" xfId="18576"/>
    <cellStyle name="Normal 76 2 2 83" xfId="18577"/>
    <cellStyle name="Normal 76 2 2 84" xfId="18578"/>
    <cellStyle name="Normal 76 2 2 85" xfId="18579"/>
    <cellStyle name="Normal 76 2 2 86" xfId="18580"/>
    <cellStyle name="Normal 76 2 2 87" xfId="18581"/>
    <cellStyle name="Normal 76 2 2 88" xfId="18582"/>
    <cellStyle name="Normal 76 2 2 9" xfId="18583"/>
    <cellStyle name="Normal 76 2 20" xfId="18584"/>
    <cellStyle name="Normal 76 2 21" xfId="18585"/>
    <cellStyle name="Normal 76 2 22" xfId="18586"/>
    <cellStyle name="Normal 76 2 23" xfId="18587"/>
    <cellStyle name="Normal 76 2 24" xfId="18588"/>
    <cellStyle name="Normal 76 2 25" xfId="18589"/>
    <cellStyle name="Normal 76 2 26" xfId="18590"/>
    <cellStyle name="Normal 76 2 27" xfId="18591"/>
    <cellStyle name="Normal 76 2 28" xfId="18592"/>
    <cellStyle name="Normal 76 2 29" xfId="18593"/>
    <cellStyle name="Normal 76 2 3" xfId="18594"/>
    <cellStyle name="Normal 76 2 3 10" xfId="18595"/>
    <cellStyle name="Normal 76 2 3 11" xfId="18596"/>
    <cellStyle name="Normal 76 2 3 12" xfId="18597"/>
    <cellStyle name="Normal 76 2 3 13" xfId="18598"/>
    <cellStyle name="Normal 76 2 3 14" xfId="18599"/>
    <cellStyle name="Normal 76 2 3 15" xfId="18600"/>
    <cellStyle name="Normal 76 2 3 16" xfId="18601"/>
    <cellStyle name="Normal 76 2 3 17" xfId="18602"/>
    <cellStyle name="Normal 76 2 3 18" xfId="18603"/>
    <cellStyle name="Normal 76 2 3 19" xfId="18604"/>
    <cellStyle name="Normal 76 2 3 2" xfId="18605"/>
    <cellStyle name="Normal 76 2 3 20" xfId="18606"/>
    <cellStyle name="Normal 76 2 3 21" xfId="18607"/>
    <cellStyle name="Normal 76 2 3 22" xfId="18608"/>
    <cellStyle name="Normal 76 2 3 23" xfId="18609"/>
    <cellStyle name="Normal 76 2 3 24" xfId="18610"/>
    <cellStyle name="Normal 76 2 3 25" xfId="18611"/>
    <cellStyle name="Normal 76 2 3 26" xfId="18612"/>
    <cellStyle name="Normal 76 2 3 27" xfId="18613"/>
    <cellStyle name="Normal 76 2 3 28" xfId="18614"/>
    <cellStyle name="Normal 76 2 3 29" xfId="18615"/>
    <cellStyle name="Normal 76 2 3 3" xfId="18616"/>
    <cellStyle name="Normal 76 2 3 30" xfId="18617"/>
    <cellStyle name="Normal 76 2 3 31" xfId="18618"/>
    <cellStyle name="Normal 76 2 3 32" xfId="18619"/>
    <cellStyle name="Normal 76 2 3 33" xfId="18620"/>
    <cellStyle name="Normal 76 2 3 34" xfId="18621"/>
    <cellStyle name="Normal 76 2 3 35" xfId="18622"/>
    <cellStyle name="Normal 76 2 3 36" xfId="18623"/>
    <cellStyle name="Normal 76 2 3 37" xfId="18624"/>
    <cellStyle name="Normal 76 2 3 38" xfId="18625"/>
    <cellStyle name="Normal 76 2 3 39" xfId="18626"/>
    <cellStyle name="Normal 76 2 3 4" xfId="18627"/>
    <cellStyle name="Normal 76 2 3 40" xfId="18628"/>
    <cellStyle name="Normal 76 2 3 41" xfId="18629"/>
    <cellStyle name="Normal 76 2 3 42" xfId="18630"/>
    <cellStyle name="Normal 76 2 3 43" xfId="18631"/>
    <cellStyle name="Normal 76 2 3 44" xfId="18632"/>
    <cellStyle name="Normal 76 2 3 45" xfId="18633"/>
    <cellStyle name="Normal 76 2 3 46" xfId="18634"/>
    <cellStyle name="Normal 76 2 3 47" xfId="18635"/>
    <cellStyle name="Normal 76 2 3 48" xfId="18636"/>
    <cellStyle name="Normal 76 2 3 49" xfId="18637"/>
    <cellStyle name="Normal 76 2 3 5" xfId="18638"/>
    <cellStyle name="Normal 76 2 3 50" xfId="18639"/>
    <cellStyle name="Normal 76 2 3 51" xfId="18640"/>
    <cellStyle name="Normal 76 2 3 52" xfId="18641"/>
    <cellStyle name="Normal 76 2 3 53" xfId="18642"/>
    <cellStyle name="Normal 76 2 3 54" xfId="18643"/>
    <cellStyle name="Normal 76 2 3 55" xfId="18644"/>
    <cellStyle name="Normal 76 2 3 56" xfId="18645"/>
    <cellStyle name="Normal 76 2 3 57" xfId="18646"/>
    <cellStyle name="Normal 76 2 3 58" xfId="18647"/>
    <cellStyle name="Normal 76 2 3 59" xfId="18648"/>
    <cellStyle name="Normal 76 2 3 6" xfId="18649"/>
    <cellStyle name="Normal 76 2 3 60" xfId="18650"/>
    <cellStyle name="Normal 76 2 3 61" xfId="18651"/>
    <cellStyle name="Normal 76 2 3 62" xfId="18652"/>
    <cellStyle name="Normal 76 2 3 63" xfId="18653"/>
    <cellStyle name="Normal 76 2 3 64" xfId="18654"/>
    <cellStyle name="Normal 76 2 3 65" xfId="18655"/>
    <cellStyle name="Normal 76 2 3 66" xfId="18656"/>
    <cellStyle name="Normal 76 2 3 67" xfId="18657"/>
    <cellStyle name="Normal 76 2 3 68" xfId="18658"/>
    <cellStyle name="Normal 76 2 3 69" xfId="18659"/>
    <cellStyle name="Normal 76 2 3 7" xfId="18660"/>
    <cellStyle name="Normal 76 2 3 70" xfId="18661"/>
    <cellStyle name="Normal 76 2 3 71" xfId="18662"/>
    <cellStyle name="Normal 76 2 3 72" xfId="18663"/>
    <cellStyle name="Normal 76 2 3 73" xfId="18664"/>
    <cellStyle name="Normal 76 2 3 74" xfId="18665"/>
    <cellStyle name="Normal 76 2 3 75" xfId="18666"/>
    <cellStyle name="Normal 76 2 3 76" xfId="18667"/>
    <cellStyle name="Normal 76 2 3 77" xfId="18668"/>
    <cellStyle name="Normal 76 2 3 78" xfId="18669"/>
    <cellStyle name="Normal 76 2 3 79" xfId="18670"/>
    <cellStyle name="Normal 76 2 3 8" xfId="18671"/>
    <cellStyle name="Normal 76 2 3 80" xfId="18672"/>
    <cellStyle name="Normal 76 2 3 81" xfId="18673"/>
    <cellStyle name="Normal 76 2 3 82" xfId="18674"/>
    <cellStyle name="Normal 76 2 3 83" xfId="18675"/>
    <cellStyle name="Normal 76 2 3 84" xfId="18676"/>
    <cellStyle name="Normal 76 2 3 85" xfId="18677"/>
    <cellStyle name="Normal 76 2 3 86" xfId="18678"/>
    <cellStyle name="Normal 76 2 3 87" xfId="18679"/>
    <cellStyle name="Normal 76 2 3 88" xfId="18680"/>
    <cellStyle name="Normal 76 2 3 9" xfId="18681"/>
    <cellStyle name="Normal 76 2 30" xfId="18682"/>
    <cellStyle name="Normal 76 2 31" xfId="18683"/>
    <cellStyle name="Normal 76 2 32" xfId="18684"/>
    <cellStyle name="Normal 76 2 33" xfId="18685"/>
    <cellStyle name="Normal 76 2 34" xfId="18686"/>
    <cellStyle name="Normal 76 2 35" xfId="18687"/>
    <cellStyle name="Normal 76 2 36" xfId="18688"/>
    <cellStyle name="Normal 76 2 37" xfId="18689"/>
    <cellStyle name="Normal 76 2 38" xfId="18690"/>
    <cellStyle name="Normal 76 2 39" xfId="18691"/>
    <cellStyle name="Normal 76 2 4" xfId="18692"/>
    <cellStyle name="Normal 76 2 40" xfId="18693"/>
    <cellStyle name="Normal 76 2 41" xfId="18694"/>
    <cellStyle name="Normal 76 2 42" xfId="18695"/>
    <cellStyle name="Normal 76 2 43" xfId="18696"/>
    <cellStyle name="Normal 76 2 44" xfId="18697"/>
    <cellStyle name="Normal 76 2 45" xfId="18698"/>
    <cellStyle name="Normal 76 2 46" xfId="18699"/>
    <cellStyle name="Normal 76 2 47" xfId="18700"/>
    <cellStyle name="Normal 76 2 48" xfId="18701"/>
    <cellStyle name="Normal 76 2 49" xfId="18702"/>
    <cellStyle name="Normal 76 2 5" xfId="18703"/>
    <cellStyle name="Normal 76 2 50" xfId="18704"/>
    <cellStyle name="Normal 76 2 51" xfId="18705"/>
    <cellStyle name="Normal 76 2 52" xfId="18706"/>
    <cellStyle name="Normal 76 2 53" xfId="18707"/>
    <cellStyle name="Normal 76 2 54" xfId="18708"/>
    <cellStyle name="Normal 76 2 55" xfId="18709"/>
    <cellStyle name="Normal 76 2 56" xfId="18710"/>
    <cellStyle name="Normal 76 2 57" xfId="18711"/>
    <cellStyle name="Normal 76 2 58" xfId="18712"/>
    <cellStyle name="Normal 76 2 59" xfId="18713"/>
    <cellStyle name="Normal 76 2 6" xfId="18714"/>
    <cellStyle name="Normal 76 2 60" xfId="18715"/>
    <cellStyle name="Normal 76 2 61" xfId="18716"/>
    <cellStyle name="Normal 76 2 62" xfId="18717"/>
    <cellStyle name="Normal 76 2 63" xfId="18718"/>
    <cellStyle name="Normal 76 2 64" xfId="18719"/>
    <cellStyle name="Normal 76 2 65" xfId="18720"/>
    <cellStyle name="Normal 76 2 66" xfId="18721"/>
    <cellStyle name="Normal 76 2 67" xfId="18722"/>
    <cellStyle name="Normal 76 2 68" xfId="18723"/>
    <cellStyle name="Normal 76 2 69" xfId="18724"/>
    <cellStyle name="Normal 76 2 7" xfId="18725"/>
    <cellStyle name="Normal 76 2 70" xfId="18726"/>
    <cellStyle name="Normal 76 2 71" xfId="18727"/>
    <cellStyle name="Normal 76 2 72" xfId="18728"/>
    <cellStyle name="Normal 76 2 73" xfId="18729"/>
    <cellStyle name="Normal 76 2 74" xfId="18730"/>
    <cellStyle name="Normal 76 2 75" xfId="18731"/>
    <cellStyle name="Normal 76 2 76" xfId="18732"/>
    <cellStyle name="Normal 76 2 77" xfId="18733"/>
    <cellStyle name="Normal 76 2 78" xfId="18734"/>
    <cellStyle name="Normal 76 2 79" xfId="18735"/>
    <cellStyle name="Normal 76 2 8" xfId="18736"/>
    <cellStyle name="Normal 76 2 80" xfId="18737"/>
    <cellStyle name="Normal 76 2 81" xfId="18738"/>
    <cellStyle name="Normal 76 2 82" xfId="18739"/>
    <cellStyle name="Normal 76 2 83" xfId="18740"/>
    <cellStyle name="Normal 76 2 84" xfId="18741"/>
    <cellStyle name="Normal 76 2 85" xfId="18742"/>
    <cellStyle name="Normal 76 2 86" xfId="18743"/>
    <cellStyle name="Normal 76 2 87" xfId="18744"/>
    <cellStyle name="Normal 76 2 88" xfId="18745"/>
    <cellStyle name="Normal 76 2 89" xfId="18746"/>
    <cellStyle name="Normal 76 2 9" xfId="18747"/>
    <cellStyle name="Normal 76 2 90" xfId="18748"/>
    <cellStyle name="Normal 76 20" xfId="18749"/>
    <cellStyle name="Normal 76 21" xfId="18750"/>
    <cellStyle name="Normal 76 22" xfId="18751"/>
    <cellStyle name="Normal 76 23" xfId="18752"/>
    <cellStyle name="Normal 76 24" xfId="18753"/>
    <cellStyle name="Normal 76 25" xfId="18754"/>
    <cellStyle name="Normal 76 26" xfId="18755"/>
    <cellStyle name="Normal 76 27" xfId="18756"/>
    <cellStyle name="Normal 76 28" xfId="18757"/>
    <cellStyle name="Normal 76 29" xfId="18758"/>
    <cellStyle name="Normal 76 3" xfId="18759"/>
    <cellStyle name="Normal 76 3 10" xfId="18760"/>
    <cellStyle name="Normal 76 3 11" xfId="18761"/>
    <cellStyle name="Normal 76 3 12" xfId="18762"/>
    <cellStyle name="Normal 76 3 13" xfId="18763"/>
    <cellStyle name="Normal 76 3 14" xfId="18764"/>
    <cellStyle name="Normal 76 3 15" xfId="18765"/>
    <cellStyle name="Normal 76 3 16" xfId="18766"/>
    <cellStyle name="Normal 76 3 17" xfId="18767"/>
    <cellStyle name="Normal 76 3 18" xfId="18768"/>
    <cellStyle name="Normal 76 3 19" xfId="18769"/>
    <cellStyle name="Normal 76 3 2" xfId="18770"/>
    <cellStyle name="Normal 76 3 20" xfId="18771"/>
    <cellStyle name="Normal 76 3 21" xfId="18772"/>
    <cellStyle name="Normal 76 3 22" xfId="18773"/>
    <cellStyle name="Normal 76 3 23" xfId="18774"/>
    <cellStyle name="Normal 76 3 24" xfId="18775"/>
    <cellStyle name="Normal 76 3 25" xfId="18776"/>
    <cellStyle name="Normal 76 3 26" xfId="18777"/>
    <cellStyle name="Normal 76 3 27" xfId="18778"/>
    <cellStyle name="Normal 76 3 28" xfId="18779"/>
    <cellStyle name="Normal 76 3 29" xfId="18780"/>
    <cellStyle name="Normal 76 3 3" xfId="18781"/>
    <cellStyle name="Normal 76 3 30" xfId="18782"/>
    <cellStyle name="Normal 76 3 31" xfId="18783"/>
    <cellStyle name="Normal 76 3 32" xfId="18784"/>
    <cellStyle name="Normal 76 3 33" xfId="18785"/>
    <cellStyle name="Normal 76 3 34" xfId="18786"/>
    <cellStyle name="Normal 76 3 35" xfId="18787"/>
    <cellStyle name="Normal 76 3 36" xfId="18788"/>
    <cellStyle name="Normal 76 3 37" xfId="18789"/>
    <cellStyle name="Normal 76 3 38" xfId="18790"/>
    <cellStyle name="Normal 76 3 39" xfId="18791"/>
    <cellStyle name="Normal 76 3 4" xfId="18792"/>
    <cellStyle name="Normal 76 3 40" xfId="18793"/>
    <cellStyle name="Normal 76 3 41" xfId="18794"/>
    <cellStyle name="Normal 76 3 42" xfId="18795"/>
    <cellStyle name="Normal 76 3 43" xfId="18796"/>
    <cellStyle name="Normal 76 3 44" xfId="18797"/>
    <cellStyle name="Normal 76 3 45" xfId="18798"/>
    <cellStyle name="Normal 76 3 46" xfId="18799"/>
    <cellStyle name="Normal 76 3 47" xfId="18800"/>
    <cellStyle name="Normal 76 3 48" xfId="18801"/>
    <cellStyle name="Normal 76 3 49" xfId="18802"/>
    <cellStyle name="Normal 76 3 5" xfId="18803"/>
    <cellStyle name="Normal 76 3 50" xfId="18804"/>
    <cellStyle name="Normal 76 3 51" xfId="18805"/>
    <cellStyle name="Normal 76 3 52" xfId="18806"/>
    <cellStyle name="Normal 76 3 53" xfId="18807"/>
    <cellStyle name="Normal 76 3 54" xfId="18808"/>
    <cellStyle name="Normal 76 3 55" xfId="18809"/>
    <cellStyle name="Normal 76 3 56" xfId="18810"/>
    <cellStyle name="Normal 76 3 57" xfId="18811"/>
    <cellStyle name="Normal 76 3 58" xfId="18812"/>
    <cellStyle name="Normal 76 3 59" xfId="18813"/>
    <cellStyle name="Normal 76 3 6" xfId="18814"/>
    <cellStyle name="Normal 76 3 60" xfId="18815"/>
    <cellStyle name="Normal 76 3 61" xfId="18816"/>
    <cellStyle name="Normal 76 3 62" xfId="18817"/>
    <cellStyle name="Normal 76 3 63" xfId="18818"/>
    <cellStyle name="Normal 76 3 64" xfId="18819"/>
    <cellStyle name="Normal 76 3 65" xfId="18820"/>
    <cellStyle name="Normal 76 3 66" xfId="18821"/>
    <cellStyle name="Normal 76 3 67" xfId="18822"/>
    <cellStyle name="Normal 76 3 68" xfId="18823"/>
    <cellStyle name="Normal 76 3 69" xfId="18824"/>
    <cellStyle name="Normal 76 3 7" xfId="18825"/>
    <cellStyle name="Normal 76 3 70" xfId="18826"/>
    <cellStyle name="Normal 76 3 71" xfId="18827"/>
    <cellStyle name="Normal 76 3 72" xfId="18828"/>
    <cellStyle name="Normal 76 3 73" xfId="18829"/>
    <cellStyle name="Normal 76 3 74" xfId="18830"/>
    <cellStyle name="Normal 76 3 75" xfId="18831"/>
    <cellStyle name="Normal 76 3 76" xfId="18832"/>
    <cellStyle name="Normal 76 3 77" xfId="18833"/>
    <cellStyle name="Normal 76 3 78" xfId="18834"/>
    <cellStyle name="Normal 76 3 79" xfId="18835"/>
    <cellStyle name="Normal 76 3 8" xfId="18836"/>
    <cellStyle name="Normal 76 3 80" xfId="18837"/>
    <cellStyle name="Normal 76 3 81" xfId="18838"/>
    <cellStyle name="Normal 76 3 82" xfId="18839"/>
    <cellStyle name="Normal 76 3 83" xfId="18840"/>
    <cellStyle name="Normal 76 3 84" xfId="18841"/>
    <cellStyle name="Normal 76 3 85" xfId="18842"/>
    <cellStyle name="Normal 76 3 86" xfId="18843"/>
    <cellStyle name="Normal 76 3 87" xfId="18844"/>
    <cellStyle name="Normal 76 3 88" xfId="18845"/>
    <cellStyle name="Normal 76 3 9" xfId="18846"/>
    <cellStyle name="Normal 76 30" xfId="18847"/>
    <cellStyle name="Normal 76 31" xfId="18848"/>
    <cellStyle name="Normal 76 32" xfId="18849"/>
    <cellStyle name="Normal 76 33" xfId="18850"/>
    <cellStyle name="Normal 76 34" xfId="18851"/>
    <cellStyle name="Normal 76 35" xfId="18852"/>
    <cellStyle name="Normal 76 36" xfId="18853"/>
    <cellStyle name="Normal 76 37" xfId="18854"/>
    <cellStyle name="Normal 76 38" xfId="18855"/>
    <cellStyle name="Normal 76 39" xfId="18856"/>
    <cellStyle name="Normal 76 4" xfId="18857"/>
    <cellStyle name="Normal 76 4 10" xfId="18858"/>
    <cellStyle name="Normal 76 4 11" xfId="18859"/>
    <cellStyle name="Normal 76 4 12" xfId="18860"/>
    <cellStyle name="Normal 76 4 13" xfId="18861"/>
    <cellStyle name="Normal 76 4 14" xfId="18862"/>
    <cellStyle name="Normal 76 4 15" xfId="18863"/>
    <cellStyle name="Normal 76 4 16" xfId="18864"/>
    <cellStyle name="Normal 76 4 17" xfId="18865"/>
    <cellStyle name="Normal 76 4 18" xfId="18866"/>
    <cellStyle name="Normal 76 4 19" xfId="18867"/>
    <cellStyle name="Normal 76 4 2" xfId="18868"/>
    <cellStyle name="Normal 76 4 20" xfId="18869"/>
    <cellStyle name="Normal 76 4 21" xfId="18870"/>
    <cellStyle name="Normal 76 4 22" xfId="18871"/>
    <cellStyle name="Normal 76 4 23" xfId="18872"/>
    <cellStyle name="Normal 76 4 24" xfId="18873"/>
    <cellStyle name="Normal 76 4 25" xfId="18874"/>
    <cellStyle name="Normal 76 4 26" xfId="18875"/>
    <cellStyle name="Normal 76 4 27" xfId="18876"/>
    <cellStyle name="Normal 76 4 28" xfId="18877"/>
    <cellStyle name="Normal 76 4 29" xfId="18878"/>
    <cellStyle name="Normal 76 4 3" xfId="18879"/>
    <cellStyle name="Normal 76 4 30" xfId="18880"/>
    <cellStyle name="Normal 76 4 31" xfId="18881"/>
    <cellStyle name="Normal 76 4 32" xfId="18882"/>
    <cellStyle name="Normal 76 4 33" xfId="18883"/>
    <cellStyle name="Normal 76 4 34" xfId="18884"/>
    <cellStyle name="Normal 76 4 35" xfId="18885"/>
    <cellStyle name="Normal 76 4 36" xfId="18886"/>
    <cellStyle name="Normal 76 4 37" xfId="18887"/>
    <cellStyle name="Normal 76 4 38" xfId="18888"/>
    <cellStyle name="Normal 76 4 39" xfId="18889"/>
    <cellStyle name="Normal 76 4 4" xfId="18890"/>
    <cellStyle name="Normal 76 4 40" xfId="18891"/>
    <cellStyle name="Normal 76 4 41" xfId="18892"/>
    <cellStyle name="Normal 76 4 42" xfId="18893"/>
    <cellStyle name="Normal 76 4 43" xfId="18894"/>
    <cellStyle name="Normal 76 4 44" xfId="18895"/>
    <cellStyle name="Normal 76 4 45" xfId="18896"/>
    <cellStyle name="Normal 76 4 46" xfId="18897"/>
    <cellStyle name="Normal 76 4 47" xfId="18898"/>
    <cellStyle name="Normal 76 4 48" xfId="18899"/>
    <cellStyle name="Normal 76 4 49" xfId="18900"/>
    <cellStyle name="Normal 76 4 5" xfId="18901"/>
    <cellStyle name="Normal 76 4 50" xfId="18902"/>
    <cellStyle name="Normal 76 4 51" xfId="18903"/>
    <cellStyle name="Normal 76 4 52" xfId="18904"/>
    <cellStyle name="Normal 76 4 53" xfId="18905"/>
    <cellStyle name="Normal 76 4 54" xfId="18906"/>
    <cellStyle name="Normal 76 4 55" xfId="18907"/>
    <cellStyle name="Normal 76 4 56" xfId="18908"/>
    <cellStyle name="Normal 76 4 57" xfId="18909"/>
    <cellStyle name="Normal 76 4 58" xfId="18910"/>
    <cellStyle name="Normal 76 4 59" xfId="18911"/>
    <cellStyle name="Normal 76 4 6" xfId="18912"/>
    <cellStyle name="Normal 76 4 60" xfId="18913"/>
    <cellStyle name="Normal 76 4 61" xfId="18914"/>
    <cellStyle name="Normal 76 4 62" xfId="18915"/>
    <cellStyle name="Normal 76 4 63" xfId="18916"/>
    <cellStyle name="Normal 76 4 64" xfId="18917"/>
    <cellStyle name="Normal 76 4 65" xfId="18918"/>
    <cellStyle name="Normal 76 4 66" xfId="18919"/>
    <cellStyle name="Normal 76 4 67" xfId="18920"/>
    <cellStyle name="Normal 76 4 68" xfId="18921"/>
    <cellStyle name="Normal 76 4 69" xfId="18922"/>
    <cellStyle name="Normal 76 4 7" xfId="18923"/>
    <cellStyle name="Normal 76 4 70" xfId="18924"/>
    <cellStyle name="Normal 76 4 71" xfId="18925"/>
    <cellStyle name="Normal 76 4 72" xfId="18926"/>
    <cellStyle name="Normal 76 4 73" xfId="18927"/>
    <cellStyle name="Normal 76 4 74" xfId="18928"/>
    <cellStyle name="Normal 76 4 75" xfId="18929"/>
    <cellStyle name="Normal 76 4 76" xfId="18930"/>
    <cellStyle name="Normal 76 4 77" xfId="18931"/>
    <cellStyle name="Normal 76 4 78" xfId="18932"/>
    <cellStyle name="Normal 76 4 79" xfId="18933"/>
    <cellStyle name="Normal 76 4 8" xfId="18934"/>
    <cellStyle name="Normal 76 4 80" xfId="18935"/>
    <cellStyle name="Normal 76 4 81" xfId="18936"/>
    <cellStyle name="Normal 76 4 82" xfId="18937"/>
    <cellStyle name="Normal 76 4 83" xfId="18938"/>
    <cellStyle name="Normal 76 4 84" xfId="18939"/>
    <cellStyle name="Normal 76 4 85" xfId="18940"/>
    <cellStyle name="Normal 76 4 86" xfId="18941"/>
    <cellStyle name="Normal 76 4 87" xfId="18942"/>
    <cellStyle name="Normal 76 4 88" xfId="18943"/>
    <cellStyle name="Normal 76 4 9" xfId="18944"/>
    <cellStyle name="Normal 76 40" xfId="18945"/>
    <cellStyle name="Normal 76 41" xfId="18946"/>
    <cellStyle name="Normal 76 42" xfId="18947"/>
    <cellStyle name="Normal 76 43" xfId="18948"/>
    <cellStyle name="Normal 76 44" xfId="18949"/>
    <cellStyle name="Normal 76 45" xfId="18950"/>
    <cellStyle name="Normal 76 46" xfId="18951"/>
    <cellStyle name="Normal 76 47" xfId="18952"/>
    <cellStyle name="Normal 76 48" xfId="18953"/>
    <cellStyle name="Normal 76 49" xfId="18954"/>
    <cellStyle name="Normal 76 5" xfId="18955"/>
    <cellStyle name="Normal 76 50" xfId="18956"/>
    <cellStyle name="Normal 76 51" xfId="18957"/>
    <cellStyle name="Normal 76 52" xfId="18958"/>
    <cellStyle name="Normal 76 53" xfId="18959"/>
    <cellStyle name="Normal 76 54" xfId="18960"/>
    <cellStyle name="Normal 76 55" xfId="18961"/>
    <cellStyle name="Normal 76 56" xfId="18962"/>
    <cellStyle name="Normal 76 57" xfId="18963"/>
    <cellStyle name="Normal 76 58" xfId="18964"/>
    <cellStyle name="Normal 76 59" xfId="18965"/>
    <cellStyle name="Normal 76 6" xfId="18966"/>
    <cellStyle name="Normal 76 60" xfId="18967"/>
    <cellStyle name="Normal 76 61" xfId="18968"/>
    <cellStyle name="Normal 76 62" xfId="18969"/>
    <cellStyle name="Normal 76 63" xfId="18970"/>
    <cellStyle name="Normal 76 64" xfId="18971"/>
    <cellStyle name="Normal 76 65" xfId="18972"/>
    <cellStyle name="Normal 76 66" xfId="18973"/>
    <cellStyle name="Normal 76 67" xfId="18974"/>
    <cellStyle name="Normal 76 68" xfId="18975"/>
    <cellStyle name="Normal 76 69" xfId="18976"/>
    <cellStyle name="Normal 76 7" xfId="18977"/>
    <cellStyle name="Normal 76 70" xfId="18978"/>
    <cellStyle name="Normal 76 71" xfId="18979"/>
    <cellStyle name="Normal 76 72" xfId="18980"/>
    <cellStyle name="Normal 76 73" xfId="18981"/>
    <cellStyle name="Normal 76 74" xfId="18982"/>
    <cellStyle name="Normal 76 75" xfId="18983"/>
    <cellStyle name="Normal 76 76" xfId="18984"/>
    <cellStyle name="Normal 76 77" xfId="18985"/>
    <cellStyle name="Normal 76 78" xfId="18986"/>
    <cellStyle name="Normal 76 79" xfId="18987"/>
    <cellStyle name="Normal 76 8" xfId="18988"/>
    <cellStyle name="Normal 76 80" xfId="18989"/>
    <cellStyle name="Normal 76 81" xfId="18990"/>
    <cellStyle name="Normal 76 82" xfId="18991"/>
    <cellStyle name="Normal 76 83" xfId="18992"/>
    <cellStyle name="Normal 76 84" xfId="18993"/>
    <cellStyle name="Normal 76 85" xfId="18994"/>
    <cellStyle name="Normal 76 86" xfId="18995"/>
    <cellStyle name="Normal 76 87" xfId="18996"/>
    <cellStyle name="Normal 76 88" xfId="18997"/>
    <cellStyle name="Normal 76 89" xfId="18998"/>
    <cellStyle name="Normal 76 9" xfId="18999"/>
    <cellStyle name="Normal 76 90" xfId="19000"/>
    <cellStyle name="Normal 76 91" xfId="19001"/>
    <cellStyle name="Normal 78" xfId="19002"/>
    <cellStyle name="Normal 78 10" xfId="19003"/>
    <cellStyle name="Normal 78 11" xfId="19004"/>
    <cellStyle name="Normal 78 12" xfId="19005"/>
    <cellStyle name="Normal 78 13" xfId="19006"/>
    <cellStyle name="Normal 78 14" xfId="19007"/>
    <cellStyle name="Normal 78 15" xfId="19008"/>
    <cellStyle name="Normal 78 16" xfId="19009"/>
    <cellStyle name="Normal 78 17" xfId="19010"/>
    <cellStyle name="Normal 78 18" xfId="19011"/>
    <cellStyle name="Normal 78 19" xfId="19012"/>
    <cellStyle name="Normal 78 2" xfId="19013"/>
    <cellStyle name="Normal 78 2 10" xfId="19014"/>
    <cellStyle name="Normal 78 2 11" xfId="19015"/>
    <cellStyle name="Normal 78 2 12" xfId="19016"/>
    <cellStyle name="Normal 78 2 13" xfId="19017"/>
    <cellStyle name="Normal 78 2 14" xfId="19018"/>
    <cellStyle name="Normal 78 2 15" xfId="19019"/>
    <cellStyle name="Normal 78 2 16" xfId="19020"/>
    <cellStyle name="Normal 78 2 17" xfId="19021"/>
    <cellStyle name="Normal 78 2 18" xfId="19022"/>
    <cellStyle name="Normal 78 2 19" xfId="19023"/>
    <cellStyle name="Normal 78 2 2" xfId="19024"/>
    <cellStyle name="Normal 78 2 2 10" xfId="19025"/>
    <cellStyle name="Normal 78 2 2 11" xfId="19026"/>
    <cellStyle name="Normal 78 2 2 12" xfId="19027"/>
    <cellStyle name="Normal 78 2 2 13" xfId="19028"/>
    <cellStyle name="Normal 78 2 2 14" xfId="19029"/>
    <cellStyle name="Normal 78 2 2 15" xfId="19030"/>
    <cellStyle name="Normal 78 2 2 16" xfId="19031"/>
    <cellStyle name="Normal 78 2 2 17" xfId="19032"/>
    <cellStyle name="Normal 78 2 2 18" xfId="19033"/>
    <cellStyle name="Normal 78 2 2 19" xfId="19034"/>
    <cellStyle name="Normal 78 2 2 2" xfId="19035"/>
    <cellStyle name="Normal 78 2 2 20" xfId="19036"/>
    <cellStyle name="Normal 78 2 2 21" xfId="19037"/>
    <cellStyle name="Normal 78 2 2 22" xfId="19038"/>
    <cellStyle name="Normal 78 2 2 23" xfId="19039"/>
    <cellStyle name="Normal 78 2 2 24" xfId="19040"/>
    <cellStyle name="Normal 78 2 2 25" xfId="19041"/>
    <cellStyle name="Normal 78 2 2 26" xfId="19042"/>
    <cellStyle name="Normal 78 2 2 27" xfId="19043"/>
    <cellStyle name="Normal 78 2 2 28" xfId="19044"/>
    <cellStyle name="Normal 78 2 2 29" xfId="19045"/>
    <cellStyle name="Normal 78 2 2 3" xfId="19046"/>
    <cellStyle name="Normal 78 2 2 30" xfId="19047"/>
    <cellStyle name="Normal 78 2 2 31" xfId="19048"/>
    <cellStyle name="Normal 78 2 2 32" xfId="19049"/>
    <cellStyle name="Normal 78 2 2 33" xfId="19050"/>
    <cellStyle name="Normal 78 2 2 34" xfId="19051"/>
    <cellStyle name="Normal 78 2 2 35" xfId="19052"/>
    <cellStyle name="Normal 78 2 2 36" xfId="19053"/>
    <cellStyle name="Normal 78 2 2 37" xfId="19054"/>
    <cellStyle name="Normal 78 2 2 38" xfId="19055"/>
    <cellStyle name="Normal 78 2 2 39" xfId="19056"/>
    <cellStyle name="Normal 78 2 2 4" xfId="19057"/>
    <cellStyle name="Normal 78 2 2 40" xfId="19058"/>
    <cellStyle name="Normal 78 2 2 41" xfId="19059"/>
    <cellStyle name="Normal 78 2 2 42" xfId="19060"/>
    <cellStyle name="Normal 78 2 2 43" xfId="19061"/>
    <cellStyle name="Normal 78 2 2 44" xfId="19062"/>
    <cellStyle name="Normal 78 2 2 45" xfId="19063"/>
    <cellStyle name="Normal 78 2 2 46" xfId="19064"/>
    <cellStyle name="Normal 78 2 2 47" xfId="19065"/>
    <cellStyle name="Normal 78 2 2 48" xfId="19066"/>
    <cellStyle name="Normal 78 2 2 49" xfId="19067"/>
    <cellStyle name="Normal 78 2 2 5" xfId="19068"/>
    <cellStyle name="Normal 78 2 2 50" xfId="19069"/>
    <cellStyle name="Normal 78 2 2 51" xfId="19070"/>
    <cellStyle name="Normal 78 2 2 52" xfId="19071"/>
    <cellStyle name="Normal 78 2 2 53" xfId="19072"/>
    <cellStyle name="Normal 78 2 2 54" xfId="19073"/>
    <cellStyle name="Normal 78 2 2 55" xfId="19074"/>
    <cellStyle name="Normal 78 2 2 56" xfId="19075"/>
    <cellStyle name="Normal 78 2 2 57" xfId="19076"/>
    <cellStyle name="Normal 78 2 2 58" xfId="19077"/>
    <cellStyle name="Normal 78 2 2 59" xfId="19078"/>
    <cellStyle name="Normal 78 2 2 6" xfId="19079"/>
    <cellStyle name="Normal 78 2 2 60" xfId="19080"/>
    <cellStyle name="Normal 78 2 2 61" xfId="19081"/>
    <cellStyle name="Normal 78 2 2 62" xfId="19082"/>
    <cellStyle name="Normal 78 2 2 63" xfId="19083"/>
    <cellStyle name="Normal 78 2 2 64" xfId="19084"/>
    <cellStyle name="Normal 78 2 2 65" xfId="19085"/>
    <cellStyle name="Normal 78 2 2 66" xfId="19086"/>
    <cellStyle name="Normal 78 2 2 67" xfId="19087"/>
    <cellStyle name="Normal 78 2 2 68" xfId="19088"/>
    <cellStyle name="Normal 78 2 2 69" xfId="19089"/>
    <cellStyle name="Normal 78 2 2 7" xfId="19090"/>
    <cellStyle name="Normal 78 2 2 70" xfId="19091"/>
    <cellStyle name="Normal 78 2 2 71" xfId="19092"/>
    <cellStyle name="Normal 78 2 2 72" xfId="19093"/>
    <cellStyle name="Normal 78 2 2 73" xfId="19094"/>
    <cellStyle name="Normal 78 2 2 74" xfId="19095"/>
    <cellStyle name="Normal 78 2 2 75" xfId="19096"/>
    <cellStyle name="Normal 78 2 2 76" xfId="19097"/>
    <cellStyle name="Normal 78 2 2 77" xfId="19098"/>
    <cellStyle name="Normal 78 2 2 78" xfId="19099"/>
    <cellStyle name="Normal 78 2 2 79" xfId="19100"/>
    <cellStyle name="Normal 78 2 2 8" xfId="19101"/>
    <cellStyle name="Normal 78 2 2 80" xfId="19102"/>
    <cellStyle name="Normal 78 2 2 81" xfId="19103"/>
    <cellStyle name="Normal 78 2 2 82" xfId="19104"/>
    <cellStyle name="Normal 78 2 2 83" xfId="19105"/>
    <cellStyle name="Normal 78 2 2 84" xfId="19106"/>
    <cellStyle name="Normal 78 2 2 85" xfId="19107"/>
    <cellStyle name="Normal 78 2 2 86" xfId="19108"/>
    <cellStyle name="Normal 78 2 2 87" xfId="19109"/>
    <cellStyle name="Normal 78 2 2 88" xfId="19110"/>
    <cellStyle name="Normal 78 2 2 9" xfId="19111"/>
    <cellStyle name="Normal 78 2 20" xfId="19112"/>
    <cellStyle name="Normal 78 2 21" xfId="19113"/>
    <cellStyle name="Normal 78 2 22" xfId="19114"/>
    <cellStyle name="Normal 78 2 23" xfId="19115"/>
    <cellStyle name="Normal 78 2 24" xfId="19116"/>
    <cellStyle name="Normal 78 2 25" xfId="19117"/>
    <cellStyle name="Normal 78 2 26" xfId="19118"/>
    <cellStyle name="Normal 78 2 27" xfId="19119"/>
    <cellStyle name="Normal 78 2 28" xfId="19120"/>
    <cellStyle name="Normal 78 2 29" xfId="19121"/>
    <cellStyle name="Normal 78 2 3" xfId="19122"/>
    <cellStyle name="Normal 78 2 3 10" xfId="19123"/>
    <cellStyle name="Normal 78 2 3 11" xfId="19124"/>
    <cellStyle name="Normal 78 2 3 12" xfId="19125"/>
    <cellStyle name="Normal 78 2 3 13" xfId="19126"/>
    <cellStyle name="Normal 78 2 3 14" xfId="19127"/>
    <cellStyle name="Normal 78 2 3 15" xfId="19128"/>
    <cellStyle name="Normal 78 2 3 16" xfId="19129"/>
    <cellStyle name="Normal 78 2 3 17" xfId="19130"/>
    <cellStyle name="Normal 78 2 3 18" xfId="19131"/>
    <cellStyle name="Normal 78 2 3 19" xfId="19132"/>
    <cellStyle name="Normal 78 2 3 2" xfId="19133"/>
    <cellStyle name="Normal 78 2 3 20" xfId="19134"/>
    <cellStyle name="Normal 78 2 3 21" xfId="19135"/>
    <cellStyle name="Normal 78 2 3 22" xfId="19136"/>
    <cellStyle name="Normal 78 2 3 23" xfId="19137"/>
    <cellStyle name="Normal 78 2 3 24" xfId="19138"/>
    <cellStyle name="Normal 78 2 3 25" xfId="19139"/>
    <cellStyle name="Normal 78 2 3 26" xfId="19140"/>
    <cellStyle name="Normal 78 2 3 27" xfId="19141"/>
    <cellStyle name="Normal 78 2 3 28" xfId="19142"/>
    <cellStyle name="Normal 78 2 3 29" xfId="19143"/>
    <cellStyle name="Normal 78 2 3 3" xfId="19144"/>
    <cellStyle name="Normal 78 2 3 30" xfId="19145"/>
    <cellStyle name="Normal 78 2 3 31" xfId="19146"/>
    <cellStyle name="Normal 78 2 3 32" xfId="19147"/>
    <cellStyle name="Normal 78 2 3 33" xfId="19148"/>
    <cellStyle name="Normal 78 2 3 34" xfId="19149"/>
    <cellStyle name="Normal 78 2 3 35" xfId="19150"/>
    <cellStyle name="Normal 78 2 3 36" xfId="19151"/>
    <cellStyle name="Normal 78 2 3 37" xfId="19152"/>
    <cellStyle name="Normal 78 2 3 38" xfId="19153"/>
    <cellStyle name="Normal 78 2 3 39" xfId="19154"/>
    <cellStyle name="Normal 78 2 3 4" xfId="19155"/>
    <cellStyle name="Normal 78 2 3 40" xfId="19156"/>
    <cellStyle name="Normal 78 2 3 41" xfId="19157"/>
    <cellStyle name="Normal 78 2 3 42" xfId="19158"/>
    <cellStyle name="Normal 78 2 3 43" xfId="19159"/>
    <cellStyle name="Normal 78 2 3 44" xfId="19160"/>
    <cellStyle name="Normal 78 2 3 45" xfId="19161"/>
    <cellStyle name="Normal 78 2 3 46" xfId="19162"/>
    <cellStyle name="Normal 78 2 3 47" xfId="19163"/>
    <cellStyle name="Normal 78 2 3 48" xfId="19164"/>
    <cellStyle name="Normal 78 2 3 49" xfId="19165"/>
    <cellStyle name="Normal 78 2 3 5" xfId="19166"/>
    <cellStyle name="Normal 78 2 3 50" xfId="19167"/>
    <cellStyle name="Normal 78 2 3 51" xfId="19168"/>
    <cellStyle name="Normal 78 2 3 52" xfId="19169"/>
    <cellStyle name="Normal 78 2 3 53" xfId="19170"/>
    <cellStyle name="Normal 78 2 3 54" xfId="19171"/>
    <cellStyle name="Normal 78 2 3 55" xfId="19172"/>
    <cellStyle name="Normal 78 2 3 56" xfId="19173"/>
    <cellStyle name="Normal 78 2 3 57" xfId="19174"/>
    <cellStyle name="Normal 78 2 3 58" xfId="19175"/>
    <cellStyle name="Normal 78 2 3 59" xfId="19176"/>
    <cellStyle name="Normal 78 2 3 6" xfId="19177"/>
    <cellStyle name="Normal 78 2 3 60" xfId="19178"/>
    <cellStyle name="Normal 78 2 3 61" xfId="19179"/>
    <cellStyle name="Normal 78 2 3 62" xfId="19180"/>
    <cellStyle name="Normal 78 2 3 63" xfId="19181"/>
    <cellStyle name="Normal 78 2 3 64" xfId="19182"/>
    <cellStyle name="Normal 78 2 3 65" xfId="19183"/>
    <cellStyle name="Normal 78 2 3 66" xfId="19184"/>
    <cellStyle name="Normal 78 2 3 67" xfId="19185"/>
    <cellStyle name="Normal 78 2 3 68" xfId="19186"/>
    <cellStyle name="Normal 78 2 3 69" xfId="19187"/>
    <cellStyle name="Normal 78 2 3 7" xfId="19188"/>
    <cellStyle name="Normal 78 2 3 70" xfId="19189"/>
    <cellStyle name="Normal 78 2 3 71" xfId="19190"/>
    <cellStyle name="Normal 78 2 3 72" xfId="19191"/>
    <cellStyle name="Normal 78 2 3 73" xfId="19192"/>
    <cellStyle name="Normal 78 2 3 74" xfId="19193"/>
    <cellStyle name="Normal 78 2 3 75" xfId="19194"/>
    <cellStyle name="Normal 78 2 3 76" xfId="19195"/>
    <cellStyle name="Normal 78 2 3 77" xfId="19196"/>
    <cellStyle name="Normal 78 2 3 78" xfId="19197"/>
    <cellStyle name="Normal 78 2 3 79" xfId="19198"/>
    <cellStyle name="Normal 78 2 3 8" xfId="19199"/>
    <cellStyle name="Normal 78 2 3 80" xfId="19200"/>
    <cellStyle name="Normal 78 2 3 81" xfId="19201"/>
    <cellStyle name="Normal 78 2 3 82" xfId="19202"/>
    <cellStyle name="Normal 78 2 3 83" xfId="19203"/>
    <cellStyle name="Normal 78 2 3 84" xfId="19204"/>
    <cellStyle name="Normal 78 2 3 85" xfId="19205"/>
    <cellStyle name="Normal 78 2 3 86" xfId="19206"/>
    <cellStyle name="Normal 78 2 3 87" xfId="19207"/>
    <cellStyle name="Normal 78 2 3 88" xfId="19208"/>
    <cellStyle name="Normal 78 2 3 9" xfId="19209"/>
    <cellStyle name="Normal 78 2 30" xfId="19210"/>
    <cellStyle name="Normal 78 2 31" xfId="19211"/>
    <cellStyle name="Normal 78 2 32" xfId="19212"/>
    <cellStyle name="Normal 78 2 33" xfId="19213"/>
    <cellStyle name="Normal 78 2 34" xfId="19214"/>
    <cellStyle name="Normal 78 2 35" xfId="19215"/>
    <cellStyle name="Normal 78 2 36" xfId="19216"/>
    <cellStyle name="Normal 78 2 37" xfId="19217"/>
    <cellStyle name="Normal 78 2 38" xfId="19218"/>
    <cellStyle name="Normal 78 2 39" xfId="19219"/>
    <cellStyle name="Normal 78 2 4" xfId="19220"/>
    <cellStyle name="Normal 78 2 40" xfId="19221"/>
    <cellStyle name="Normal 78 2 41" xfId="19222"/>
    <cellStyle name="Normal 78 2 42" xfId="19223"/>
    <cellStyle name="Normal 78 2 43" xfId="19224"/>
    <cellStyle name="Normal 78 2 44" xfId="19225"/>
    <cellStyle name="Normal 78 2 45" xfId="19226"/>
    <cellStyle name="Normal 78 2 46" xfId="19227"/>
    <cellStyle name="Normal 78 2 47" xfId="19228"/>
    <cellStyle name="Normal 78 2 48" xfId="19229"/>
    <cellStyle name="Normal 78 2 49" xfId="19230"/>
    <cellStyle name="Normal 78 2 5" xfId="19231"/>
    <cellStyle name="Normal 78 2 50" xfId="19232"/>
    <cellStyle name="Normal 78 2 51" xfId="19233"/>
    <cellStyle name="Normal 78 2 52" xfId="19234"/>
    <cellStyle name="Normal 78 2 53" xfId="19235"/>
    <cellStyle name="Normal 78 2 54" xfId="19236"/>
    <cellStyle name="Normal 78 2 55" xfId="19237"/>
    <cellStyle name="Normal 78 2 56" xfId="19238"/>
    <cellStyle name="Normal 78 2 57" xfId="19239"/>
    <cellStyle name="Normal 78 2 58" xfId="19240"/>
    <cellStyle name="Normal 78 2 59" xfId="19241"/>
    <cellStyle name="Normal 78 2 6" xfId="19242"/>
    <cellStyle name="Normal 78 2 60" xfId="19243"/>
    <cellStyle name="Normal 78 2 61" xfId="19244"/>
    <cellStyle name="Normal 78 2 62" xfId="19245"/>
    <cellStyle name="Normal 78 2 63" xfId="19246"/>
    <cellStyle name="Normal 78 2 64" xfId="19247"/>
    <cellStyle name="Normal 78 2 65" xfId="19248"/>
    <cellStyle name="Normal 78 2 66" xfId="19249"/>
    <cellStyle name="Normal 78 2 67" xfId="19250"/>
    <cellStyle name="Normal 78 2 68" xfId="19251"/>
    <cellStyle name="Normal 78 2 69" xfId="19252"/>
    <cellStyle name="Normal 78 2 7" xfId="19253"/>
    <cellStyle name="Normal 78 2 70" xfId="19254"/>
    <cellStyle name="Normal 78 2 71" xfId="19255"/>
    <cellStyle name="Normal 78 2 72" xfId="19256"/>
    <cellStyle name="Normal 78 2 73" xfId="19257"/>
    <cellStyle name="Normal 78 2 74" xfId="19258"/>
    <cellStyle name="Normal 78 2 75" xfId="19259"/>
    <cellStyle name="Normal 78 2 76" xfId="19260"/>
    <cellStyle name="Normal 78 2 77" xfId="19261"/>
    <cellStyle name="Normal 78 2 78" xfId="19262"/>
    <cellStyle name="Normal 78 2 79" xfId="19263"/>
    <cellStyle name="Normal 78 2 8" xfId="19264"/>
    <cellStyle name="Normal 78 2 80" xfId="19265"/>
    <cellStyle name="Normal 78 2 81" xfId="19266"/>
    <cellStyle name="Normal 78 2 82" xfId="19267"/>
    <cellStyle name="Normal 78 2 83" xfId="19268"/>
    <cellStyle name="Normal 78 2 84" xfId="19269"/>
    <cellStyle name="Normal 78 2 85" xfId="19270"/>
    <cellStyle name="Normal 78 2 86" xfId="19271"/>
    <cellStyle name="Normal 78 2 87" xfId="19272"/>
    <cellStyle name="Normal 78 2 88" xfId="19273"/>
    <cellStyle name="Normal 78 2 89" xfId="19274"/>
    <cellStyle name="Normal 78 2 9" xfId="19275"/>
    <cellStyle name="Normal 78 2 90" xfId="19276"/>
    <cellStyle name="Normal 78 20" xfId="19277"/>
    <cellStyle name="Normal 78 21" xfId="19278"/>
    <cellStyle name="Normal 78 22" xfId="19279"/>
    <cellStyle name="Normal 78 23" xfId="19280"/>
    <cellStyle name="Normal 78 24" xfId="19281"/>
    <cellStyle name="Normal 78 25" xfId="19282"/>
    <cellStyle name="Normal 78 26" xfId="19283"/>
    <cellStyle name="Normal 78 27" xfId="19284"/>
    <cellStyle name="Normal 78 28" xfId="19285"/>
    <cellStyle name="Normal 78 29" xfId="19286"/>
    <cellStyle name="Normal 78 3" xfId="19287"/>
    <cellStyle name="Normal 78 3 10" xfId="19288"/>
    <cellStyle name="Normal 78 3 11" xfId="19289"/>
    <cellStyle name="Normal 78 3 12" xfId="19290"/>
    <cellStyle name="Normal 78 3 13" xfId="19291"/>
    <cellStyle name="Normal 78 3 14" xfId="19292"/>
    <cellStyle name="Normal 78 3 15" xfId="19293"/>
    <cellStyle name="Normal 78 3 16" xfId="19294"/>
    <cellStyle name="Normal 78 3 17" xfId="19295"/>
    <cellStyle name="Normal 78 3 18" xfId="19296"/>
    <cellStyle name="Normal 78 3 19" xfId="19297"/>
    <cellStyle name="Normal 78 3 2" xfId="19298"/>
    <cellStyle name="Normal 78 3 20" xfId="19299"/>
    <cellStyle name="Normal 78 3 21" xfId="19300"/>
    <cellStyle name="Normal 78 3 22" xfId="19301"/>
    <cellStyle name="Normal 78 3 23" xfId="19302"/>
    <cellStyle name="Normal 78 3 24" xfId="19303"/>
    <cellStyle name="Normal 78 3 25" xfId="19304"/>
    <cellStyle name="Normal 78 3 26" xfId="19305"/>
    <cellStyle name="Normal 78 3 27" xfId="19306"/>
    <cellStyle name="Normal 78 3 28" xfId="19307"/>
    <cellStyle name="Normal 78 3 29" xfId="19308"/>
    <cellStyle name="Normal 78 3 3" xfId="19309"/>
    <cellStyle name="Normal 78 3 30" xfId="19310"/>
    <cellStyle name="Normal 78 3 31" xfId="19311"/>
    <cellStyle name="Normal 78 3 32" xfId="19312"/>
    <cellStyle name="Normal 78 3 33" xfId="19313"/>
    <cellStyle name="Normal 78 3 34" xfId="19314"/>
    <cellStyle name="Normal 78 3 35" xfId="19315"/>
    <cellStyle name="Normal 78 3 36" xfId="19316"/>
    <cellStyle name="Normal 78 3 37" xfId="19317"/>
    <cellStyle name="Normal 78 3 38" xfId="19318"/>
    <cellStyle name="Normal 78 3 39" xfId="19319"/>
    <cellStyle name="Normal 78 3 4" xfId="19320"/>
    <cellStyle name="Normal 78 3 40" xfId="19321"/>
    <cellStyle name="Normal 78 3 41" xfId="19322"/>
    <cellStyle name="Normal 78 3 42" xfId="19323"/>
    <cellStyle name="Normal 78 3 43" xfId="19324"/>
    <cellStyle name="Normal 78 3 44" xfId="19325"/>
    <cellStyle name="Normal 78 3 45" xfId="19326"/>
    <cellStyle name="Normal 78 3 46" xfId="19327"/>
    <cellStyle name="Normal 78 3 47" xfId="19328"/>
    <cellStyle name="Normal 78 3 48" xfId="19329"/>
    <cellStyle name="Normal 78 3 49" xfId="19330"/>
    <cellStyle name="Normal 78 3 5" xfId="19331"/>
    <cellStyle name="Normal 78 3 50" xfId="19332"/>
    <cellStyle name="Normal 78 3 51" xfId="19333"/>
    <cellStyle name="Normal 78 3 52" xfId="19334"/>
    <cellStyle name="Normal 78 3 53" xfId="19335"/>
    <cellStyle name="Normal 78 3 54" xfId="19336"/>
    <cellStyle name="Normal 78 3 55" xfId="19337"/>
    <cellStyle name="Normal 78 3 56" xfId="19338"/>
    <cellStyle name="Normal 78 3 57" xfId="19339"/>
    <cellStyle name="Normal 78 3 58" xfId="19340"/>
    <cellStyle name="Normal 78 3 59" xfId="19341"/>
    <cellStyle name="Normal 78 3 6" xfId="19342"/>
    <cellStyle name="Normal 78 3 60" xfId="19343"/>
    <cellStyle name="Normal 78 3 61" xfId="19344"/>
    <cellStyle name="Normal 78 3 62" xfId="19345"/>
    <cellStyle name="Normal 78 3 63" xfId="19346"/>
    <cellStyle name="Normal 78 3 64" xfId="19347"/>
    <cellStyle name="Normal 78 3 65" xfId="19348"/>
    <cellStyle name="Normal 78 3 66" xfId="19349"/>
    <cellStyle name="Normal 78 3 67" xfId="19350"/>
    <cellStyle name="Normal 78 3 68" xfId="19351"/>
    <cellStyle name="Normal 78 3 69" xfId="19352"/>
    <cellStyle name="Normal 78 3 7" xfId="19353"/>
    <cellStyle name="Normal 78 3 70" xfId="19354"/>
    <cellStyle name="Normal 78 3 71" xfId="19355"/>
    <cellStyle name="Normal 78 3 72" xfId="19356"/>
    <cellStyle name="Normal 78 3 73" xfId="19357"/>
    <cellStyle name="Normal 78 3 74" xfId="19358"/>
    <cellStyle name="Normal 78 3 75" xfId="19359"/>
    <cellStyle name="Normal 78 3 76" xfId="19360"/>
    <cellStyle name="Normal 78 3 77" xfId="19361"/>
    <cellStyle name="Normal 78 3 78" xfId="19362"/>
    <cellStyle name="Normal 78 3 79" xfId="19363"/>
    <cellStyle name="Normal 78 3 8" xfId="19364"/>
    <cellStyle name="Normal 78 3 80" xfId="19365"/>
    <cellStyle name="Normal 78 3 81" xfId="19366"/>
    <cellStyle name="Normal 78 3 82" xfId="19367"/>
    <cellStyle name="Normal 78 3 83" xfId="19368"/>
    <cellStyle name="Normal 78 3 84" xfId="19369"/>
    <cellStyle name="Normal 78 3 85" xfId="19370"/>
    <cellStyle name="Normal 78 3 86" xfId="19371"/>
    <cellStyle name="Normal 78 3 87" xfId="19372"/>
    <cellStyle name="Normal 78 3 88" xfId="19373"/>
    <cellStyle name="Normal 78 3 9" xfId="19374"/>
    <cellStyle name="Normal 78 30" xfId="19375"/>
    <cellStyle name="Normal 78 31" xfId="19376"/>
    <cellStyle name="Normal 78 32" xfId="19377"/>
    <cellStyle name="Normal 78 33" xfId="19378"/>
    <cellStyle name="Normal 78 34" xfId="19379"/>
    <cellStyle name="Normal 78 35" xfId="19380"/>
    <cellStyle name="Normal 78 36" xfId="19381"/>
    <cellStyle name="Normal 78 37" xfId="19382"/>
    <cellStyle name="Normal 78 38" xfId="19383"/>
    <cellStyle name="Normal 78 39" xfId="19384"/>
    <cellStyle name="Normal 78 4" xfId="19385"/>
    <cellStyle name="Normal 78 4 10" xfId="19386"/>
    <cellStyle name="Normal 78 4 11" xfId="19387"/>
    <cellStyle name="Normal 78 4 12" xfId="19388"/>
    <cellStyle name="Normal 78 4 13" xfId="19389"/>
    <cellStyle name="Normal 78 4 14" xfId="19390"/>
    <cellStyle name="Normal 78 4 15" xfId="19391"/>
    <cellStyle name="Normal 78 4 16" xfId="19392"/>
    <cellStyle name="Normal 78 4 17" xfId="19393"/>
    <cellStyle name="Normal 78 4 18" xfId="19394"/>
    <cellStyle name="Normal 78 4 19" xfId="19395"/>
    <cellStyle name="Normal 78 4 2" xfId="19396"/>
    <cellStyle name="Normal 78 4 20" xfId="19397"/>
    <cellStyle name="Normal 78 4 21" xfId="19398"/>
    <cellStyle name="Normal 78 4 22" xfId="19399"/>
    <cellStyle name="Normal 78 4 23" xfId="19400"/>
    <cellStyle name="Normal 78 4 24" xfId="19401"/>
    <cellStyle name="Normal 78 4 25" xfId="19402"/>
    <cellStyle name="Normal 78 4 26" xfId="19403"/>
    <cellStyle name="Normal 78 4 27" xfId="19404"/>
    <cellStyle name="Normal 78 4 28" xfId="19405"/>
    <cellStyle name="Normal 78 4 29" xfId="19406"/>
    <cellStyle name="Normal 78 4 3" xfId="19407"/>
    <cellStyle name="Normal 78 4 30" xfId="19408"/>
    <cellStyle name="Normal 78 4 31" xfId="19409"/>
    <cellStyle name="Normal 78 4 32" xfId="19410"/>
    <cellStyle name="Normal 78 4 33" xfId="19411"/>
    <cellStyle name="Normal 78 4 34" xfId="19412"/>
    <cellStyle name="Normal 78 4 35" xfId="19413"/>
    <cellStyle name="Normal 78 4 36" xfId="19414"/>
    <cellStyle name="Normal 78 4 37" xfId="19415"/>
    <cellStyle name="Normal 78 4 38" xfId="19416"/>
    <cellStyle name="Normal 78 4 39" xfId="19417"/>
    <cellStyle name="Normal 78 4 4" xfId="19418"/>
    <cellStyle name="Normal 78 4 40" xfId="19419"/>
    <cellStyle name="Normal 78 4 41" xfId="19420"/>
    <cellStyle name="Normal 78 4 42" xfId="19421"/>
    <cellStyle name="Normal 78 4 43" xfId="19422"/>
    <cellStyle name="Normal 78 4 44" xfId="19423"/>
    <cellStyle name="Normal 78 4 45" xfId="19424"/>
    <cellStyle name="Normal 78 4 46" xfId="19425"/>
    <cellStyle name="Normal 78 4 47" xfId="19426"/>
    <cellStyle name="Normal 78 4 48" xfId="19427"/>
    <cellStyle name="Normal 78 4 49" xfId="19428"/>
    <cellStyle name="Normal 78 4 5" xfId="19429"/>
    <cellStyle name="Normal 78 4 50" xfId="19430"/>
    <cellStyle name="Normal 78 4 51" xfId="19431"/>
    <cellStyle name="Normal 78 4 52" xfId="19432"/>
    <cellStyle name="Normal 78 4 53" xfId="19433"/>
    <cellStyle name="Normal 78 4 54" xfId="19434"/>
    <cellStyle name="Normal 78 4 55" xfId="19435"/>
    <cellStyle name="Normal 78 4 56" xfId="19436"/>
    <cellStyle name="Normal 78 4 57" xfId="19437"/>
    <cellStyle name="Normal 78 4 58" xfId="19438"/>
    <cellStyle name="Normal 78 4 59" xfId="19439"/>
    <cellStyle name="Normal 78 4 6" xfId="19440"/>
    <cellStyle name="Normal 78 4 60" xfId="19441"/>
    <cellStyle name="Normal 78 4 61" xfId="19442"/>
    <cellStyle name="Normal 78 4 62" xfId="19443"/>
    <cellStyle name="Normal 78 4 63" xfId="19444"/>
    <cellStyle name="Normal 78 4 64" xfId="19445"/>
    <cellStyle name="Normal 78 4 65" xfId="19446"/>
    <cellStyle name="Normal 78 4 66" xfId="19447"/>
    <cellStyle name="Normal 78 4 67" xfId="19448"/>
    <cellStyle name="Normal 78 4 68" xfId="19449"/>
    <cellStyle name="Normal 78 4 69" xfId="19450"/>
    <cellStyle name="Normal 78 4 7" xfId="19451"/>
    <cellStyle name="Normal 78 4 70" xfId="19452"/>
    <cellStyle name="Normal 78 4 71" xfId="19453"/>
    <cellStyle name="Normal 78 4 72" xfId="19454"/>
    <cellStyle name="Normal 78 4 73" xfId="19455"/>
    <cellStyle name="Normal 78 4 74" xfId="19456"/>
    <cellStyle name="Normal 78 4 75" xfId="19457"/>
    <cellStyle name="Normal 78 4 76" xfId="19458"/>
    <cellStyle name="Normal 78 4 77" xfId="19459"/>
    <cellStyle name="Normal 78 4 78" xfId="19460"/>
    <cellStyle name="Normal 78 4 79" xfId="19461"/>
    <cellStyle name="Normal 78 4 8" xfId="19462"/>
    <cellStyle name="Normal 78 4 80" xfId="19463"/>
    <cellStyle name="Normal 78 4 81" xfId="19464"/>
    <cellStyle name="Normal 78 4 82" xfId="19465"/>
    <cellStyle name="Normal 78 4 83" xfId="19466"/>
    <cellStyle name="Normal 78 4 84" xfId="19467"/>
    <cellStyle name="Normal 78 4 85" xfId="19468"/>
    <cellStyle name="Normal 78 4 86" xfId="19469"/>
    <cellStyle name="Normal 78 4 87" xfId="19470"/>
    <cellStyle name="Normal 78 4 88" xfId="19471"/>
    <cellStyle name="Normal 78 4 9" xfId="19472"/>
    <cellStyle name="Normal 78 40" xfId="19473"/>
    <cellStyle name="Normal 78 41" xfId="19474"/>
    <cellStyle name="Normal 78 42" xfId="19475"/>
    <cellStyle name="Normal 78 43" xfId="19476"/>
    <cellStyle name="Normal 78 44" xfId="19477"/>
    <cellStyle name="Normal 78 45" xfId="19478"/>
    <cellStyle name="Normal 78 46" xfId="19479"/>
    <cellStyle name="Normal 78 47" xfId="19480"/>
    <cellStyle name="Normal 78 48" xfId="19481"/>
    <cellStyle name="Normal 78 49" xfId="19482"/>
    <cellStyle name="Normal 78 5" xfId="19483"/>
    <cellStyle name="Normal 78 50" xfId="19484"/>
    <cellStyle name="Normal 78 51" xfId="19485"/>
    <cellStyle name="Normal 78 52" xfId="19486"/>
    <cellStyle name="Normal 78 53" xfId="19487"/>
    <cellStyle name="Normal 78 54" xfId="19488"/>
    <cellStyle name="Normal 78 55" xfId="19489"/>
    <cellStyle name="Normal 78 56" xfId="19490"/>
    <cellStyle name="Normal 78 57" xfId="19491"/>
    <cellStyle name="Normal 78 58" xfId="19492"/>
    <cellStyle name="Normal 78 59" xfId="19493"/>
    <cellStyle name="Normal 78 6" xfId="19494"/>
    <cellStyle name="Normal 78 60" xfId="19495"/>
    <cellStyle name="Normal 78 61" xfId="19496"/>
    <cellStyle name="Normal 78 62" xfId="19497"/>
    <cellStyle name="Normal 78 63" xfId="19498"/>
    <cellStyle name="Normal 78 64" xfId="19499"/>
    <cellStyle name="Normal 78 65" xfId="19500"/>
    <cellStyle name="Normal 78 66" xfId="19501"/>
    <cellStyle name="Normal 78 67" xfId="19502"/>
    <cellStyle name="Normal 78 68" xfId="19503"/>
    <cellStyle name="Normal 78 69" xfId="19504"/>
    <cellStyle name="Normal 78 7" xfId="19505"/>
    <cellStyle name="Normal 78 70" xfId="19506"/>
    <cellStyle name="Normal 78 71" xfId="19507"/>
    <cellStyle name="Normal 78 72" xfId="19508"/>
    <cellStyle name="Normal 78 73" xfId="19509"/>
    <cellStyle name="Normal 78 74" xfId="19510"/>
    <cellStyle name="Normal 78 75" xfId="19511"/>
    <cellStyle name="Normal 78 76" xfId="19512"/>
    <cellStyle name="Normal 78 77" xfId="19513"/>
    <cellStyle name="Normal 78 78" xfId="19514"/>
    <cellStyle name="Normal 78 79" xfId="19515"/>
    <cellStyle name="Normal 78 8" xfId="19516"/>
    <cellStyle name="Normal 78 80" xfId="19517"/>
    <cellStyle name="Normal 78 81" xfId="19518"/>
    <cellStyle name="Normal 78 82" xfId="19519"/>
    <cellStyle name="Normal 78 83" xfId="19520"/>
    <cellStyle name="Normal 78 84" xfId="19521"/>
    <cellStyle name="Normal 78 85" xfId="19522"/>
    <cellStyle name="Normal 78 86" xfId="19523"/>
    <cellStyle name="Normal 78 87" xfId="19524"/>
    <cellStyle name="Normal 78 88" xfId="19525"/>
    <cellStyle name="Normal 78 89" xfId="19526"/>
    <cellStyle name="Normal 78 9" xfId="19527"/>
    <cellStyle name="Normal 78 90" xfId="19528"/>
    <cellStyle name="Normal 78 91" xfId="19529"/>
    <cellStyle name="Normal 8" xfId="19530"/>
    <cellStyle name="Normal 8 10" xfId="19531"/>
    <cellStyle name="Normal 8 11" xfId="19532"/>
    <cellStyle name="Normal 8 12" xfId="19533"/>
    <cellStyle name="Normal 8 13" xfId="19534"/>
    <cellStyle name="Normal 8 14" xfId="19535"/>
    <cellStyle name="Normal 8 15" xfId="19536"/>
    <cellStyle name="Normal 8 16" xfId="19537"/>
    <cellStyle name="Normal 8 17" xfId="19538"/>
    <cellStyle name="Normal 8 18" xfId="19539"/>
    <cellStyle name="Normal 8 19" xfId="19540"/>
    <cellStyle name="Normal 8 2" xfId="19541"/>
    <cellStyle name="Normal 8 2 10" xfId="19542"/>
    <cellStyle name="Normal 8 2 11" xfId="19543"/>
    <cellStyle name="Normal 8 2 12" xfId="19544"/>
    <cellStyle name="Normal 8 2 13" xfId="19545"/>
    <cellStyle name="Normal 8 2 14" xfId="19546"/>
    <cellStyle name="Normal 8 2 15" xfId="19547"/>
    <cellStyle name="Normal 8 2 16" xfId="19548"/>
    <cellStyle name="Normal 8 2 17" xfId="19549"/>
    <cellStyle name="Normal 8 2 18" xfId="19550"/>
    <cellStyle name="Normal 8 2 19" xfId="19551"/>
    <cellStyle name="Normal 8 2 2" xfId="19552"/>
    <cellStyle name="Normal 8 2 2 10" xfId="19553"/>
    <cellStyle name="Normal 8 2 2 11" xfId="19554"/>
    <cellStyle name="Normal 8 2 2 12" xfId="19555"/>
    <cellStyle name="Normal 8 2 2 13" xfId="19556"/>
    <cellStyle name="Normal 8 2 2 14" xfId="19557"/>
    <cellStyle name="Normal 8 2 2 15" xfId="19558"/>
    <cellStyle name="Normal 8 2 2 16" xfId="19559"/>
    <cellStyle name="Normal 8 2 2 17" xfId="19560"/>
    <cellStyle name="Normal 8 2 2 18" xfId="19561"/>
    <cellStyle name="Normal 8 2 2 19" xfId="19562"/>
    <cellStyle name="Normal 8 2 2 2" xfId="19563"/>
    <cellStyle name="Normal 8 2 2 20" xfId="19564"/>
    <cellStyle name="Normal 8 2 2 21" xfId="19565"/>
    <cellStyle name="Normal 8 2 2 22" xfId="19566"/>
    <cellStyle name="Normal 8 2 2 23" xfId="19567"/>
    <cellStyle name="Normal 8 2 2 24" xfId="19568"/>
    <cellStyle name="Normal 8 2 2 25" xfId="19569"/>
    <cellStyle name="Normal 8 2 2 26" xfId="19570"/>
    <cellStyle name="Normal 8 2 2 27" xfId="19571"/>
    <cellStyle name="Normal 8 2 2 28" xfId="19572"/>
    <cellStyle name="Normal 8 2 2 29" xfId="19573"/>
    <cellStyle name="Normal 8 2 2 3" xfId="19574"/>
    <cellStyle name="Normal 8 2 2 30" xfId="19575"/>
    <cellStyle name="Normal 8 2 2 31" xfId="19576"/>
    <cellStyle name="Normal 8 2 2 32" xfId="19577"/>
    <cellStyle name="Normal 8 2 2 33" xfId="19578"/>
    <cellStyle name="Normal 8 2 2 34" xfId="19579"/>
    <cellStyle name="Normal 8 2 2 35" xfId="19580"/>
    <cellStyle name="Normal 8 2 2 36" xfId="19581"/>
    <cellStyle name="Normal 8 2 2 37" xfId="19582"/>
    <cellStyle name="Normal 8 2 2 38" xfId="19583"/>
    <cellStyle name="Normal 8 2 2 39" xfId="19584"/>
    <cellStyle name="Normal 8 2 2 4" xfId="19585"/>
    <cellStyle name="Normal 8 2 2 40" xfId="19586"/>
    <cellStyle name="Normal 8 2 2 41" xfId="19587"/>
    <cellStyle name="Normal 8 2 2 42" xfId="19588"/>
    <cellStyle name="Normal 8 2 2 43" xfId="19589"/>
    <cellStyle name="Normal 8 2 2 44" xfId="19590"/>
    <cellStyle name="Normal 8 2 2 45" xfId="19591"/>
    <cellStyle name="Normal 8 2 2 46" xfId="19592"/>
    <cellStyle name="Normal 8 2 2 47" xfId="19593"/>
    <cellStyle name="Normal 8 2 2 48" xfId="19594"/>
    <cellStyle name="Normal 8 2 2 49" xfId="19595"/>
    <cellStyle name="Normal 8 2 2 5" xfId="19596"/>
    <cellStyle name="Normal 8 2 2 50" xfId="19597"/>
    <cellStyle name="Normal 8 2 2 51" xfId="19598"/>
    <cellStyle name="Normal 8 2 2 52" xfId="19599"/>
    <cellStyle name="Normal 8 2 2 53" xfId="19600"/>
    <cellStyle name="Normal 8 2 2 54" xfId="19601"/>
    <cellStyle name="Normal 8 2 2 55" xfId="19602"/>
    <cellStyle name="Normal 8 2 2 56" xfId="19603"/>
    <cellStyle name="Normal 8 2 2 57" xfId="19604"/>
    <cellStyle name="Normal 8 2 2 58" xfId="19605"/>
    <cellStyle name="Normal 8 2 2 59" xfId="19606"/>
    <cellStyle name="Normal 8 2 2 6" xfId="19607"/>
    <cellStyle name="Normal 8 2 2 60" xfId="19608"/>
    <cellStyle name="Normal 8 2 2 61" xfId="19609"/>
    <cellStyle name="Normal 8 2 2 62" xfId="19610"/>
    <cellStyle name="Normal 8 2 2 63" xfId="19611"/>
    <cellStyle name="Normal 8 2 2 64" xfId="19612"/>
    <cellStyle name="Normal 8 2 2 65" xfId="19613"/>
    <cellStyle name="Normal 8 2 2 66" xfId="19614"/>
    <cellStyle name="Normal 8 2 2 67" xfId="19615"/>
    <cellStyle name="Normal 8 2 2 68" xfId="19616"/>
    <cellStyle name="Normal 8 2 2 69" xfId="19617"/>
    <cellStyle name="Normal 8 2 2 7" xfId="19618"/>
    <cellStyle name="Normal 8 2 2 70" xfId="19619"/>
    <cellStyle name="Normal 8 2 2 71" xfId="19620"/>
    <cellStyle name="Normal 8 2 2 72" xfId="19621"/>
    <cellStyle name="Normal 8 2 2 73" xfId="19622"/>
    <cellStyle name="Normal 8 2 2 74" xfId="19623"/>
    <cellStyle name="Normal 8 2 2 75" xfId="19624"/>
    <cellStyle name="Normal 8 2 2 76" xfId="19625"/>
    <cellStyle name="Normal 8 2 2 77" xfId="19626"/>
    <cellStyle name="Normal 8 2 2 78" xfId="19627"/>
    <cellStyle name="Normal 8 2 2 79" xfId="19628"/>
    <cellStyle name="Normal 8 2 2 8" xfId="19629"/>
    <cellStyle name="Normal 8 2 2 80" xfId="19630"/>
    <cellStyle name="Normal 8 2 2 81" xfId="19631"/>
    <cellStyle name="Normal 8 2 2 82" xfId="19632"/>
    <cellStyle name="Normal 8 2 2 83" xfId="19633"/>
    <cellStyle name="Normal 8 2 2 84" xfId="19634"/>
    <cellStyle name="Normal 8 2 2 85" xfId="19635"/>
    <cellStyle name="Normal 8 2 2 86" xfId="19636"/>
    <cellStyle name="Normal 8 2 2 87" xfId="19637"/>
    <cellStyle name="Normal 8 2 2 88" xfId="19638"/>
    <cellStyle name="Normal 8 2 2 9" xfId="19639"/>
    <cellStyle name="Normal 8 2 20" xfId="19640"/>
    <cellStyle name="Normal 8 2 21" xfId="19641"/>
    <cellStyle name="Normal 8 2 22" xfId="19642"/>
    <cellStyle name="Normal 8 2 23" xfId="19643"/>
    <cellStyle name="Normal 8 2 24" xfId="19644"/>
    <cellStyle name="Normal 8 2 25" xfId="19645"/>
    <cellStyle name="Normal 8 2 26" xfId="19646"/>
    <cellStyle name="Normal 8 2 27" xfId="19647"/>
    <cellStyle name="Normal 8 2 28" xfId="19648"/>
    <cellStyle name="Normal 8 2 29" xfId="19649"/>
    <cellStyle name="Normal 8 2 3" xfId="19650"/>
    <cellStyle name="Normal 8 2 3 10" xfId="19651"/>
    <cellStyle name="Normal 8 2 3 11" xfId="19652"/>
    <cellStyle name="Normal 8 2 3 12" xfId="19653"/>
    <cellStyle name="Normal 8 2 3 13" xfId="19654"/>
    <cellStyle name="Normal 8 2 3 14" xfId="19655"/>
    <cellStyle name="Normal 8 2 3 15" xfId="19656"/>
    <cellStyle name="Normal 8 2 3 16" xfId="19657"/>
    <cellStyle name="Normal 8 2 3 17" xfId="19658"/>
    <cellStyle name="Normal 8 2 3 18" xfId="19659"/>
    <cellStyle name="Normal 8 2 3 19" xfId="19660"/>
    <cellStyle name="Normal 8 2 3 2" xfId="19661"/>
    <cellStyle name="Normal 8 2 3 20" xfId="19662"/>
    <cellStyle name="Normal 8 2 3 21" xfId="19663"/>
    <cellStyle name="Normal 8 2 3 22" xfId="19664"/>
    <cellStyle name="Normal 8 2 3 23" xfId="19665"/>
    <cellStyle name="Normal 8 2 3 24" xfId="19666"/>
    <cellStyle name="Normal 8 2 3 25" xfId="19667"/>
    <cellStyle name="Normal 8 2 3 26" xfId="19668"/>
    <cellStyle name="Normal 8 2 3 27" xfId="19669"/>
    <cellStyle name="Normal 8 2 3 28" xfId="19670"/>
    <cellStyle name="Normal 8 2 3 29" xfId="19671"/>
    <cellStyle name="Normal 8 2 3 3" xfId="19672"/>
    <cellStyle name="Normal 8 2 3 30" xfId="19673"/>
    <cellStyle name="Normal 8 2 3 31" xfId="19674"/>
    <cellStyle name="Normal 8 2 3 32" xfId="19675"/>
    <cellStyle name="Normal 8 2 3 33" xfId="19676"/>
    <cellStyle name="Normal 8 2 3 34" xfId="19677"/>
    <cellStyle name="Normal 8 2 3 35" xfId="19678"/>
    <cellStyle name="Normal 8 2 3 36" xfId="19679"/>
    <cellStyle name="Normal 8 2 3 37" xfId="19680"/>
    <cellStyle name="Normal 8 2 3 38" xfId="19681"/>
    <cellStyle name="Normal 8 2 3 39" xfId="19682"/>
    <cellStyle name="Normal 8 2 3 4" xfId="19683"/>
    <cellStyle name="Normal 8 2 3 40" xfId="19684"/>
    <cellStyle name="Normal 8 2 3 41" xfId="19685"/>
    <cellStyle name="Normal 8 2 3 42" xfId="19686"/>
    <cellStyle name="Normal 8 2 3 43" xfId="19687"/>
    <cellStyle name="Normal 8 2 3 44" xfId="19688"/>
    <cellStyle name="Normal 8 2 3 45" xfId="19689"/>
    <cellStyle name="Normal 8 2 3 46" xfId="19690"/>
    <cellStyle name="Normal 8 2 3 47" xfId="19691"/>
    <cellStyle name="Normal 8 2 3 48" xfId="19692"/>
    <cellStyle name="Normal 8 2 3 49" xfId="19693"/>
    <cellStyle name="Normal 8 2 3 5" xfId="19694"/>
    <cellStyle name="Normal 8 2 3 50" xfId="19695"/>
    <cellStyle name="Normal 8 2 3 51" xfId="19696"/>
    <cellStyle name="Normal 8 2 3 52" xfId="19697"/>
    <cellStyle name="Normal 8 2 3 53" xfId="19698"/>
    <cellStyle name="Normal 8 2 3 54" xfId="19699"/>
    <cellStyle name="Normal 8 2 3 55" xfId="19700"/>
    <cellStyle name="Normal 8 2 3 56" xfId="19701"/>
    <cellStyle name="Normal 8 2 3 57" xfId="19702"/>
    <cellStyle name="Normal 8 2 3 58" xfId="19703"/>
    <cellStyle name="Normal 8 2 3 59" xfId="19704"/>
    <cellStyle name="Normal 8 2 3 6" xfId="19705"/>
    <cellStyle name="Normal 8 2 3 60" xfId="19706"/>
    <cellStyle name="Normal 8 2 3 61" xfId="19707"/>
    <cellStyle name="Normal 8 2 3 62" xfId="19708"/>
    <cellStyle name="Normal 8 2 3 63" xfId="19709"/>
    <cellStyle name="Normal 8 2 3 64" xfId="19710"/>
    <cellStyle name="Normal 8 2 3 65" xfId="19711"/>
    <cellStyle name="Normal 8 2 3 66" xfId="19712"/>
    <cellStyle name="Normal 8 2 3 67" xfId="19713"/>
    <cellStyle name="Normal 8 2 3 68" xfId="19714"/>
    <cellStyle name="Normal 8 2 3 69" xfId="19715"/>
    <cellStyle name="Normal 8 2 3 7" xfId="19716"/>
    <cellStyle name="Normal 8 2 3 70" xfId="19717"/>
    <cellStyle name="Normal 8 2 3 71" xfId="19718"/>
    <cellStyle name="Normal 8 2 3 72" xfId="19719"/>
    <cellStyle name="Normal 8 2 3 73" xfId="19720"/>
    <cellStyle name="Normal 8 2 3 74" xfId="19721"/>
    <cellStyle name="Normal 8 2 3 75" xfId="19722"/>
    <cellStyle name="Normal 8 2 3 76" xfId="19723"/>
    <cellStyle name="Normal 8 2 3 77" xfId="19724"/>
    <cellStyle name="Normal 8 2 3 78" xfId="19725"/>
    <cellStyle name="Normal 8 2 3 79" xfId="19726"/>
    <cellStyle name="Normal 8 2 3 8" xfId="19727"/>
    <cellStyle name="Normal 8 2 3 80" xfId="19728"/>
    <cellStyle name="Normal 8 2 3 81" xfId="19729"/>
    <cellStyle name="Normal 8 2 3 82" xfId="19730"/>
    <cellStyle name="Normal 8 2 3 83" xfId="19731"/>
    <cellStyle name="Normal 8 2 3 84" xfId="19732"/>
    <cellStyle name="Normal 8 2 3 85" xfId="19733"/>
    <cellStyle name="Normal 8 2 3 86" xfId="19734"/>
    <cellStyle name="Normal 8 2 3 87" xfId="19735"/>
    <cellStyle name="Normal 8 2 3 88" xfId="19736"/>
    <cellStyle name="Normal 8 2 3 9" xfId="19737"/>
    <cellStyle name="Normal 8 2 30" xfId="19738"/>
    <cellStyle name="Normal 8 2 31" xfId="19739"/>
    <cellStyle name="Normal 8 2 32" xfId="19740"/>
    <cellStyle name="Normal 8 2 33" xfId="19741"/>
    <cellStyle name="Normal 8 2 34" xfId="19742"/>
    <cellStyle name="Normal 8 2 35" xfId="19743"/>
    <cellStyle name="Normal 8 2 36" xfId="19744"/>
    <cellStyle name="Normal 8 2 37" xfId="19745"/>
    <cellStyle name="Normal 8 2 38" xfId="19746"/>
    <cellStyle name="Normal 8 2 39" xfId="19747"/>
    <cellStyle name="Normal 8 2 4" xfId="19748"/>
    <cellStyle name="Normal 8 2 40" xfId="19749"/>
    <cellStyle name="Normal 8 2 41" xfId="19750"/>
    <cellStyle name="Normal 8 2 42" xfId="19751"/>
    <cellStyle name="Normal 8 2 43" xfId="19752"/>
    <cellStyle name="Normal 8 2 44" xfId="19753"/>
    <cellStyle name="Normal 8 2 45" xfId="19754"/>
    <cellStyle name="Normal 8 2 46" xfId="19755"/>
    <cellStyle name="Normal 8 2 47" xfId="19756"/>
    <cellStyle name="Normal 8 2 48" xfId="19757"/>
    <cellStyle name="Normal 8 2 49" xfId="19758"/>
    <cellStyle name="Normal 8 2 5" xfId="19759"/>
    <cellStyle name="Normal 8 2 50" xfId="19760"/>
    <cellStyle name="Normal 8 2 51" xfId="19761"/>
    <cellStyle name="Normal 8 2 52" xfId="19762"/>
    <cellStyle name="Normal 8 2 53" xfId="19763"/>
    <cellStyle name="Normal 8 2 54" xfId="19764"/>
    <cellStyle name="Normal 8 2 55" xfId="19765"/>
    <cellStyle name="Normal 8 2 56" xfId="19766"/>
    <cellStyle name="Normal 8 2 57" xfId="19767"/>
    <cellStyle name="Normal 8 2 58" xfId="19768"/>
    <cellStyle name="Normal 8 2 59" xfId="19769"/>
    <cellStyle name="Normal 8 2 6" xfId="19770"/>
    <cellStyle name="Normal 8 2 60" xfId="19771"/>
    <cellStyle name="Normal 8 2 61" xfId="19772"/>
    <cellStyle name="Normal 8 2 62" xfId="19773"/>
    <cellStyle name="Normal 8 2 63" xfId="19774"/>
    <cellStyle name="Normal 8 2 64" xfId="19775"/>
    <cellStyle name="Normal 8 2 65" xfId="19776"/>
    <cellStyle name="Normal 8 2 66" xfId="19777"/>
    <cellStyle name="Normal 8 2 67" xfId="19778"/>
    <cellStyle name="Normal 8 2 68" xfId="19779"/>
    <cellStyle name="Normal 8 2 69" xfId="19780"/>
    <cellStyle name="Normal 8 2 7" xfId="19781"/>
    <cellStyle name="Normal 8 2 70" xfId="19782"/>
    <cellStyle name="Normal 8 2 71" xfId="19783"/>
    <cellStyle name="Normal 8 2 72" xfId="19784"/>
    <cellStyle name="Normal 8 2 73" xfId="19785"/>
    <cellStyle name="Normal 8 2 74" xfId="19786"/>
    <cellStyle name="Normal 8 2 75" xfId="19787"/>
    <cellStyle name="Normal 8 2 76" xfId="19788"/>
    <cellStyle name="Normal 8 2 77" xfId="19789"/>
    <cellStyle name="Normal 8 2 78" xfId="19790"/>
    <cellStyle name="Normal 8 2 79" xfId="19791"/>
    <cellStyle name="Normal 8 2 8" xfId="19792"/>
    <cellStyle name="Normal 8 2 80" xfId="19793"/>
    <cellStyle name="Normal 8 2 81" xfId="19794"/>
    <cellStyle name="Normal 8 2 82" xfId="19795"/>
    <cellStyle name="Normal 8 2 83" xfId="19796"/>
    <cellStyle name="Normal 8 2 84" xfId="19797"/>
    <cellStyle name="Normal 8 2 85" xfId="19798"/>
    <cellStyle name="Normal 8 2 86" xfId="19799"/>
    <cellStyle name="Normal 8 2 87" xfId="19800"/>
    <cellStyle name="Normal 8 2 88" xfId="19801"/>
    <cellStyle name="Normal 8 2 89" xfId="19802"/>
    <cellStyle name="Normal 8 2 9" xfId="19803"/>
    <cellStyle name="Normal 8 2 90" xfId="19804"/>
    <cellStyle name="Normal 8 20" xfId="19805"/>
    <cellStyle name="Normal 8 21" xfId="19806"/>
    <cellStyle name="Normal 8 22" xfId="19807"/>
    <cellStyle name="Normal 8 23" xfId="19808"/>
    <cellStyle name="Normal 8 24" xfId="19809"/>
    <cellStyle name="Normal 8 25" xfId="19810"/>
    <cellStyle name="Normal 8 26" xfId="19811"/>
    <cellStyle name="Normal 8 27" xfId="19812"/>
    <cellStyle name="Normal 8 28" xfId="19813"/>
    <cellStyle name="Normal 8 29" xfId="19814"/>
    <cellStyle name="Normal 8 3" xfId="19815"/>
    <cellStyle name="Normal 8 3 10" xfId="19816"/>
    <cellStyle name="Normal 8 3 11" xfId="19817"/>
    <cellStyle name="Normal 8 3 12" xfId="19818"/>
    <cellStyle name="Normal 8 3 13" xfId="19819"/>
    <cellStyle name="Normal 8 3 14" xfId="19820"/>
    <cellStyle name="Normal 8 3 15" xfId="19821"/>
    <cellStyle name="Normal 8 3 16" xfId="19822"/>
    <cellStyle name="Normal 8 3 17" xfId="19823"/>
    <cellStyle name="Normal 8 3 18" xfId="19824"/>
    <cellStyle name="Normal 8 3 19" xfId="19825"/>
    <cellStyle name="Normal 8 3 2" xfId="19826"/>
    <cellStyle name="Normal 8 3 20" xfId="19827"/>
    <cellStyle name="Normal 8 3 21" xfId="19828"/>
    <cellStyle name="Normal 8 3 22" xfId="19829"/>
    <cellStyle name="Normal 8 3 23" xfId="19830"/>
    <cellStyle name="Normal 8 3 24" xfId="19831"/>
    <cellStyle name="Normal 8 3 25" xfId="19832"/>
    <cellStyle name="Normal 8 3 26" xfId="19833"/>
    <cellStyle name="Normal 8 3 27" xfId="19834"/>
    <cellStyle name="Normal 8 3 28" xfId="19835"/>
    <cellStyle name="Normal 8 3 29" xfId="19836"/>
    <cellStyle name="Normal 8 3 3" xfId="19837"/>
    <cellStyle name="Normal 8 3 30" xfId="19838"/>
    <cellStyle name="Normal 8 3 31" xfId="19839"/>
    <cellStyle name="Normal 8 3 32" xfId="19840"/>
    <cellStyle name="Normal 8 3 33" xfId="19841"/>
    <cellStyle name="Normal 8 3 34" xfId="19842"/>
    <cellStyle name="Normal 8 3 35" xfId="19843"/>
    <cellStyle name="Normal 8 3 36" xfId="19844"/>
    <cellStyle name="Normal 8 3 37" xfId="19845"/>
    <cellStyle name="Normal 8 3 38" xfId="19846"/>
    <cellStyle name="Normal 8 3 39" xfId="19847"/>
    <cellStyle name="Normal 8 3 4" xfId="19848"/>
    <cellStyle name="Normal 8 3 40" xfId="19849"/>
    <cellStyle name="Normal 8 3 41" xfId="19850"/>
    <cellStyle name="Normal 8 3 42" xfId="19851"/>
    <cellStyle name="Normal 8 3 43" xfId="19852"/>
    <cellStyle name="Normal 8 3 44" xfId="19853"/>
    <cellStyle name="Normal 8 3 45" xfId="19854"/>
    <cellStyle name="Normal 8 3 46" xfId="19855"/>
    <cellStyle name="Normal 8 3 47" xfId="19856"/>
    <cellStyle name="Normal 8 3 48" xfId="19857"/>
    <cellStyle name="Normal 8 3 49" xfId="19858"/>
    <cellStyle name="Normal 8 3 5" xfId="19859"/>
    <cellStyle name="Normal 8 3 50" xfId="19860"/>
    <cellStyle name="Normal 8 3 51" xfId="19861"/>
    <cellStyle name="Normal 8 3 52" xfId="19862"/>
    <cellStyle name="Normal 8 3 53" xfId="19863"/>
    <cellStyle name="Normal 8 3 54" xfId="19864"/>
    <cellStyle name="Normal 8 3 55" xfId="19865"/>
    <cellStyle name="Normal 8 3 56" xfId="19866"/>
    <cellStyle name="Normal 8 3 57" xfId="19867"/>
    <cellStyle name="Normal 8 3 58" xfId="19868"/>
    <cellStyle name="Normal 8 3 59" xfId="19869"/>
    <cellStyle name="Normal 8 3 6" xfId="19870"/>
    <cellStyle name="Normal 8 3 60" xfId="19871"/>
    <cellStyle name="Normal 8 3 61" xfId="19872"/>
    <cellStyle name="Normal 8 3 62" xfId="19873"/>
    <cellStyle name="Normal 8 3 63" xfId="19874"/>
    <cellStyle name="Normal 8 3 64" xfId="19875"/>
    <cellStyle name="Normal 8 3 65" xfId="19876"/>
    <cellStyle name="Normal 8 3 66" xfId="19877"/>
    <cellStyle name="Normal 8 3 67" xfId="19878"/>
    <cellStyle name="Normal 8 3 68" xfId="19879"/>
    <cellStyle name="Normal 8 3 69" xfId="19880"/>
    <cellStyle name="Normal 8 3 7" xfId="19881"/>
    <cellStyle name="Normal 8 3 70" xfId="19882"/>
    <cellStyle name="Normal 8 3 71" xfId="19883"/>
    <cellStyle name="Normal 8 3 72" xfId="19884"/>
    <cellStyle name="Normal 8 3 73" xfId="19885"/>
    <cellStyle name="Normal 8 3 74" xfId="19886"/>
    <cellStyle name="Normal 8 3 75" xfId="19887"/>
    <cellStyle name="Normal 8 3 76" xfId="19888"/>
    <cellStyle name="Normal 8 3 77" xfId="19889"/>
    <cellStyle name="Normal 8 3 78" xfId="19890"/>
    <cellStyle name="Normal 8 3 79" xfId="19891"/>
    <cellStyle name="Normal 8 3 8" xfId="19892"/>
    <cellStyle name="Normal 8 3 80" xfId="19893"/>
    <cellStyle name="Normal 8 3 81" xfId="19894"/>
    <cellStyle name="Normal 8 3 82" xfId="19895"/>
    <cellStyle name="Normal 8 3 83" xfId="19896"/>
    <cellStyle name="Normal 8 3 84" xfId="19897"/>
    <cellStyle name="Normal 8 3 85" xfId="19898"/>
    <cellStyle name="Normal 8 3 86" xfId="19899"/>
    <cellStyle name="Normal 8 3 87" xfId="19900"/>
    <cellStyle name="Normal 8 3 88" xfId="19901"/>
    <cellStyle name="Normal 8 3 9" xfId="19902"/>
    <cellStyle name="Normal 8 30" xfId="19903"/>
    <cellStyle name="Normal 8 31" xfId="19904"/>
    <cellStyle name="Normal 8 32" xfId="19905"/>
    <cellStyle name="Normal 8 33" xfId="19906"/>
    <cellStyle name="Normal 8 34" xfId="19907"/>
    <cellStyle name="Normal 8 35" xfId="19908"/>
    <cellStyle name="Normal 8 36" xfId="19909"/>
    <cellStyle name="Normal 8 37" xfId="19910"/>
    <cellStyle name="Normal 8 38" xfId="19911"/>
    <cellStyle name="Normal 8 39" xfId="19912"/>
    <cellStyle name="Normal 8 4" xfId="19913"/>
    <cellStyle name="Normal 8 4 10" xfId="19914"/>
    <cellStyle name="Normal 8 4 11" xfId="19915"/>
    <cellStyle name="Normal 8 4 12" xfId="19916"/>
    <cellStyle name="Normal 8 4 13" xfId="19917"/>
    <cellStyle name="Normal 8 4 14" xfId="19918"/>
    <cellStyle name="Normal 8 4 15" xfId="19919"/>
    <cellStyle name="Normal 8 4 16" xfId="19920"/>
    <cellStyle name="Normal 8 4 17" xfId="19921"/>
    <cellStyle name="Normal 8 4 18" xfId="19922"/>
    <cellStyle name="Normal 8 4 19" xfId="19923"/>
    <cellStyle name="Normal 8 4 2" xfId="19924"/>
    <cellStyle name="Normal 8 4 20" xfId="19925"/>
    <cellStyle name="Normal 8 4 21" xfId="19926"/>
    <cellStyle name="Normal 8 4 22" xfId="19927"/>
    <cellStyle name="Normal 8 4 23" xfId="19928"/>
    <cellStyle name="Normal 8 4 24" xfId="19929"/>
    <cellStyle name="Normal 8 4 25" xfId="19930"/>
    <cellStyle name="Normal 8 4 26" xfId="19931"/>
    <cellStyle name="Normal 8 4 27" xfId="19932"/>
    <cellStyle name="Normal 8 4 28" xfId="19933"/>
    <cellStyle name="Normal 8 4 29" xfId="19934"/>
    <cellStyle name="Normal 8 4 3" xfId="19935"/>
    <cellStyle name="Normal 8 4 30" xfId="19936"/>
    <cellStyle name="Normal 8 4 31" xfId="19937"/>
    <cellStyle name="Normal 8 4 32" xfId="19938"/>
    <cellStyle name="Normal 8 4 33" xfId="19939"/>
    <cellStyle name="Normal 8 4 34" xfId="19940"/>
    <cellStyle name="Normal 8 4 35" xfId="19941"/>
    <cellStyle name="Normal 8 4 36" xfId="19942"/>
    <cellStyle name="Normal 8 4 37" xfId="19943"/>
    <cellStyle name="Normal 8 4 38" xfId="19944"/>
    <cellStyle name="Normal 8 4 39" xfId="19945"/>
    <cellStyle name="Normal 8 4 4" xfId="19946"/>
    <cellStyle name="Normal 8 4 40" xfId="19947"/>
    <cellStyle name="Normal 8 4 41" xfId="19948"/>
    <cellStyle name="Normal 8 4 42" xfId="19949"/>
    <cellStyle name="Normal 8 4 43" xfId="19950"/>
    <cellStyle name="Normal 8 4 44" xfId="19951"/>
    <cellStyle name="Normal 8 4 45" xfId="19952"/>
    <cellStyle name="Normal 8 4 46" xfId="19953"/>
    <cellStyle name="Normal 8 4 47" xfId="19954"/>
    <cellStyle name="Normal 8 4 48" xfId="19955"/>
    <cellStyle name="Normal 8 4 49" xfId="19956"/>
    <cellStyle name="Normal 8 4 5" xfId="19957"/>
    <cellStyle name="Normal 8 4 50" xfId="19958"/>
    <cellStyle name="Normal 8 4 51" xfId="19959"/>
    <cellStyle name="Normal 8 4 52" xfId="19960"/>
    <cellStyle name="Normal 8 4 53" xfId="19961"/>
    <cellStyle name="Normal 8 4 54" xfId="19962"/>
    <cellStyle name="Normal 8 4 55" xfId="19963"/>
    <cellStyle name="Normal 8 4 56" xfId="19964"/>
    <cellStyle name="Normal 8 4 57" xfId="19965"/>
    <cellStyle name="Normal 8 4 58" xfId="19966"/>
    <cellStyle name="Normal 8 4 59" xfId="19967"/>
    <cellStyle name="Normal 8 4 6" xfId="19968"/>
    <cellStyle name="Normal 8 4 60" xfId="19969"/>
    <cellStyle name="Normal 8 4 61" xfId="19970"/>
    <cellStyle name="Normal 8 4 62" xfId="19971"/>
    <cellStyle name="Normal 8 4 63" xfId="19972"/>
    <cellStyle name="Normal 8 4 64" xfId="19973"/>
    <cellStyle name="Normal 8 4 65" xfId="19974"/>
    <cellStyle name="Normal 8 4 66" xfId="19975"/>
    <cellStyle name="Normal 8 4 67" xfId="19976"/>
    <cellStyle name="Normal 8 4 68" xfId="19977"/>
    <cellStyle name="Normal 8 4 69" xfId="19978"/>
    <cellStyle name="Normal 8 4 7" xfId="19979"/>
    <cellStyle name="Normal 8 4 70" xfId="19980"/>
    <cellStyle name="Normal 8 4 71" xfId="19981"/>
    <cellStyle name="Normal 8 4 72" xfId="19982"/>
    <cellStyle name="Normal 8 4 73" xfId="19983"/>
    <cellStyle name="Normal 8 4 74" xfId="19984"/>
    <cellStyle name="Normal 8 4 75" xfId="19985"/>
    <cellStyle name="Normal 8 4 76" xfId="19986"/>
    <cellStyle name="Normal 8 4 77" xfId="19987"/>
    <cellStyle name="Normal 8 4 78" xfId="19988"/>
    <cellStyle name="Normal 8 4 79" xfId="19989"/>
    <cellStyle name="Normal 8 4 8" xfId="19990"/>
    <cellStyle name="Normal 8 4 80" xfId="19991"/>
    <cellStyle name="Normal 8 4 81" xfId="19992"/>
    <cellStyle name="Normal 8 4 82" xfId="19993"/>
    <cellStyle name="Normal 8 4 83" xfId="19994"/>
    <cellStyle name="Normal 8 4 84" xfId="19995"/>
    <cellStyle name="Normal 8 4 85" xfId="19996"/>
    <cellStyle name="Normal 8 4 86" xfId="19997"/>
    <cellStyle name="Normal 8 4 87" xfId="19998"/>
    <cellStyle name="Normal 8 4 88" xfId="19999"/>
    <cellStyle name="Normal 8 4 9" xfId="20000"/>
    <cellStyle name="Normal 8 40" xfId="20001"/>
    <cellStyle name="Normal 8 41" xfId="20002"/>
    <cellStyle name="Normal 8 42" xfId="20003"/>
    <cellStyle name="Normal 8 43" xfId="20004"/>
    <cellStyle name="Normal 8 44" xfId="20005"/>
    <cellStyle name="Normal 8 45" xfId="20006"/>
    <cellStyle name="Normal 8 46" xfId="20007"/>
    <cellStyle name="Normal 8 47" xfId="20008"/>
    <cellStyle name="Normal 8 48" xfId="20009"/>
    <cellStyle name="Normal 8 49" xfId="20010"/>
    <cellStyle name="Normal 8 5" xfId="20011"/>
    <cellStyle name="Normal 8 50" xfId="20012"/>
    <cellStyle name="Normal 8 51" xfId="20013"/>
    <cellStyle name="Normal 8 52" xfId="20014"/>
    <cellStyle name="Normal 8 53" xfId="20015"/>
    <cellStyle name="Normal 8 54" xfId="20016"/>
    <cellStyle name="Normal 8 55" xfId="20017"/>
    <cellStyle name="Normal 8 56" xfId="20018"/>
    <cellStyle name="Normal 8 57" xfId="20019"/>
    <cellStyle name="Normal 8 58" xfId="20020"/>
    <cellStyle name="Normal 8 59" xfId="20021"/>
    <cellStyle name="Normal 8 6" xfId="20022"/>
    <cellStyle name="Normal 8 60" xfId="20023"/>
    <cellStyle name="Normal 8 61" xfId="20024"/>
    <cellStyle name="Normal 8 62" xfId="20025"/>
    <cellStyle name="Normal 8 63" xfId="20026"/>
    <cellStyle name="Normal 8 64" xfId="20027"/>
    <cellStyle name="Normal 8 65" xfId="20028"/>
    <cellStyle name="Normal 8 66" xfId="20029"/>
    <cellStyle name="Normal 8 67" xfId="20030"/>
    <cellStyle name="Normal 8 68" xfId="20031"/>
    <cellStyle name="Normal 8 69" xfId="20032"/>
    <cellStyle name="Normal 8 7" xfId="20033"/>
    <cellStyle name="Normal 8 70" xfId="20034"/>
    <cellStyle name="Normal 8 71" xfId="20035"/>
    <cellStyle name="Normal 8 72" xfId="20036"/>
    <cellStyle name="Normal 8 73" xfId="20037"/>
    <cellStyle name="Normal 8 74" xfId="20038"/>
    <cellStyle name="Normal 8 75" xfId="20039"/>
    <cellStyle name="Normal 8 76" xfId="20040"/>
    <cellStyle name="Normal 8 77" xfId="20041"/>
    <cellStyle name="Normal 8 78" xfId="20042"/>
    <cellStyle name="Normal 8 79" xfId="20043"/>
    <cellStyle name="Normal 8 8" xfId="20044"/>
    <cellStyle name="Normal 8 80" xfId="20045"/>
    <cellStyle name="Normal 8 81" xfId="20046"/>
    <cellStyle name="Normal 8 82" xfId="20047"/>
    <cellStyle name="Normal 8 83" xfId="20048"/>
    <cellStyle name="Normal 8 84" xfId="20049"/>
    <cellStyle name="Normal 8 85" xfId="20050"/>
    <cellStyle name="Normal 8 86" xfId="20051"/>
    <cellStyle name="Normal 8 87" xfId="20052"/>
    <cellStyle name="Normal 8 88" xfId="20053"/>
    <cellStyle name="Normal 8 89" xfId="20054"/>
    <cellStyle name="Normal 8 9" xfId="20055"/>
    <cellStyle name="Normal 8 90" xfId="20056"/>
    <cellStyle name="Normal 8 91" xfId="20057"/>
    <cellStyle name="Normal 81" xfId="20058"/>
    <cellStyle name="Normal 81 10" xfId="20059"/>
    <cellStyle name="Normal 81 11" xfId="20060"/>
    <cellStyle name="Normal 81 12" xfId="20061"/>
    <cellStyle name="Normal 81 13" xfId="20062"/>
    <cellStyle name="Normal 81 14" xfId="20063"/>
    <cellStyle name="Normal 81 15" xfId="20064"/>
    <cellStyle name="Normal 81 16" xfId="20065"/>
    <cellStyle name="Normal 81 17" xfId="20066"/>
    <cellStyle name="Normal 81 18" xfId="20067"/>
    <cellStyle name="Normal 81 19" xfId="20068"/>
    <cellStyle name="Normal 81 2" xfId="20069"/>
    <cellStyle name="Normal 81 2 10" xfId="20070"/>
    <cellStyle name="Normal 81 2 11" xfId="20071"/>
    <cellStyle name="Normal 81 2 12" xfId="20072"/>
    <cellStyle name="Normal 81 2 13" xfId="20073"/>
    <cellStyle name="Normal 81 2 14" xfId="20074"/>
    <cellStyle name="Normal 81 2 15" xfId="20075"/>
    <cellStyle name="Normal 81 2 16" xfId="20076"/>
    <cellStyle name="Normal 81 2 17" xfId="20077"/>
    <cellStyle name="Normal 81 2 18" xfId="20078"/>
    <cellStyle name="Normal 81 2 19" xfId="20079"/>
    <cellStyle name="Normal 81 2 2" xfId="20080"/>
    <cellStyle name="Normal 81 2 2 10" xfId="20081"/>
    <cellStyle name="Normal 81 2 2 11" xfId="20082"/>
    <cellStyle name="Normal 81 2 2 12" xfId="20083"/>
    <cellStyle name="Normal 81 2 2 13" xfId="20084"/>
    <cellStyle name="Normal 81 2 2 14" xfId="20085"/>
    <cellStyle name="Normal 81 2 2 15" xfId="20086"/>
    <cellStyle name="Normal 81 2 2 16" xfId="20087"/>
    <cellStyle name="Normal 81 2 2 17" xfId="20088"/>
    <cellStyle name="Normal 81 2 2 18" xfId="20089"/>
    <cellStyle name="Normal 81 2 2 19" xfId="20090"/>
    <cellStyle name="Normal 81 2 2 2" xfId="20091"/>
    <cellStyle name="Normal 81 2 2 20" xfId="20092"/>
    <cellStyle name="Normal 81 2 2 21" xfId="20093"/>
    <cellStyle name="Normal 81 2 2 22" xfId="20094"/>
    <cellStyle name="Normal 81 2 2 23" xfId="20095"/>
    <cellStyle name="Normal 81 2 2 24" xfId="20096"/>
    <cellStyle name="Normal 81 2 2 25" xfId="20097"/>
    <cellStyle name="Normal 81 2 2 26" xfId="20098"/>
    <cellStyle name="Normal 81 2 2 27" xfId="20099"/>
    <cellStyle name="Normal 81 2 2 28" xfId="20100"/>
    <cellStyle name="Normal 81 2 2 29" xfId="20101"/>
    <cellStyle name="Normal 81 2 2 3" xfId="20102"/>
    <cellStyle name="Normal 81 2 2 30" xfId="20103"/>
    <cellStyle name="Normal 81 2 2 31" xfId="20104"/>
    <cellStyle name="Normal 81 2 2 32" xfId="20105"/>
    <cellStyle name="Normal 81 2 2 33" xfId="20106"/>
    <cellStyle name="Normal 81 2 2 34" xfId="20107"/>
    <cellStyle name="Normal 81 2 2 35" xfId="20108"/>
    <cellStyle name="Normal 81 2 2 36" xfId="20109"/>
    <cellStyle name="Normal 81 2 2 37" xfId="20110"/>
    <cellStyle name="Normal 81 2 2 38" xfId="20111"/>
    <cellStyle name="Normal 81 2 2 39" xfId="20112"/>
    <cellStyle name="Normal 81 2 2 4" xfId="20113"/>
    <cellStyle name="Normal 81 2 2 40" xfId="20114"/>
    <cellStyle name="Normal 81 2 2 41" xfId="20115"/>
    <cellStyle name="Normal 81 2 2 42" xfId="20116"/>
    <cellStyle name="Normal 81 2 2 43" xfId="20117"/>
    <cellStyle name="Normal 81 2 2 44" xfId="20118"/>
    <cellStyle name="Normal 81 2 2 45" xfId="20119"/>
    <cellStyle name="Normal 81 2 2 46" xfId="20120"/>
    <cellStyle name="Normal 81 2 2 47" xfId="20121"/>
    <cellStyle name="Normal 81 2 2 48" xfId="20122"/>
    <cellStyle name="Normal 81 2 2 49" xfId="20123"/>
    <cellStyle name="Normal 81 2 2 5" xfId="20124"/>
    <cellStyle name="Normal 81 2 2 50" xfId="20125"/>
    <cellStyle name="Normal 81 2 2 51" xfId="20126"/>
    <cellStyle name="Normal 81 2 2 52" xfId="20127"/>
    <cellStyle name="Normal 81 2 2 53" xfId="20128"/>
    <cellStyle name="Normal 81 2 2 54" xfId="20129"/>
    <cellStyle name="Normal 81 2 2 55" xfId="20130"/>
    <cellStyle name="Normal 81 2 2 56" xfId="20131"/>
    <cellStyle name="Normal 81 2 2 57" xfId="20132"/>
    <cellStyle name="Normal 81 2 2 58" xfId="20133"/>
    <cellStyle name="Normal 81 2 2 59" xfId="20134"/>
    <cellStyle name="Normal 81 2 2 6" xfId="20135"/>
    <cellStyle name="Normal 81 2 2 60" xfId="20136"/>
    <cellStyle name="Normal 81 2 2 61" xfId="20137"/>
    <cellStyle name="Normal 81 2 2 62" xfId="20138"/>
    <cellStyle name="Normal 81 2 2 63" xfId="20139"/>
    <cellStyle name="Normal 81 2 2 64" xfId="20140"/>
    <cellStyle name="Normal 81 2 2 65" xfId="20141"/>
    <cellStyle name="Normal 81 2 2 66" xfId="20142"/>
    <cellStyle name="Normal 81 2 2 67" xfId="20143"/>
    <cellStyle name="Normal 81 2 2 68" xfId="20144"/>
    <cellStyle name="Normal 81 2 2 69" xfId="20145"/>
    <cellStyle name="Normal 81 2 2 7" xfId="20146"/>
    <cellStyle name="Normal 81 2 2 70" xfId="20147"/>
    <cellStyle name="Normal 81 2 2 71" xfId="20148"/>
    <cellStyle name="Normal 81 2 2 72" xfId="20149"/>
    <cellStyle name="Normal 81 2 2 73" xfId="20150"/>
    <cellStyle name="Normal 81 2 2 74" xfId="20151"/>
    <cellStyle name="Normal 81 2 2 75" xfId="20152"/>
    <cellStyle name="Normal 81 2 2 76" xfId="20153"/>
    <cellStyle name="Normal 81 2 2 77" xfId="20154"/>
    <cellStyle name="Normal 81 2 2 78" xfId="20155"/>
    <cellStyle name="Normal 81 2 2 79" xfId="20156"/>
    <cellStyle name="Normal 81 2 2 8" xfId="20157"/>
    <cellStyle name="Normal 81 2 2 80" xfId="20158"/>
    <cellStyle name="Normal 81 2 2 81" xfId="20159"/>
    <cellStyle name="Normal 81 2 2 82" xfId="20160"/>
    <cellStyle name="Normal 81 2 2 83" xfId="20161"/>
    <cellStyle name="Normal 81 2 2 84" xfId="20162"/>
    <cellStyle name="Normal 81 2 2 85" xfId="20163"/>
    <cellStyle name="Normal 81 2 2 86" xfId="20164"/>
    <cellStyle name="Normal 81 2 2 87" xfId="20165"/>
    <cellStyle name="Normal 81 2 2 88" xfId="20166"/>
    <cellStyle name="Normal 81 2 2 9" xfId="20167"/>
    <cellStyle name="Normal 81 2 20" xfId="20168"/>
    <cellStyle name="Normal 81 2 21" xfId="20169"/>
    <cellStyle name="Normal 81 2 22" xfId="20170"/>
    <cellStyle name="Normal 81 2 23" xfId="20171"/>
    <cellStyle name="Normal 81 2 24" xfId="20172"/>
    <cellStyle name="Normal 81 2 25" xfId="20173"/>
    <cellStyle name="Normal 81 2 26" xfId="20174"/>
    <cellStyle name="Normal 81 2 27" xfId="20175"/>
    <cellStyle name="Normal 81 2 28" xfId="20176"/>
    <cellStyle name="Normal 81 2 29" xfId="20177"/>
    <cellStyle name="Normal 81 2 3" xfId="20178"/>
    <cellStyle name="Normal 81 2 3 10" xfId="20179"/>
    <cellStyle name="Normal 81 2 3 11" xfId="20180"/>
    <cellStyle name="Normal 81 2 3 12" xfId="20181"/>
    <cellStyle name="Normal 81 2 3 13" xfId="20182"/>
    <cellStyle name="Normal 81 2 3 14" xfId="20183"/>
    <cellStyle name="Normal 81 2 3 15" xfId="20184"/>
    <cellStyle name="Normal 81 2 3 16" xfId="20185"/>
    <cellStyle name="Normal 81 2 3 17" xfId="20186"/>
    <cellStyle name="Normal 81 2 3 18" xfId="20187"/>
    <cellStyle name="Normal 81 2 3 19" xfId="20188"/>
    <cellStyle name="Normal 81 2 3 2" xfId="20189"/>
    <cellStyle name="Normal 81 2 3 20" xfId="20190"/>
    <cellStyle name="Normal 81 2 3 21" xfId="20191"/>
    <cellStyle name="Normal 81 2 3 22" xfId="20192"/>
    <cellStyle name="Normal 81 2 3 23" xfId="20193"/>
    <cellStyle name="Normal 81 2 3 24" xfId="20194"/>
    <cellStyle name="Normal 81 2 3 25" xfId="20195"/>
    <cellStyle name="Normal 81 2 3 26" xfId="20196"/>
    <cellStyle name="Normal 81 2 3 27" xfId="20197"/>
    <cellStyle name="Normal 81 2 3 28" xfId="20198"/>
    <cellStyle name="Normal 81 2 3 29" xfId="20199"/>
    <cellStyle name="Normal 81 2 3 3" xfId="20200"/>
    <cellStyle name="Normal 81 2 3 30" xfId="20201"/>
    <cellStyle name="Normal 81 2 3 31" xfId="20202"/>
    <cellStyle name="Normal 81 2 3 32" xfId="20203"/>
    <cellStyle name="Normal 81 2 3 33" xfId="20204"/>
    <cellStyle name="Normal 81 2 3 34" xfId="20205"/>
    <cellStyle name="Normal 81 2 3 35" xfId="20206"/>
    <cellStyle name="Normal 81 2 3 36" xfId="20207"/>
    <cellStyle name="Normal 81 2 3 37" xfId="20208"/>
    <cellStyle name="Normal 81 2 3 38" xfId="20209"/>
    <cellStyle name="Normal 81 2 3 39" xfId="20210"/>
    <cellStyle name="Normal 81 2 3 4" xfId="20211"/>
    <cellStyle name="Normal 81 2 3 40" xfId="20212"/>
    <cellStyle name="Normal 81 2 3 41" xfId="20213"/>
    <cellStyle name="Normal 81 2 3 42" xfId="20214"/>
    <cellStyle name="Normal 81 2 3 43" xfId="20215"/>
    <cellStyle name="Normal 81 2 3 44" xfId="20216"/>
    <cellStyle name="Normal 81 2 3 45" xfId="20217"/>
    <cellStyle name="Normal 81 2 3 46" xfId="20218"/>
    <cellStyle name="Normal 81 2 3 47" xfId="20219"/>
    <cellStyle name="Normal 81 2 3 48" xfId="20220"/>
    <cellStyle name="Normal 81 2 3 49" xfId="20221"/>
    <cellStyle name="Normal 81 2 3 5" xfId="20222"/>
    <cellStyle name="Normal 81 2 3 50" xfId="20223"/>
    <cellStyle name="Normal 81 2 3 51" xfId="20224"/>
    <cellStyle name="Normal 81 2 3 52" xfId="20225"/>
    <cellStyle name="Normal 81 2 3 53" xfId="20226"/>
    <cellStyle name="Normal 81 2 3 54" xfId="20227"/>
    <cellStyle name="Normal 81 2 3 55" xfId="20228"/>
    <cellStyle name="Normal 81 2 3 56" xfId="20229"/>
    <cellStyle name="Normal 81 2 3 57" xfId="20230"/>
    <cellStyle name="Normal 81 2 3 58" xfId="20231"/>
    <cellStyle name="Normal 81 2 3 59" xfId="20232"/>
    <cellStyle name="Normal 81 2 3 6" xfId="20233"/>
    <cellStyle name="Normal 81 2 3 60" xfId="20234"/>
    <cellStyle name="Normal 81 2 3 61" xfId="20235"/>
    <cellStyle name="Normal 81 2 3 62" xfId="20236"/>
    <cellStyle name="Normal 81 2 3 63" xfId="20237"/>
    <cellStyle name="Normal 81 2 3 64" xfId="20238"/>
    <cellStyle name="Normal 81 2 3 65" xfId="20239"/>
    <cellStyle name="Normal 81 2 3 66" xfId="20240"/>
    <cellStyle name="Normal 81 2 3 67" xfId="20241"/>
    <cellStyle name="Normal 81 2 3 68" xfId="20242"/>
    <cellStyle name="Normal 81 2 3 69" xfId="20243"/>
    <cellStyle name="Normal 81 2 3 7" xfId="20244"/>
    <cellStyle name="Normal 81 2 3 70" xfId="20245"/>
    <cellStyle name="Normal 81 2 3 71" xfId="20246"/>
    <cellStyle name="Normal 81 2 3 72" xfId="20247"/>
    <cellStyle name="Normal 81 2 3 73" xfId="20248"/>
    <cellStyle name="Normal 81 2 3 74" xfId="20249"/>
    <cellStyle name="Normal 81 2 3 75" xfId="20250"/>
    <cellStyle name="Normal 81 2 3 76" xfId="20251"/>
    <cellStyle name="Normal 81 2 3 77" xfId="20252"/>
    <cellStyle name="Normal 81 2 3 78" xfId="20253"/>
    <cellStyle name="Normal 81 2 3 79" xfId="20254"/>
    <cellStyle name="Normal 81 2 3 8" xfId="20255"/>
    <cellStyle name="Normal 81 2 3 80" xfId="20256"/>
    <cellStyle name="Normal 81 2 3 81" xfId="20257"/>
    <cellStyle name="Normal 81 2 3 82" xfId="20258"/>
    <cellStyle name="Normal 81 2 3 83" xfId="20259"/>
    <cellStyle name="Normal 81 2 3 84" xfId="20260"/>
    <cellStyle name="Normal 81 2 3 85" xfId="20261"/>
    <cellStyle name="Normal 81 2 3 86" xfId="20262"/>
    <cellStyle name="Normal 81 2 3 87" xfId="20263"/>
    <cellStyle name="Normal 81 2 3 88" xfId="20264"/>
    <cellStyle name="Normal 81 2 3 9" xfId="20265"/>
    <cellStyle name="Normal 81 2 30" xfId="20266"/>
    <cellStyle name="Normal 81 2 31" xfId="20267"/>
    <cellStyle name="Normal 81 2 32" xfId="20268"/>
    <cellStyle name="Normal 81 2 33" xfId="20269"/>
    <cellStyle name="Normal 81 2 34" xfId="20270"/>
    <cellStyle name="Normal 81 2 35" xfId="20271"/>
    <cellStyle name="Normal 81 2 36" xfId="20272"/>
    <cellStyle name="Normal 81 2 37" xfId="20273"/>
    <cellStyle name="Normal 81 2 38" xfId="20274"/>
    <cellStyle name="Normal 81 2 39" xfId="20275"/>
    <cellStyle name="Normal 81 2 4" xfId="20276"/>
    <cellStyle name="Normal 81 2 40" xfId="20277"/>
    <cellStyle name="Normal 81 2 41" xfId="20278"/>
    <cellStyle name="Normal 81 2 42" xfId="20279"/>
    <cellStyle name="Normal 81 2 43" xfId="20280"/>
    <cellStyle name="Normal 81 2 44" xfId="20281"/>
    <cellStyle name="Normal 81 2 45" xfId="20282"/>
    <cellStyle name="Normal 81 2 46" xfId="20283"/>
    <cellStyle name="Normal 81 2 47" xfId="20284"/>
    <cellStyle name="Normal 81 2 48" xfId="20285"/>
    <cellStyle name="Normal 81 2 49" xfId="20286"/>
    <cellStyle name="Normal 81 2 5" xfId="20287"/>
    <cellStyle name="Normal 81 2 50" xfId="20288"/>
    <cellStyle name="Normal 81 2 51" xfId="20289"/>
    <cellStyle name="Normal 81 2 52" xfId="20290"/>
    <cellStyle name="Normal 81 2 53" xfId="20291"/>
    <cellStyle name="Normal 81 2 54" xfId="20292"/>
    <cellStyle name="Normal 81 2 55" xfId="20293"/>
    <cellStyle name="Normal 81 2 56" xfId="20294"/>
    <cellStyle name="Normal 81 2 57" xfId="20295"/>
    <cellStyle name="Normal 81 2 58" xfId="20296"/>
    <cellStyle name="Normal 81 2 59" xfId="20297"/>
    <cellStyle name="Normal 81 2 6" xfId="20298"/>
    <cellStyle name="Normal 81 2 60" xfId="20299"/>
    <cellStyle name="Normal 81 2 61" xfId="20300"/>
    <cellStyle name="Normal 81 2 62" xfId="20301"/>
    <cellStyle name="Normal 81 2 63" xfId="20302"/>
    <cellStyle name="Normal 81 2 64" xfId="20303"/>
    <cellStyle name="Normal 81 2 65" xfId="20304"/>
    <cellStyle name="Normal 81 2 66" xfId="20305"/>
    <cellStyle name="Normal 81 2 67" xfId="20306"/>
    <cellStyle name="Normal 81 2 68" xfId="20307"/>
    <cellStyle name="Normal 81 2 69" xfId="20308"/>
    <cellStyle name="Normal 81 2 7" xfId="20309"/>
    <cellStyle name="Normal 81 2 70" xfId="20310"/>
    <cellStyle name="Normal 81 2 71" xfId="20311"/>
    <cellStyle name="Normal 81 2 72" xfId="20312"/>
    <cellStyle name="Normal 81 2 73" xfId="20313"/>
    <cellStyle name="Normal 81 2 74" xfId="20314"/>
    <cellStyle name="Normal 81 2 75" xfId="20315"/>
    <cellStyle name="Normal 81 2 76" xfId="20316"/>
    <cellStyle name="Normal 81 2 77" xfId="20317"/>
    <cellStyle name="Normal 81 2 78" xfId="20318"/>
    <cellStyle name="Normal 81 2 79" xfId="20319"/>
    <cellStyle name="Normal 81 2 8" xfId="20320"/>
    <cellStyle name="Normal 81 2 80" xfId="20321"/>
    <cellStyle name="Normal 81 2 81" xfId="20322"/>
    <cellStyle name="Normal 81 2 82" xfId="20323"/>
    <cellStyle name="Normal 81 2 83" xfId="20324"/>
    <cellStyle name="Normal 81 2 84" xfId="20325"/>
    <cellStyle name="Normal 81 2 85" xfId="20326"/>
    <cellStyle name="Normal 81 2 86" xfId="20327"/>
    <cellStyle name="Normal 81 2 87" xfId="20328"/>
    <cellStyle name="Normal 81 2 88" xfId="20329"/>
    <cellStyle name="Normal 81 2 89" xfId="20330"/>
    <cellStyle name="Normal 81 2 9" xfId="20331"/>
    <cellStyle name="Normal 81 2 90" xfId="20332"/>
    <cellStyle name="Normal 81 20" xfId="20333"/>
    <cellStyle name="Normal 81 21" xfId="20334"/>
    <cellStyle name="Normal 81 22" xfId="20335"/>
    <cellStyle name="Normal 81 23" xfId="20336"/>
    <cellStyle name="Normal 81 24" xfId="20337"/>
    <cellStyle name="Normal 81 25" xfId="20338"/>
    <cellStyle name="Normal 81 26" xfId="20339"/>
    <cellStyle name="Normal 81 27" xfId="20340"/>
    <cellStyle name="Normal 81 28" xfId="20341"/>
    <cellStyle name="Normal 81 29" xfId="20342"/>
    <cellStyle name="Normal 81 3" xfId="20343"/>
    <cellStyle name="Normal 81 3 10" xfId="20344"/>
    <cellStyle name="Normal 81 3 11" xfId="20345"/>
    <cellStyle name="Normal 81 3 12" xfId="20346"/>
    <cellStyle name="Normal 81 3 13" xfId="20347"/>
    <cellStyle name="Normal 81 3 14" xfId="20348"/>
    <cellStyle name="Normal 81 3 15" xfId="20349"/>
    <cellStyle name="Normal 81 3 16" xfId="20350"/>
    <cellStyle name="Normal 81 3 17" xfId="20351"/>
    <cellStyle name="Normal 81 3 18" xfId="20352"/>
    <cellStyle name="Normal 81 3 19" xfId="20353"/>
    <cellStyle name="Normal 81 3 2" xfId="20354"/>
    <cellStyle name="Normal 81 3 20" xfId="20355"/>
    <cellStyle name="Normal 81 3 21" xfId="20356"/>
    <cellStyle name="Normal 81 3 22" xfId="20357"/>
    <cellStyle name="Normal 81 3 23" xfId="20358"/>
    <cellStyle name="Normal 81 3 24" xfId="20359"/>
    <cellStyle name="Normal 81 3 25" xfId="20360"/>
    <cellStyle name="Normal 81 3 26" xfId="20361"/>
    <cellStyle name="Normal 81 3 27" xfId="20362"/>
    <cellStyle name="Normal 81 3 28" xfId="20363"/>
    <cellStyle name="Normal 81 3 29" xfId="20364"/>
    <cellStyle name="Normal 81 3 3" xfId="20365"/>
    <cellStyle name="Normal 81 3 30" xfId="20366"/>
    <cellStyle name="Normal 81 3 31" xfId="20367"/>
    <cellStyle name="Normal 81 3 32" xfId="20368"/>
    <cellStyle name="Normal 81 3 33" xfId="20369"/>
    <cellStyle name="Normal 81 3 34" xfId="20370"/>
    <cellStyle name="Normal 81 3 35" xfId="20371"/>
    <cellStyle name="Normal 81 3 36" xfId="20372"/>
    <cellStyle name="Normal 81 3 37" xfId="20373"/>
    <cellStyle name="Normal 81 3 38" xfId="20374"/>
    <cellStyle name="Normal 81 3 39" xfId="20375"/>
    <cellStyle name="Normal 81 3 4" xfId="20376"/>
    <cellStyle name="Normal 81 3 40" xfId="20377"/>
    <cellStyle name="Normal 81 3 41" xfId="20378"/>
    <cellStyle name="Normal 81 3 42" xfId="20379"/>
    <cellStyle name="Normal 81 3 43" xfId="20380"/>
    <cellStyle name="Normal 81 3 44" xfId="20381"/>
    <cellStyle name="Normal 81 3 45" xfId="20382"/>
    <cellStyle name="Normal 81 3 46" xfId="20383"/>
    <cellStyle name="Normal 81 3 47" xfId="20384"/>
    <cellStyle name="Normal 81 3 48" xfId="20385"/>
    <cellStyle name="Normal 81 3 49" xfId="20386"/>
    <cellStyle name="Normal 81 3 5" xfId="20387"/>
    <cellStyle name="Normal 81 3 50" xfId="20388"/>
    <cellStyle name="Normal 81 3 51" xfId="20389"/>
    <cellStyle name="Normal 81 3 52" xfId="20390"/>
    <cellStyle name="Normal 81 3 53" xfId="20391"/>
    <cellStyle name="Normal 81 3 54" xfId="20392"/>
    <cellStyle name="Normal 81 3 55" xfId="20393"/>
    <cellStyle name="Normal 81 3 56" xfId="20394"/>
    <cellStyle name="Normal 81 3 57" xfId="20395"/>
    <cellStyle name="Normal 81 3 58" xfId="20396"/>
    <cellStyle name="Normal 81 3 59" xfId="20397"/>
    <cellStyle name="Normal 81 3 6" xfId="20398"/>
    <cellStyle name="Normal 81 3 60" xfId="20399"/>
    <cellStyle name="Normal 81 3 61" xfId="20400"/>
    <cellStyle name="Normal 81 3 62" xfId="20401"/>
    <cellStyle name="Normal 81 3 63" xfId="20402"/>
    <cellStyle name="Normal 81 3 64" xfId="20403"/>
    <cellStyle name="Normal 81 3 65" xfId="20404"/>
    <cellStyle name="Normal 81 3 66" xfId="20405"/>
    <cellStyle name="Normal 81 3 67" xfId="20406"/>
    <cellStyle name="Normal 81 3 68" xfId="20407"/>
    <cellStyle name="Normal 81 3 69" xfId="20408"/>
    <cellStyle name="Normal 81 3 7" xfId="20409"/>
    <cellStyle name="Normal 81 3 70" xfId="20410"/>
    <cellStyle name="Normal 81 3 71" xfId="20411"/>
    <cellStyle name="Normal 81 3 72" xfId="20412"/>
    <cellStyle name="Normal 81 3 73" xfId="20413"/>
    <cellStyle name="Normal 81 3 74" xfId="20414"/>
    <cellStyle name="Normal 81 3 75" xfId="20415"/>
    <cellStyle name="Normal 81 3 76" xfId="20416"/>
    <cellStyle name="Normal 81 3 77" xfId="20417"/>
    <cellStyle name="Normal 81 3 78" xfId="20418"/>
    <cellStyle name="Normal 81 3 79" xfId="20419"/>
    <cellStyle name="Normal 81 3 8" xfId="20420"/>
    <cellStyle name="Normal 81 3 80" xfId="20421"/>
    <cellStyle name="Normal 81 3 81" xfId="20422"/>
    <cellStyle name="Normal 81 3 82" xfId="20423"/>
    <cellStyle name="Normal 81 3 83" xfId="20424"/>
    <cellStyle name="Normal 81 3 84" xfId="20425"/>
    <cellStyle name="Normal 81 3 85" xfId="20426"/>
    <cellStyle name="Normal 81 3 86" xfId="20427"/>
    <cellStyle name="Normal 81 3 87" xfId="20428"/>
    <cellStyle name="Normal 81 3 88" xfId="20429"/>
    <cellStyle name="Normal 81 3 9" xfId="20430"/>
    <cellStyle name="Normal 81 30" xfId="20431"/>
    <cellStyle name="Normal 81 31" xfId="20432"/>
    <cellStyle name="Normal 81 32" xfId="20433"/>
    <cellStyle name="Normal 81 33" xfId="20434"/>
    <cellStyle name="Normal 81 34" xfId="20435"/>
    <cellStyle name="Normal 81 35" xfId="20436"/>
    <cellStyle name="Normal 81 36" xfId="20437"/>
    <cellStyle name="Normal 81 37" xfId="20438"/>
    <cellStyle name="Normal 81 38" xfId="20439"/>
    <cellStyle name="Normal 81 39" xfId="20440"/>
    <cellStyle name="Normal 81 4" xfId="20441"/>
    <cellStyle name="Normal 81 4 10" xfId="20442"/>
    <cellStyle name="Normal 81 4 11" xfId="20443"/>
    <cellStyle name="Normal 81 4 12" xfId="20444"/>
    <cellStyle name="Normal 81 4 13" xfId="20445"/>
    <cellStyle name="Normal 81 4 14" xfId="20446"/>
    <cellStyle name="Normal 81 4 15" xfId="20447"/>
    <cellStyle name="Normal 81 4 16" xfId="20448"/>
    <cellStyle name="Normal 81 4 17" xfId="20449"/>
    <cellStyle name="Normal 81 4 18" xfId="20450"/>
    <cellStyle name="Normal 81 4 19" xfId="20451"/>
    <cellStyle name="Normal 81 4 2" xfId="20452"/>
    <cellStyle name="Normal 81 4 20" xfId="20453"/>
    <cellStyle name="Normal 81 4 21" xfId="20454"/>
    <cellStyle name="Normal 81 4 22" xfId="20455"/>
    <cellStyle name="Normal 81 4 23" xfId="20456"/>
    <cellStyle name="Normal 81 4 24" xfId="20457"/>
    <cellStyle name="Normal 81 4 25" xfId="20458"/>
    <cellStyle name="Normal 81 4 26" xfId="20459"/>
    <cellStyle name="Normal 81 4 27" xfId="20460"/>
    <cellStyle name="Normal 81 4 28" xfId="20461"/>
    <cellStyle name="Normal 81 4 29" xfId="20462"/>
    <cellStyle name="Normal 81 4 3" xfId="20463"/>
    <cellStyle name="Normal 81 4 30" xfId="20464"/>
    <cellStyle name="Normal 81 4 31" xfId="20465"/>
    <cellStyle name="Normal 81 4 32" xfId="20466"/>
    <cellStyle name="Normal 81 4 33" xfId="20467"/>
    <cellStyle name="Normal 81 4 34" xfId="20468"/>
    <cellStyle name="Normal 81 4 35" xfId="20469"/>
    <cellStyle name="Normal 81 4 36" xfId="20470"/>
    <cellStyle name="Normal 81 4 37" xfId="20471"/>
    <cellStyle name="Normal 81 4 38" xfId="20472"/>
    <cellStyle name="Normal 81 4 39" xfId="20473"/>
    <cellStyle name="Normal 81 4 4" xfId="20474"/>
    <cellStyle name="Normal 81 4 40" xfId="20475"/>
    <cellStyle name="Normal 81 4 41" xfId="20476"/>
    <cellStyle name="Normal 81 4 42" xfId="20477"/>
    <cellStyle name="Normal 81 4 43" xfId="20478"/>
    <cellStyle name="Normal 81 4 44" xfId="20479"/>
    <cellStyle name="Normal 81 4 45" xfId="20480"/>
    <cellStyle name="Normal 81 4 46" xfId="20481"/>
    <cellStyle name="Normal 81 4 47" xfId="20482"/>
    <cellStyle name="Normal 81 4 48" xfId="20483"/>
    <cellStyle name="Normal 81 4 49" xfId="20484"/>
    <cellStyle name="Normal 81 4 5" xfId="20485"/>
    <cellStyle name="Normal 81 4 50" xfId="20486"/>
    <cellStyle name="Normal 81 4 51" xfId="20487"/>
    <cellStyle name="Normal 81 4 52" xfId="20488"/>
    <cellStyle name="Normal 81 4 53" xfId="20489"/>
    <cellStyle name="Normal 81 4 54" xfId="20490"/>
    <cellStyle name="Normal 81 4 55" xfId="20491"/>
    <cellStyle name="Normal 81 4 56" xfId="20492"/>
    <cellStyle name="Normal 81 4 57" xfId="20493"/>
    <cellStyle name="Normal 81 4 58" xfId="20494"/>
    <cellStyle name="Normal 81 4 59" xfId="20495"/>
    <cellStyle name="Normal 81 4 6" xfId="20496"/>
    <cellStyle name="Normal 81 4 60" xfId="20497"/>
    <cellStyle name="Normal 81 4 61" xfId="20498"/>
    <cellStyle name="Normal 81 4 62" xfId="20499"/>
    <cellStyle name="Normal 81 4 63" xfId="20500"/>
    <cellStyle name="Normal 81 4 64" xfId="20501"/>
    <cellStyle name="Normal 81 4 65" xfId="20502"/>
    <cellStyle name="Normal 81 4 66" xfId="20503"/>
    <cellStyle name="Normal 81 4 67" xfId="20504"/>
    <cellStyle name="Normal 81 4 68" xfId="20505"/>
    <cellStyle name="Normal 81 4 69" xfId="20506"/>
    <cellStyle name="Normal 81 4 7" xfId="20507"/>
    <cellStyle name="Normal 81 4 70" xfId="20508"/>
    <cellStyle name="Normal 81 4 71" xfId="20509"/>
    <cellStyle name="Normal 81 4 72" xfId="20510"/>
    <cellStyle name="Normal 81 4 73" xfId="20511"/>
    <cellStyle name="Normal 81 4 74" xfId="20512"/>
    <cellStyle name="Normal 81 4 75" xfId="20513"/>
    <cellStyle name="Normal 81 4 76" xfId="20514"/>
    <cellStyle name="Normal 81 4 77" xfId="20515"/>
    <cellStyle name="Normal 81 4 78" xfId="20516"/>
    <cellStyle name="Normal 81 4 79" xfId="20517"/>
    <cellStyle name="Normal 81 4 8" xfId="20518"/>
    <cellStyle name="Normal 81 4 80" xfId="20519"/>
    <cellStyle name="Normal 81 4 81" xfId="20520"/>
    <cellStyle name="Normal 81 4 82" xfId="20521"/>
    <cellStyle name="Normal 81 4 83" xfId="20522"/>
    <cellStyle name="Normal 81 4 84" xfId="20523"/>
    <cellStyle name="Normal 81 4 85" xfId="20524"/>
    <cellStyle name="Normal 81 4 86" xfId="20525"/>
    <cellStyle name="Normal 81 4 87" xfId="20526"/>
    <cellStyle name="Normal 81 4 88" xfId="20527"/>
    <cellStyle name="Normal 81 4 9" xfId="20528"/>
    <cellStyle name="Normal 81 40" xfId="20529"/>
    <cellStyle name="Normal 81 41" xfId="20530"/>
    <cellStyle name="Normal 81 42" xfId="20531"/>
    <cellStyle name="Normal 81 43" xfId="20532"/>
    <cellStyle name="Normal 81 44" xfId="20533"/>
    <cellStyle name="Normal 81 45" xfId="20534"/>
    <cellStyle name="Normal 81 46" xfId="20535"/>
    <cellStyle name="Normal 81 47" xfId="20536"/>
    <cellStyle name="Normal 81 48" xfId="20537"/>
    <cellStyle name="Normal 81 49" xfId="20538"/>
    <cellStyle name="Normal 81 5" xfId="20539"/>
    <cellStyle name="Normal 81 50" xfId="20540"/>
    <cellStyle name="Normal 81 51" xfId="20541"/>
    <cellStyle name="Normal 81 52" xfId="20542"/>
    <cellStyle name="Normal 81 53" xfId="20543"/>
    <cellStyle name="Normal 81 54" xfId="20544"/>
    <cellStyle name="Normal 81 55" xfId="20545"/>
    <cellStyle name="Normal 81 56" xfId="20546"/>
    <cellStyle name="Normal 81 57" xfId="20547"/>
    <cellStyle name="Normal 81 58" xfId="20548"/>
    <cellStyle name="Normal 81 59" xfId="20549"/>
    <cellStyle name="Normal 81 6" xfId="20550"/>
    <cellStyle name="Normal 81 60" xfId="20551"/>
    <cellStyle name="Normal 81 61" xfId="20552"/>
    <cellStyle name="Normal 81 62" xfId="20553"/>
    <cellStyle name="Normal 81 63" xfId="20554"/>
    <cellStyle name="Normal 81 64" xfId="20555"/>
    <cellStyle name="Normal 81 65" xfId="20556"/>
    <cellStyle name="Normal 81 66" xfId="20557"/>
    <cellStyle name="Normal 81 67" xfId="20558"/>
    <cellStyle name="Normal 81 68" xfId="20559"/>
    <cellStyle name="Normal 81 69" xfId="20560"/>
    <cellStyle name="Normal 81 7" xfId="20561"/>
    <cellStyle name="Normal 81 70" xfId="20562"/>
    <cellStyle name="Normal 81 71" xfId="20563"/>
    <cellStyle name="Normal 81 72" xfId="20564"/>
    <cellStyle name="Normal 81 73" xfId="20565"/>
    <cellStyle name="Normal 81 74" xfId="20566"/>
    <cellStyle name="Normal 81 75" xfId="20567"/>
    <cellStyle name="Normal 81 76" xfId="20568"/>
    <cellStyle name="Normal 81 77" xfId="20569"/>
    <cellStyle name="Normal 81 78" xfId="20570"/>
    <cellStyle name="Normal 81 79" xfId="20571"/>
    <cellStyle name="Normal 81 8" xfId="20572"/>
    <cellStyle name="Normal 81 80" xfId="20573"/>
    <cellStyle name="Normal 81 81" xfId="20574"/>
    <cellStyle name="Normal 81 82" xfId="20575"/>
    <cellStyle name="Normal 81 83" xfId="20576"/>
    <cellStyle name="Normal 81 84" xfId="20577"/>
    <cellStyle name="Normal 81 85" xfId="20578"/>
    <cellStyle name="Normal 81 86" xfId="20579"/>
    <cellStyle name="Normal 81 87" xfId="20580"/>
    <cellStyle name="Normal 81 88" xfId="20581"/>
    <cellStyle name="Normal 81 89" xfId="20582"/>
    <cellStyle name="Normal 81 9" xfId="20583"/>
    <cellStyle name="Normal 81 90" xfId="20584"/>
    <cellStyle name="Normal 81 91" xfId="20585"/>
    <cellStyle name="Normal 82" xfId="20586"/>
    <cellStyle name="Normal 83" xfId="20587"/>
    <cellStyle name="Normal 9" xfId="20588"/>
    <cellStyle name="Normal 9 10" xfId="20589"/>
    <cellStyle name="Normal 9 11" xfId="20590"/>
    <cellStyle name="Normal 9 12" xfId="20591"/>
    <cellStyle name="Normal 9 13" xfId="20592"/>
    <cellStyle name="Normal 9 14" xfId="20593"/>
    <cellStyle name="Normal 9 15" xfId="20594"/>
    <cellStyle name="Normal 9 16" xfId="20595"/>
    <cellStyle name="Normal 9 17" xfId="20596"/>
    <cellStyle name="Normal 9 18" xfId="20597"/>
    <cellStyle name="Normal 9 19" xfId="20598"/>
    <cellStyle name="Normal 9 2" xfId="20599"/>
    <cellStyle name="Normal 9 20" xfId="20600"/>
    <cellStyle name="Normal 9 21" xfId="20601"/>
    <cellStyle name="Normal 9 22" xfId="20602"/>
    <cellStyle name="Normal 9 23" xfId="20603"/>
    <cellStyle name="Normal 9 24" xfId="20604"/>
    <cellStyle name="Normal 9 25" xfId="20605"/>
    <cellStyle name="Normal 9 26" xfId="20606"/>
    <cellStyle name="Normal 9 27" xfId="20607"/>
    <cellStyle name="Normal 9 28" xfId="20608"/>
    <cellStyle name="Normal 9 29" xfId="20609"/>
    <cellStyle name="Normal 9 3" xfId="20610"/>
    <cellStyle name="Normal 9 30" xfId="20611"/>
    <cellStyle name="Normal 9 31" xfId="20612"/>
    <cellStyle name="Normal 9 32" xfId="20613"/>
    <cellStyle name="Normal 9 33" xfId="20614"/>
    <cellStyle name="Normal 9 34" xfId="20615"/>
    <cellStyle name="Normal 9 35" xfId="20616"/>
    <cellStyle name="Normal 9 36" xfId="20617"/>
    <cellStyle name="Normal 9 37" xfId="20618"/>
    <cellStyle name="Normal 9 38" xfId="20619"/>
    <cellStyle name="Normal 9 39" xfId="20620"/>
    <cellStyle name="Normal 9 4" xfId="20621"/>
    <cellStyle name="Normal 9 40" xfId="20622"/>
    <cellStyle name="Normal 9 41" xfId="20623"/>
    <cellStyle name="Normal 9 42" xfId="20624"/>
    <cellStyle name="Normal 9 43" xfId="20625"/>
    <cellStyle name="Normal 9 44" xfId="20626"/>
    <cellStyle name="Normal 9 45" xfId="20627"/>
    <cellStyle name="Normal 9 46" xfId="20628"/>
    <cellStyle name="Normal 9 47" xfId="20629"/>
    <cellStyle name="Normal 9 48" xfId="20630"/>
    <cellStyle name="Normal 9 49" xfId="20631"/>
    <cellStyle name="Normal 9 5" xfId="20632"/>
    <cellStyle name="Normal 9 50" xfId="20633"/>
    <cellStyle name="Normal 9 51" xfId="20634"/>
    <cellStyle name="Normal 9 52" xfId="20635"/>
    <cellStyle name="Normal 9 53" xfId="20636"/>
    <cellStyle name="Normal 9 54" xfId="20637"/>
    <cellStyle name="Normal 9 55" xfId="20638"/>
    <cellStyle name="Normal 9 56" xfId="20639"/>
    <cellStyle name="Normal 9 57" xfId="20640"/>
    <cellStyle name="Normal 9 58" xfId="20641"/>
    <cellStyle name="Normal 9 59" xfId="20642"/>
    <cellStyle name="Normal 9 6" xfId="20643"/>
    <cellStyle name="Normal 9 60" xfId="20644"/>
    <cellStyle name="Normal 9 61" xfId="20645"/>
    <cellStyle name="Normal 9 62" xfId="20646"/>
    <cellStyle name="Normal 9 63" xfId="20647"/>
    <cellStyle name="Normal 9 64" xfId="20648"/>
    <cellStyle name="Normal 9 65" xfId="20649"/>
    <cellStyle name="Normal 9 66" xfId="20650"/>
    <cellStyle name="Normal 9 67" xfId="20651"/>
    <cellStyle name="Normal 9 68" xfId="20652"/>
    <cellStyle name="Normal 9 69" xfId="20653"/>
    <cellStyle name="Normal 9 7" xfId="20654"/>
    <cellStyle name="Normal 9 70" xfId="20655"/>
    <cellStyle name="Normal 9 71" xfId="20656"/>
    <cellStyle name="Normal 9 72" xfId="20657"/>
    <cellStyle name="Normal 9 73" xfId="20658"/>
    <cellStyle name="Normal 9 74" xfId="20659"/>
    <cellStyle name="Normal 9 75" xfId="20660"/>
    <cellStyle name="Normal 9 76" xfId="20661"/>
    <cellStyle name="Normal 9 77" xfId="20662"/>
    <cellStyle name="Normal 9 78" xfId="20663"/>
    <cellStyle name="Normal 9 79" xfId="20664"/>
    <cellStyle name="Normal 9 8" xfId="20665"/>
    <cellStyle name="Normal 9 80" xfId="20666"/>
    <cellStyle name="Normal 9 81" xfId="20667"/>
    <cellStyle name="Normal 9 82" xfId="20668"/>
    <cellStyle name="Normal 9 83" xfId="20669"/>
    <cellStyle name="Normal 9 84" xfId="20670"/>
    <cellStyle name="Normal 9 85" xfId="20671"/>
    <cellStyle name="Normal 9 86" xfId="20672"/>
    <cellStyle name="Normal 9 87" xfId="20673"/>
    <cellStyle name="Normal 9 88" xfId="20674"/>
    <cellStyle name="Normal 9 9" xfId="20675"/>
    <cellStyle name="Normal 91" xfId="20676"/>
    <cellStyle name="Normal 92" xfId="20677"/>
    <cellStyle name="Normal 93" xfId="20678"/>
    <cellStyle name="Normal 93 10" xfId="20679"/>
    <cellStyle name="Normal 93 11" xfId="20680"/>
    <cellStyle name="Normal 93 12" xfId="20681"/>
    <cellStyle name="Normal 93 13" xfId="20682"/>
    <cellStyle name="Normal 93 14" xfId="20683"/>
    <cellStyle name="Normal 93 15" xfId="20684"/>
    <cellStyle name="Normal 93 16" xfId="20685"/>
    <cellStyle name="Normal 93 17" xfId="20686"/>
    <cellStyle name="Normal 93 18" xfId="20687"/>
    <cellStyle name="Normal 93 19" xfId="20688"/>
    <cellStyle name="Normal 93 2" xfId="20689"/>
    <cellStyle name="Normal 93 2 10" xfId="20690"/>
    <cellStyle name="Normal 93 2 11" xfId="20691"/>
    <cellStyle name="Normal 93 2 12" xfId="20692"/>
    <cellStyle name="Normal 93 2 13" xfId="20693"/>
    <cellStyle name="Normal 93 2 14" xfId="20694"/>
    <cellStyle name="Normal 93 2 15" xfId="20695"/>
    <cellStyle name="Normal 93 2 16" xfId="20696"/>
    <cellStyle name="Normal 93 2 17" xfId="20697"/>
    <cellStyle name="Normal 93 2 18" xfId="20698"/>
    <cellStyle name="Normal 93 2 19" xfId="20699"/>
    <cellStyle name="Normal 93 2 2" xfId="20700"/>
    <cellStyle name="Normal 93 2 2 10" xfId="20701"/>
    <cellStyle name="Normal 93 2 2 11" xfId="20702"/>
    <cellStyle name="Normal 93 2 2 12" xfId="20703"/>
    <cellStyle name="Normal 93 2 2 13" xfId="20704"/>
    <cellStyle name="Normal 93 2 2 14" xfId="20705"/>
    <cellStyle name="Normal 93 2 2 15" xfId="20706"/>
    <cellStyle name="Normal 93 2 2 16" xfId="20707"/>
    <cellStyle name="Normal 93 2 2 17" xfId="20708"/>
    <cellStyle name="Normal 93 2 2 18" xfId="20709"/>
    <cellStyle name="Normal 93 2 2 19" xfId="20710"/>
    <cellStyle name="Normal 93 2 2 2" xfId="20711"/>
    <cellStyle name="Normal 93 2 2 20" xfId="20712"/>
    <cellStyle name="Normal 93 2 2 21" xfId="20713"/>
    <cellStyle name="Normal 93 2 2 22" xfId="20714"/>
    <cellStyle name="Normal 93 2 2 23" xfId="20715"/>
    <cellStyle name="Normal 93 2 2 24" xfId="20716"/>
    <cellStyle name="Normal 93 2 2 25" xfId="20717"/>
    <cellStyle name="Normal 93 2 2 26" xfId="20718"/>
    <cellStyle name="Normal 93 2 2 27" xfId="20719"/>
    <cellStyle name="Normal 93 2 2 28" xfId="20720"/>
    <cellStyle name="Normal 93 2 2 29" xfId="20721"/>
    <cellStyle name="Normal 93 2 2 3" xfId="20722"/>
    <cellStyle name="Normal 93 2 2 30" xfId="20723"/>
    <cellStyle name="Normal 93 2 2 31" xfId="20724"/>
    <cellStyle name="Normal 93 2 2 32" xfId="20725"/>
    <cellStyle name="Normal 93 2 2 33" xfId="20726"/>
    <cellStyle name="Normal 93 2 2 34" xfId="20727"/>
    <cellStyle name="Normal 93 2 2 35" xfId="20728"/>
    <cellStyle name="Normal 93 2 2 36" xfId="20729"/>
    <cellStyle name="Normal 93 2 2 37" xfId="20730"/>
    <cellStyle name="Normal 93 2 2 38" xfId="20731"/>
    <cellStyle name="Normal 93 2 2 39" xfId="20732"/>
    <cellStyle name="Normal 93 2 2 4" xfId="20733"/>
    <cellStyle name="Normal 93 2 2 40" xfId="20734"/>
    <cellStyle name="Normal 93 2 2 41" xfId="20735"/>
    <cellStyle name="Normal 93 2 2 42" xfId="20736"/>
    <cellStyle name="Normal 93 2 2 43" xfId="20737"/>
    <cellStyle name="Normal 93 2 2 44" xfId="20738"/>
    <cellStyle name="Normal 93 2 2 45" xfId="20739"/>
    <cellStyle name="Normal 93 2 2 46" xfId="20740"/>
    <cellStyle name="Normal 93 2 2 47" xfId="20741"/>
    <cellStyle name="Normal 93 2 2 48" xfId="20742"/>
    <cellStyle name="Normal 93 2 2 49" xfId="20743"/>
    <cellStyle name="Normal 93 2 2 5" xfId="20744"/>
    <cellStyle name="Normal 93 2 2 50" xfId="20745"/>
    <cellStyle name="Normal 93 2 2 51" xfId="20746"/>
    <cellStyle name="Normal 93 2 2 52" xfId="20747"/>
    <cellStyle name="Normal 93 2 2 53" xfId="20748"/>
    <cellStyle name="Normal 93 2 2 54" xfId="20749"/>
    <cellStyle name="Normal 93 2 2 55" xfId="20750"/>
    <cellStyle name="Normal 93 2 2 56" xfId="20751"/>
    <cellStyle name="Normal 93 2 2 57" xfId="20752"/>
    <cellStyle name="Normal 93 2 2 58" xfId="20753"/>
    <cellStyle name="Normal 93 2 2 59" xfId="20754"/>
    <cellStyle name="Normal 93 2 2 6" xfId="20755"/>
    <cellStyle name="Normal 93 2 2 60" xfId="20756"/>
    <cellStyle name="Normal 93 2 2 61" xfId="20757"/>
    <cellStyle name="Normal 93 2 2 62" xfId="20758"/>
    <cellStyle name="Normal 93 2 2 63" xfId="20759"/>
    <cellStyle name="Normal 93 2 2 64" xfId="20760"/>
    <cellStyle name="Normal 93 2 2 65" xfId="20761"/>
    <cellStyle name="Normal 93 2 2 66" xfId="20762"/>
    <cellStyle name="Normal 93 2 2 67" xfId="20763"/>
    <cellStyle name="Normal 93 2 2 68" xfId="20764"/>
    <cellStyle name="Normal 93 2 2 69" xfId="20765"/>
    <cellStyle name="Normal 93 2 2 7" xfId="20766"/>
    <cellStyle name="Normal 93 2 2 70" xfId="20767"/>
    <cellStyle name="Normal 93 2 2 71" xfId="20768"/>
    <cellStyle name="Normal 93 2 2 72" xfId="20769"/>
    <cellStyle name="Normal 93 2 2 73" xfId="20770"/>
    <cellStyle name="Normal 93 2 2 74" xfId="20771"/>
    <cellStyle name="Normal 93 2 2 75" xfId="20772"/>
    <cellStyle name="Normal 93 2 2 76" xfId="20773"/>
    <cellStyle name="Normal 93 2 2 77" xfId="20774"/>
    <cellStyle name="Normal 93 2 2 78" xfId="20775"/>
    <cellStyle name="Normal 93 2 2 79" xfId="20776"/>
    <cellStyle name="Normal 93 2 2 8" xfId="20777"/>
    <cellStyle name="Normal 93 2 2 80" xfId="20778"/>
    <cellStyle name="Normal 93 2 2 81" xfId="20779"/>
    <cellStyle name="Normal 93 2 2 82" xfId="20780"/>
    <cellStyle name="Normal 93 2 2 83" xfId="20781"/>
    <cellStyle name="Normal 93 2 2 84" xfId="20782"/>
    <cellStyle name="Normal 93 2 2 85" xfId="20783"/>
    <cellStyle name="Normal 93 2 2 86" xfId="20784"/>
    <cellStyle name="Normal 93 2 2 87" xfId="20785"/>
    <cellStyle name="Normal 93 2 2 88" xfId="20786"/>
    <cellStyle name="Normal 93 2 2 9" xfId="20787"/>
    <cellStyle name="Normal 93 2 20" xfId="20788"/>
    <cellStyle name="Normal 93 2 21" xfId="20789"/>
    <cellStyle name="Normal 93 2 22" xfId="20790"/>
    <cellStyle name="Normal 93 2 23" xfId="20791"/>
    <cellStyle name="Normal 93 2 24" xfId="20792"/>
    <cellStyle name="Normal 93 2 25" xfId="20793"/>
    <cellStyle name="Normal 93 2 26" xfId="20794"/>
    <cellStyle name="Normal 93 2 27" xfId="20795"/>
    <cellStyle name="Normal 93 2 28" xfId="20796"/>
    <cellStyle name="Normal 93 2 29" xfId="20797"/>
    <cellStyle name="Normal 93 2 3" xfId="20798"/>
    <cellStyle name="Normal 93 2 3 10" xfId="20799"/>
    <cellStyle name="Normal 93 2 3 11" xfId="20800"/>
    <cellStyle name="Normal 93 2 3 12" xfId="20801"/>
    <cellStyle name="Normal 93 2 3 13" xfId="20802"/>
    <cellStyle name="Normal 93 2 3 14" xfId="20803"/>
    <cellStyle name="Normal 93 2 3 15" xfId="20804"/>
    <cellStyle name="Normal 93 2 3 16" xfId="20805"/>
    <cellStyle name="Normal 93 2 3 17" xfId="20806"/>
    <cellStyle name="Normal 93 2 3 18" xfId="20807"/>
    <cellStyle name="Normal 93 2 3 19" xfId="20808"/>
    <cellStyle name="Normal 93 2 3 2" xfId="20809"/>
    <cellStyle name="Normal 93 2 3 20" xfId="20810"/>
    <cellStyle name="Normal 93 2 3 21" xfId="20811"/>
    <cellStyle name="Normal 93 2 3 22" xfId="20812"/>
    <cellStyle name="Normal 93 2 3 23" xfId="20813"/>
    <cellStyle name="Normal 93 2 3 24" xfId="20814"/>
    <cellStyle name="Normal 93 2 3 25" xfId="20815"/>
    <cellStyle name="Normal 93 2 3 26" xfId="20816"/>
    <cellStyle name="Normal 93 2 3 27" xfId="20817"/>
    <cellStyle name="Normal 93 2 3 28" xfId="20818"/>
    <cellStyle name="Normal 93 2 3 29" xfId="20819"/>
    <cellStyle name="Normal 93 2 3 3" xfId="20820"/>
    <cellStyle name="Normal 93 2 3 30" xfId="20821"/>
    <cellStyle name="Normal 93 2 3 31" xfId="20822"/>
    <cellStyle name="Normal 93 2 3 32" xfId="20823"/>
    <cellStyle name="Normal 93 2 3 33" xfId="20824"/>
    <cellStyle name="Normal 93 2 3 34" xfId="20825"/>
    <cellStyle name="Normal 93 2 3 35" xfId="20826"/>
    <cellStyle name="Normal 93 2 3 36" xfId="20827"/>
    <cellStyle name="Normal 93 2 3 37" xfId="20828"/>
    <cellStyle name="Normal 93 2 3 38" xfId="20829"/>
    <cellStyle name="Normal 93 2 3 39" xfId="20830"/>
    <cellStyle name="Normal 93 2 3 4" xfId="20831"/>
    <cellStyle name="Normal 93 2 3 40" xfId="20832"/>
    <cellStyle name="Normal 93 2 3 41" xfId="20833"/>
    <cellStyle name="Normal 93 2 3 42" xfId="20834"/>
    <cellStyle name="Normal 93 2 3 43" xfId="20835"/>
    <cellStyle name="Normal 93 2 3 44" xfId="20836"/>
    <cellStyle name="Normal 93 2 3 45" xfId="20837"/>
    <cellStyle name="Normal 93 2 3 46" xfId="20838"/>
    <cellStyle name="Normal 93 2 3 47" xfId="20839"/>
    <cellStyle name="Normal 93 2 3 48" xfId="20840"/>
    <cellStyle name="Normal 93 2 3 49" xfId="20841"/>
    <cellStyle name="Normal 93 2 3 5" xfId="20842"/>
    <cellStyle name="Normal 93 2 3 50" xfId="20843"/>
    <cellStyle name="Normal 93 2 3 51" xfId="20844"/>
    <cellStyle name="Normal 93 2 3 52" xfId="20845"/>
    <cellStyle name="Normal 93 2 3 53" xfId="20846"/>
    <cellStyle name="Normal 93 2 3 54" xfId="20847"/>
    <cellStyle name="Normal 93 2 3 55" xfId="20848"/>
    <cellStyle name="Normal 93 2 3 56" xfId="20849"/>
    <cellStyle name="Normal 93 2 3 57" xfId="20850"/>
    <cellStyle name="Normal 93 2 3 58" xfId="20851"/>
    <cellStyle name="Normal 93 2 3 59" xfId="20852"/>
    <cellStyle name="Normal 93 2 3 6" xfId="20853"/>
    <cellStyle name="Normal 93 2 3 60" xfId="20854"/>
    <cellStyle name="Normal 93 2 3 61" xfId="20855"/>
    <cellStyle name="Normal 93 2 3 62" xfId="20856"/>
    <cellStyle name="Normal 93 2 3 63" xfId="20857"/>
    <cellStyle name="Normal 93 2 3 64" xfId="20858"/>
    <cellStyle name="Normal 93 2 3 65" xfId="20859"/>
    <cellStyle name="Normal 93 2 3 66" xfId="20860"/>
    <cellStyle name="Normal 93 2 3 67" xfId="20861"/>
    <cellStyle name="Normal 93 2 3 68" xfId="20862"/>
    <cellStyle name="Normal 93 2 3 69" xfId="20863"/>
    <cellStyle name="Normal 93 2 3 7" xfId="20864"/>
    <cellStyle name="Normal 93 2 3 70" xfId="20865"/>
    <cellStyle name="Normal 93 2 3 71" xfId="20866"/>
    <cellStyle name="Normal 93 2 3 72" xfId="20867"/>
    <cellStyle name="Normal 93 2 3 73" xfId="20868"/>
    <cellStyle name="Normal 93 2 3 74" xfId="20869"/>
    <cellStyle name="Normal 93 2 3 75" xfId="20870"/>
    <cellStyle name="Normal 93 2 3 76" xfId="20871"/>
    <cellStyle name="Normal 93 2 3 77" xfId="20872"/>
    <cellStyle name="Normal 93 2 3 78" xfId="20873"/>
    <cellStyle name="Normal 93 2 3 79" xfId="20874"/>
    <cellStyle name="Normal 93 2 3 8" xfId="20875"/>
    <cellStyle name="Normal 93 2 3 80" xfId="20876"/>
    <cellStyle name="Normal 93 2 3 81" xfId="20877"/>
    <cellStyle name="Normal 93 2 3 82" xfId="20878"/>
    <cellStyle name="Normal 93 2 3 83" xfId="20879"/>
    <cellStyle name="Normal 93 2 3 84" xfId="20880"/>
    <cellStyle name="Normal 93 2 3 85" xfId="20881"/>
    <cellStyle name="Normal 93 2 3 86" xfId="20882"/>
    <cellStyle name="Normal 93 2 3 87" xfId="20883"/>
    <cellStyle name="Normal 93 2 3 88" xfId="20884"/>
    <cellStyle name="Normal 93 2 3 9" xfId="20885"/>
    <cellStyle name="Normal 93 2 30" xfId="20886"/>
    <cellStyle name="Normal 93 2 31" xfId="20887"/>
    <cellStyle name="Normal 93 2 32" xfId="20888"/>
    <cellStyle name="Normal 93 2 33" xfId="20889"/>
    <cellStyle name="Normal 93 2 34" xfId="20890"/>
    <cellStyle name="Normal 93 2 35" xfId="20891"/>
    <cellStyle name="Normal 93 2 36" xfId="20892"/>
    <cellStyle name="Normal 93 2 37" xfId="20893"/>
    <cellStyle name="Normal 93 2 38" xfId="20894"/>
    <cellStyle name="Normal 93 2 39" xfId="20895"/>
    <cellStyle name="Normal 93 2 4" xfId="20896"/>
    <cellStyle name="Normal 93 2 40" xfId="20897"/>
    <cellStyle name="Normal 93 2 41" xfId="20898"/>
    <cellStyle name="Normal 93 2 42" xfId="20899"/>
    <cellStyle name="Normal 93 2 43" xfId="20900"/>
    <cellStyle name="Normal 93 2 44" xfId="20901"/>
    <cellStyle name="Normal 93 2 45" xfId="20902"/>
    <cellStyle name="Normal 93 2 46" xfId="20903"/>
    <cellStyle name="Normal 93 2 47" xfId="20904"/>
    <cellStyle name="Normal 93 2 48" xfId="20905"/>
    <cellStyle name="Normal 93 2 49" xfId="20906"/>
    <cellStyle name="Normal 93 2 5" xfId="20907"/>
    <cellStyle name="Normal 93 2 50" xfId="20908"/>
    <cellStyle name="Normal 93 2 51" xfId="20909"/>
    <cellStyle name="Normal 93 2 52" xfId="20910"/>
    <cellStyle name="Normal 93 2 53" xfId="20911"/>
    <cellStyle name="Normal 93 2 54" xfId="20912"/>
    <cellStyle name="Normal 93 2 55" xfId="20913"/>
    <cellStyle name="Normal 93 2 56" xfId="20914"/>
    <cellStyle name="Normal 93 2 57" xfId="20915"/>
    <cellStyle name="Normal 93 2 58" xfId="20916"/>
    <cellStyle name="Normal 93 2 59" xfId="20917"/>
    <cellStyle name="Normal 93 2 6" xfId="20918"/>
    <cellStyle name="Normal 93 2 60" xfId="20919"/>
    <cellStyle name="Normal 93 2 61" xfId="20920"/>
    <cellStyle name="Normal 93 2 62" xfId="20921"/>
    <cellStyle name="Normal 93 2 63" xfId="20922"/>
    <cellStyle name="Normal 93 2 64" xfId="20923"/>
    <cellStyle name="Normal 93 2 65" xfId="20924"/>
    <cellStyle name="Normal 93 2 66" xfId="20925"/>
    <cellStyle name="Normal 93 2 67" xfId="20926"/>
    <cellStyle name="Normal 93 2 68" xfId="20927"/>
    <cellStyle name="Normal 93 2 69" xfId="20928"/>
    <cellStyle name="Normal 93 2 7" xfId="20929"/>
    <cellStyle name="Normal 93 2 70" xfId="20930"/>
    <cellStyle name="Normal 93 2 71" xfId="20931"/>
    <cellStyle name="Normal 93 2 72" xfId="20932"/>
    <cellStyle name="Normal 93 2 73" xfId="20933"/>
    <cellStyle name="Normal 93 2 74" xfId="20934"/>
    <cellStyle name="Normal 93 2 75" xfId="20935"/>
    <cellStyle name="Normal 93 2 76" xfId="20936"/>
    <cellStyle name="Normal 93 2 77" xfId="20937"/>
    <cellStyle name="Normal 93 2 78" xfId="20938"/>
    <cellStyle name="Normal 93 2 79" xfId="20939"/>
    <cellStyle name="Normal 93 2 8" xfId="20940"/>
    <cellStyle name="Normal 93 2 80" xfId="20941"/>
    <cellStyle name="Normal 93 2 81" xfId="20942"/>
    <cellStyle name="Normal 93 2 82" xfId="20943"/>
    <cellStyle name="Normal 93 2 83" xfId="20944"/>
    <cellStyle name="Normal 93 2 84" xfId="20945"/>
    <cellStyle name="Normal 93 2 85" xfId="20946"/>
    <cellStyle name="Normal 93 2 86" xfId="20947"/>
    <cellStyle name="Normal 93 2 87" xfId="20948"/>
    <cellStyle name="Normal 93 2 88" xfId="20949"/>
    <cellStyle name="Normal 93 2 89" xfId="20950"/>
    <cellStyle name="Normal 93 2 9" xfId="20951"/>
    <cellStyle name="Normal 93 2 90" xfId="20952"/>
    <cellStyle name="Normal 93 20" xfId="20953"/>
    <cellStyle name="Normal 93 21" xfId="20954"/>
    <cellStyle name="Normal 93 22" xfId="20955"/>
    <cellStyle name="Normal 93 23" xfId="20956"/>
    <cellStyle name="Normal 93 24" xfId="20957"/>
    <cellStyle name="Normal 93 25" xfId="20958"/>
    <cellStyle name="Normal 93 26" xfId="20959"/>
    <cellStyle name="Normal 93 27" xfId="20960"/>
    <cellStyle name="Normal 93 28" xfId="20961"/>
    <cellStyle name="Normal 93 29" xfId="20962"/>
    <cellStyle name="Normal 93 3" xfId="20963"/>
    <cellStyle name="Normal 93 3 10" xfId="20964"/>
    <cellStyle name="Normal 93 3 11" xfId="20965"/>
    <cellStyle name="Normal 93 3 12" xfId="20966"/>
    <cellStyle name="Normal 93 3 13" xfId="20967"/>
    <cellStyle name="Normal 93 3 14" xfId="20968"/>
    <cellStyle name="Normal 93 3 15" xfId="20969"/>
    <cellStyle name="Normal 93 3 16" xfId="20970"/>
    <cellStyle name="Normal 93 3 17" xfId="20971"/>
    <cellStyle name="Normal 93 3 18" xfId="20972"/>
    <cellStyle name="Normal 93 3 19" xfId="20973"/>
    <cellStyle name="Normal 93 3 2" xfId="20974"/>
    <cellStyle name="Normal 93 3 20" xfId="20975"/>
    <cellStyle name="Normal 93 3 21" xfId="20976"/>
    <cellStyle name="Normal 93 3 22" xfId="20977"/>
    <cellStyle name="Normal 93 3 23" xfId="20978"/>
    <cellStyle name="Normal 93 3 24" xfId="20979"/>
    <cellStyle name="Normal 93 3 25" xfId="20980"/>
    <cellStyle name="Normal 93 3 26" xfId="20981"/>
    <cellStyle name="Normal 93 3 27" xfId="20982"/>
    <cellStyle name="Normal 93 3 28" xfId="20983"/>
    <cellStyle name="Normal 93 3 29" xfId="20984"/>
    <cellStyle name="Normal 93 3 3" xfId="20985"/>
    <cellStyle name="Normal 93 3 30" xfId="20986"/>
    <cellStyle name="Normal 93 3 31" xfId="20987"/>
    <cellStyle name="Normal 93 3 32" xfId="20988"/>
    <cellStyle name="Normal 93 3 33" xfId="20989"/>
    <cellStyle name="Normal 93 3 34" xfId="20990"/>
    <cellStyle name="Normal 93 3 35" xfId="20991"/>
    <cellStyle name="Normal 93 3 36" xfId="20992"/>
    <cellStyle name="Normal 93 3 37" xfId="20993"/>
    <cellStyle name="Normal 93 3 38" xfId="20994"/>
    <cellStyle name="Normal 93 3 39" xfId="20995"/>
    <cellStyle name="Normal 93 3 4" xfId="20996"/>
    <cellStyle name="Normal 93 3 40" xfId="20997"/>
    <cellStyle name="Normal 93 3 41" xfId="20998"/>
    <cellStyle name="Normal 93 3 42" xfId="20999"/>
    <cellStyle name="Normal 93 3 43" xfId="21000"/>
    <cellStyle name="Normal 93 3 44" xfId="21001"/>
    <cellStyle name="Normal 93 3 45" xfId="21002"/>
    <cellStyle name="Normal 93 3 46" xfId="21003"/>
    <cellStyle name="Normal 93 3 47" xfId="21004"/>
    <cellStyle name="Normal 93 3 48" xfId="21005"/>
    <cellStyle name="Normal 93 3 49" xfId="21006"/>
    <cellStyle name="Normal 93 3 5" xfId="21007"/>
    <cellStyle name="Normal 93 3 50" xfId="21008"/>
    <cellStyle name="Normal 93 3 51" xfId="21009"/>
    <cellStyle name="Normal 93 3 52" xfId="21010"/>
    <cellStyle name="Normal 93 3 53" xfId="21011"/>
    <cellStyle name="Normal 93 3 54" xfId="21012"/>
    <cellStyle name="Normal 93 3 55" xfId="21013"/>
    <cellStyle name="Normal 93 3 56" xfId="21014"/>
    <cellStyle name="Normal 93 3 57" xfId="21015"/>
    <cellStyle name="Normal 93 3 58" xfId="21016"/>
    <cellStyle name="Normal 93 3 59" xfId="21017"/>
    <cellStyle name="Normal 93 3 6" xfId="21018"/>
    <cellStyle name="Normal 93 3 60" xfId="21019"/>
    <cellStyle name="Normal 93 3 61" xfId="21020"/>
    <cellStyle name="Normal 93 3 62" xfId="21021"/>
    <cellStyle name="Normal 93 3 63" xfId="21022"/>
    <cellStyle name="Normal 93 3 64" xfId="21023"/>
    <cellStyle name="Normal 93 3 65" xfId="21024"/>
    <cellStyle name="Normal 93 3 66" xfId="21025"/>
    <cellStyle name="Normal 93 3 67" xfId="21026"/>
    <cellStyle name="Normal 93 3 68" xfId="21027"/>
    <cellStyle name="Normal 93 3 69" xfId="21028"/>
    <cellStyle name="Normal 93 3 7" xfId="21029"/>
    <cellStyle name="Normal 93 3 70" xfId="21030"/>
    <cellStyle name="Normal 93 3 71" xfId="21031"/>
    <cellStyle name="Normal 93 3 72" xfId="21032"/>
    <cellStyle name="Normal 93 3 73" xfId="21033"/>
    <cellStyle name="Normal 93 3 74" xfId="21034"/>
    <cellStyle name="Normal 93 3 75" xfId="21035"/>
    <cellStyle name="Normal 93 3 76" xfId="21036"/>
    <cellStyle name="Normal 93 3 77" xfId="21037"/>
    <cellStyle name="Normal 93 3 78" xfId="21038"/>
    <cellStyle name="Normal 93 3 79" xfId="21039"/>
    <cellStyle name="Normal 93 3 8" xfId="21040"/>
    <cellStyle name="Normal 93 3 80" xfId="21041"/>
    <cellStyle name="Normal 93 3 81" xfId="21042"/>
    <cellStyle name="Normal 93 3 82" xfId="21043"/>
    <cellStyle name="Normal 93 3 83" xfId="21044"/>
    <cellStyle name="Normal 93 3 84" xfId="21045"/>
    <cellStyle name="Normal 93 3 85" xfId="21046"/>
    <cellStyle name="Normal 93 3 86" xfId="21047"/>
    <cellStyle name="Normal 93 3 87" xfId="21048"/>
    <cellStyle name="Normal 93 3 88" xfId="21049"/>
    <cellStyle name="Normal 93 3 9" xfId="21050"/>
    <cellStyle name="Normal 93 30" xfId="21051"/>
    <cellStyle name="Normal 93 31" xfId="21052"/>
    <cellStyle name="Normal 93 32" xfId="21053"/>
    <cellStyle name="Normal 93 33" xfId="21054"/>
    <cellStyle name="Normal 93 34" xfId="21055"/>
    <cellStyle name="Normal 93 35" xfId="21056"/>
    <cellStyle name="Normal 93 36" xfId="21057"/>
    <cellStyle name="Normal 93 37" xfId="21058"/>
    <cellStyle name="Normal 93 38" xfId="21059"/>
    <cellStyle name="Normal 93 39" xfId="21060"/>
    <cellStyle name="Normal 93 4" xfId="21061"/>
    <cellStyle name="Normal 93 4 10" xfId="21062"/>
    <cellStyle name="Normal 93 4 11" xfId="21063"/>
    <cellStyle name="Normal 93 4 12" xfId="21064"/>
    <cellStyle name="Normal 93 4 13" xfId="21065"/>
    <cellStyle name="Normal 93 4 14" xfId="21066"/>
    <cellStyle name="Normal 93 4 15" xfId="21067"/>
    <cellStyle name="Normal 93 4 16" xfId="21068"/>
    <cellStyle name="Normal 93 4 17" xfId="21069"/>
    <cellStyle name="Normal 93 4 18" xfId="21070"/>
    <cellStyle name="Normal 93 4 19" xfId="21071"/>
    <cellStyle name="Normal 93 4 2" xfId="21072"/>
    <cellStyle name="Normal 93 4 20" xfId="21073"/>
    <cellStyle name="Normal 93 4 21" xfId="21074"/>
    <cellStyle name="Normal 93 4 22" xfId="21075"/>
    <cellStyle name="Normal 93 4 23" xfId="21076"/>
    <cellStyle name="Normal 93 4 24" xfId="21077"/>
    <cellStyle name="Normal 93 4 25" xfId="21078"/>
    <cellStyle name="Normal 93 4 26" xfId="21079"/>
    <cellStyle name="Normal 93 4 27" xfId="21080"/>
    <cellStyle name="Normal 93 4 28" xfId="21081"/>
    <cellStyle name="Normal 93 4 29" xfId="21082"/>
    <cellStyle name="Normal 93 4 3" xfId="21083"/>
    <cellStyle name="Normal 93 4 30" xfId="21084"/>
    <cellStyle name="Normal 93 4 31" xfId="21085"/>
    <cellStyle name="Normal 93 4 32" xfId="21086"/>
    <cellStyle name="Normal 93 4 33" xfId="21087"/>
    <cellStyle name="Normal 93 4 34" xfId="21088"/>
    <cellStyle name="Normal 93 4 35" xfId="21089"/>
    <cellStyle name="Normal 93 4 36" xfId="21090"/>
    <cellStyle name="Normal 93 4 37" xfId="21091"/>
    <cellStyle name="Normal 93 4 38" xfId="21092"/>
    <cellStyle name="Normal 93 4 39" xfId="21093"/>
    <cellStyle name="Normal 93 4 4" xfId="21094"/>
    <cellStyle name="Normal 93 4 40" xfId="21095"/>
    <cellStyle name="Normal 93 4 41" xfId="21096"/>
    <cellStyle name="Normal 93 4 42" xfId="21097"/>
    <cellStyle name="Normal 93 4 43" xfId="21098"/>
    <cellStyle name="Normal 93 4 44" xfId="21099"/>
    <cellStyle name="Normal 93 4 45" xfId="21100"/>
    <cellStyle name="Normal 93 4 46" xfId="21101"/>
    <cellStyle name="Normal 93 4 47" xfId="21102"/>
    <cellStyle name="Normal 93 4 48" xfId="21103"/>
    <cellStyle name="Normal 93 4 49" xfId="21104"/>
    <cellStyle name="Normal 93 4 5" xfId="21105"/>
    <cellStyle name="Normal 93 4 50" xfId="21106"/>
    <cellStyle name="Normal 93 4 51" xfId="21107"/>
    <cellStyle name="Normal 93 4 52" xfId="21108"/>
    <cellStyle name="Normal 93 4 53" xfId="21109"/>
    <cellStyle name="Normal 93 4 54" xfId="21110"/>
    <cellStyle name="Normal 93 4 55" xfId="21111"/>
    <cellStyle name="Normal 93 4 56" xfId="21112"/>
    <cellStyle name="Normal 93 4 57" xfId="21113"/>
    <cellStyle name="Normal 93 4 58" xfId="21114"/>
    <cellStyle name="Normal 93 4 59" xfId="21115"/>
    <cellStyle name="Normal 93 4 6" xfId="21116"/>
    <cellStyle name="Normal 93 4 60" xfId="21117"/>
    <cellStyle name="Normal 93 4 61" xfId="21118"/>
    <cellStyle name="Normal 93 4 62" xfId="21119"/>
    <cellStyle name="Normal 93 4 63" xfId="21120"/>
    <cellStyle name="Normal 93 4 64" xfId="21121"/>
    <cellStyle name="Normal 93 4 65" xfId="21122"/>
    <cellStyle name="Normal 93 4 66" xfId="21123"/>
    <cellStyle name="Normal 93 4 67" xfId="21124"/>
    <cellStyle name="Normal 93 4 68" xfId="21125"/>
    <cellStyle name="Normal 93 4 69" xfId="21126"/>
    <cellStyle name="Normal 93 4 7" xfId="21127"/>
    <cellStyle name="Normal 93 4 70" xfId="21128"/>
    <cellStyle name="Normal 93 4 71" xfId="21129"/>
    <cellStyle name="Normal 93 4 72" xfId="21130"/>
    <cellStyle name="Normal 93 4 73" xfId="21131"/>
    <cellStyle name="Normal 93 4 74" xfId="21132"/>
    <cellStyle name="Normal 93 4 75" xfId="21133"/>
    <cellStyle name="Normal 93 4 76" xfId="21134"/>
    <cellStyle name="Normal 93 4 77" xfId="21135"/>
    <cellStyle name="Normal 93 4 78" xfId="21136"/>
    <cellStyle name="Normal 93 4 79" xfId="21137"/>
    <cellStyle name="Normal 93 4 8" xfId="21138"/>
    <cellStyle name="Normal 93 4 80" xfId="21139"/>
    <cellStyle name="Normal 93 4 81" xfId="21140"/>
    <cellStyle name="Normal 93 4 82" xfId="21141"/>
    <cellStyle name="Normal 93 4 83" xfId="21142"/>
    <cellStyle name="Normal 93 4 84" xfId="21143"/>
    <cellStyle name="Normal 93 4 85" xfId="21144"/>
    <cellStyle name="Normal 93 4 86" xfId="21145"/>
    <cellStyle name="Normal 93 4 87" xfId="21146"/>
    <cellStyle name="Normal 93 4 88" xfId="21147"/>
    <cellStyle name="Normal 93 4 9" xfId="21148"/>
    <cellStyle name="Normal 93 40" xfId="21149"/>
    <cellStyle name="Normal 93 41" xfId="21150"/>
    <cellStyle name="Normal 93 42" xfId="21151"/>
    <cellStyle name="Normal 93 43" xfId="21152"/>
    <cellStyle name="Normal 93 44" xfId="21153"/>
    <cellStyle name="Normal 93 45" xfId="21154"/>
    <cellStyle name="Normal 93 46" xfId="21155"/>
    <cellStyle name="Normal 93 47" xfId="21156"/>
    <cellStyle name="Normal 93 48" xfId="21157"/>
    <cellStyle name="Normal 93 49" xfId="21158"/>
    <cellStyle name="Normal 93 5" xfId="21159"/>
    <cellStyle name="Normal 93 50" xfId="21160"/>
    <cellStyle name="Normal 93 51" xfId="21161"/>
    <cellStyle name="Normal 93 52" xfId="21162"/>
    <cellStyle name="Normal 93 53" xfId="21163"/>
    <cellStyle name="Normal 93 54" xfId="21164"/>
    <cellStyle name="Normal 93 55" xfId="21165"/>
    <cellStyle name="Normal 93 56" xfId="21166"/>
    <cellStyle name="Normal 93 57" xfId="21167"/>
    <cellStyle name="Normal 93 58" xfId="21168"/>
    <cellStyle name="Normal 93 59" xfId="21169"/>
    <cellStyle name="Normal 93 6" xfId="21170"/>
    <cellStyle name="Normal 93 60" xfId="21171"/>
    <cellStyle name="Normal 93 61" xfId="21172"/>
    <cellStyle name="Normal 93 62" xfId="21173"/>
    <cellStyle name="Normal 93 63" xfId="21174"/>
    <cellStyle name="Normal 93 64" xfId="21175"/>
    <cellStyle name="Normal 93 65" xfId="21176"/>
    <cellStyle name="Normal 93 66" xfId="21177"/>
    <cellStyle name="Normal 93 67" xfId="21178"/>
    <cellStyle name="Normal 93 68" xfId="21179"/>
    <cellStyle name="Normal 93 69" xfId="21180"/>
    <cellStyle name="Normal 93 7" xfId="21181"/>
    <cellStyle name="Normal 93 70" xfId="21182"/>
    <cellStyle name="Normal 93 71" xfId="21183"/>
    <cellStyle name="Normal 93 72" xfId="21184"/>
    <cellStyle name="Normal 93 73" xfId="21185"/>
    <cellStyle name="Normal 93 74" xfId="21186"/>
    <cellStyle name="Normal 93 75" xfId="21187"/>
    <cellStyle name="Normal 93 76" xfId="21188"/>
    <cellStyle name="Normal 93 77" xfId="21189"/>
    <cellStyle name="Normal 93 78" xfId="21190"/>
    <cellStyle name="Normal 93 79" xfId="21191"/>
    <cellStyle name="Normal 93 8" xfId="21192"/>
    <cellStyle name="Normal 93 80" xfId="21193"/>
    <cellStyle name="Normal 93 81" xfId="21194"/>
    <cellStyle name="Normal 93 82" xfId="21195"/>
    <cellStyle name="Normal 93 83" xfId="21196"/>
    <cellStyle name="Normal 93 84" xfId="21197"/>
    <cellStyle name="Normal 93 85" xfId="21198"/>
    <cellStyle name="Normal 93 86" xfId="21199"/>
    <cellStyle name="Normal 93 87" xfId="21200"/>
    <cellStyle name="Normal 93 88" xfId="21201"/>
    <cellStyle name="Normal 93 89" xfId="21202"/>
    <cellStyle name="Normal 93 9" xfId="21203"/>
    <cellStyle name="Normal 93 90" xfId="21204"/>
    <cellStyle name="Normal 93 91" xfId="21205"/>
    <cellStyle name="Normal 94" xfId="21206"/>
    <cellStyle name="Normal 94 10" xfId="21207"/>
    <cellStyle name="Normal 94 11" xfId="21208"/>
    <cellStyle name="Normal 94 12" xfId="21209"/>
    <cellStyle name="Normal 94 13" xfId="21210"/>
    <cellStyle name="Normal 94 14" xfId="21211"/>
    <cellStyle name="Normal 94 15" xfId="21212"/>
    <cellStyle name="Normal 94 16" xfId="21213"/>
    <cellStyle name="Normal 94 17" xfId="21214"/>
    <cellStyle name="Normal 94 18" xfId="21215"/>
    <cellStyle name="Normal 94 19" xfId="21216"/>
    <cellStyle name="Normal 94 2" xfId="21217"/>
    <cellStyle name="Normal 94 2 10" xfId="21218"/>
    <cellStyle name="Normal 94 2 11" xfId="21219"/>
    <cellStyle name="Normal 94 2 12" xfId="21220"/>
    <cellStyle name="Normal 94 2 13" xfId="21221"/>
    <cellStyle name="Normal 94 2 14" xfId="21222"/>
    <cellStyle name="Normal 94 2 15" xfId="21223"/>
    <cellStyle name="Normal 94 2 16" xfId="21224"/>
    <cellStyle name="Normal 94 2 17" xfId="21225"/>
    <cellStyle name="Normal 94 2 18" xfId="21226"/>
    <cellStyle name="Normal 94 2 19" xfId="21227"/>
    <cellStyle name="Normal 94 2 2" xfId="21228"/>
    <cellStyle name="Normal 94 2 2 10" xfId="21229"/>
    <cellStyle name="Normal 94 2 2 11" xfId="21230"/>
    <cellStyle name="Normal 94 2 2 12" xfId="21231"/>
    <cellStyle name="Normal 94 2 2 13" xfId="21232"/>
    <cellStyle name="Normal 94 2 2 14" xfId="21233"/>
    <cellStyle name="Normal 94 2 2 15" xfId="21234"/>
    <cellStyle name="Normal 94 2 2 16" xfId="21235"/>
    <cellStyle name="Normal 94 2 2 17" xfId="21236"/>
    <cellStyle name="Normal 94 2 2 18" xfId="21237"/>
    <cellStyle name="Normal 94 2 2 19" xfId="21238"/>
    <cellStyle name="Normal 94 2 2 2" xfId="21239"/>
    <cellStyle name="Normal 94 2 2 20" xfId="21240"/>
    <cellStyle name="Normal 94 2 2 21" xfId="21241"/>
    <cellStyle name="Normal 94 2 2 22" xfId="21242"/>
    <cellStyle name="Normal 94 2 2 23" xfId="21243"/>
    <cellStyle name="Normal 94 2 2 24" xfId="21244"/>
    <cellStyle name="Normal 94 2 2 25" xfId="21245"/>
    <cellStyle name="Normal 94 2 2 26" xfId="21246"/>
    <cellStyle name="Normal 94 2 2 27" xfId="21247"/>
    <cellStyle name="Normal 94 2 2 28" xfId="21248"/>
    <cellStyle name="Normal 94 2 2 29" xfId="21249"/>
    <cellStyle name="Normal 94 2 2 3" xfId="21250"/>
    <cellStyle name="Normal 94 2 2 30" xfId="21251"/>
    <cellStyle name="Normal 94 2 2 31" xfId="21252"/>
    <cellStyle name="Normal 94 2 2 32" xfId="21253"/>
    <cellStyle name="Normal 94 2 2 33" xfId="21254"/>
    <cellStyle name="Normal 94 2 2 34" xfId="21255"/>
    <cellStyle name="Normal 94 2 2 35" xfId="21256"/>
    <cellStyle name="Normal 94 2 2 36" xfId="21257"/>
    <cellStyle name="Normal 94 2 2 37" xfId="21258"/>
    <cellStyle name="Normal 94 2 2 38" xfId="21259"/>
    <cellStyle name="Normal 94 2 2 39" xfId="21260"/>
    <cellStyle name="Normal 94 2 2 4" xfId="21261"/>
    <cellStyle name="Normal 94 2 2 40" xfId="21262"/>
    <cellStyle name="Normal 94 2 2 41" xfId="21263"/>
    <cellStyle name="Normal 94 2 2 42" xfId="21264"/>
    <cellStyle name="Normal 94 2 2 43" xfId="21265"/>
    <cellStyle name="Normal 94 2 2 44" xfId="21266"/>
    <cellStyle name="Normal 94 2 2 45" xfId="21267"/>
    <cellStyle name="Normal 94 2 2 46" xfId="21268"/>
    <cellStyle name="Normal 94 2 2 47" xfId="21269"/>
    <cellStyle name="Normal 94 2 2 48" xfId="21270"/>
    <cellStyle name="Normal 94 2 2 49" xfId="21271"/>
    <cellStyle name="Normal 94 2 2 5" xfId="21272"/>
    <cellStyle name="Normal 94 2 2 50" xfId="21273"/>
    <cellStyle name="Normal 94 2 2 51" xfId="21274"/>
    <cellStyle name="Normal 94 2 2 52" xfId="21275"/>
    <cellStyle name="Normal 94 2 2 53" xfId="21276"/>
    <cellStyle name="Normal 94 2 2 54" xfId="21277"/>
    <cellStyle name="Normal 94 2 2 55" xfId="21278"/>
    <cellStyle name="Normal 94 2 2 56" xfId="21279"/>
    <cellStyle name="Normal 94 2 2 57" xfId="21280"/>
    <cellStyle name="Normal 94 2 2 58" xfId="21281"/>
    <cellStyle name="Normal 94 2 2 59" xfId="21282"/>
    <cellStyle name="Normal 94 2 2 6" xfId="21283"/>
    <cellStyle name="Normal 94 2 2 60" xfId="21284"/>
    <cellStyle name="Normal 94 2 2 61" xfId="21285"/>
    <cellStyle name="Normal 94 2 2 62" xfId="21286"/>
    <cellStyle name="Normal 94 2 2 63" xfId="21287"/>
    <cellStyle name="Normal 94 2 2 64" xfId="21288"/>
    <cellStyle name="Normal 94 2 2 65" xfId="21289"/>
    <cellStyle name="Normal 94 2 2 66" xfId="21290"/>
    <cellStyle name="Normal 94 2 2 67" xfId="21291"/>
    <cellStyle name="Normal 94 2 2 68" xfId="21292"/>
    <cellStyle name="Normal 94 2 2 69" xfId="21293"/>
    <cellStyle name="Normal 94 2 2 7" xfId="21294"/>
    <cellStyle name="Normal 94 2 2 70" xfId="21295"/>
    <cellStyle name="Normal 94 2 2 71" xfId="21296"/>
    <cellStyle name="Normal 94 2 2 72" xfId="21297"/>
    <cellStyle name="Normal 94 2 2 73" xfId="21298"/>
    <cellStyle name="Normal 94 2 2 74" xfId="21299"/>
    <cellStyle name="Normal 94 2 2 75" xfId="21300"/>
    <cellStyle name="Normal 94 2 2 76" xfId="21301"/>
    <cellStyle name="Normal 94 2 2 77" xfId="21302"/>
    <cellStyle name="Normal 94 2 2 78" xfId="21303"/>
    <cellStyle name="Normal 94 2 2 79" xfId="21304"/>
    <cellStyle name="Normal 94 2 2 8" xfId="21305"/>
    <cellStyle name="Normal 94 2 2 80" xfId="21306"/>
    <cellStyle name="Normal 94 2 2 81" xfId="21307"/>
    <cellStyle name="Normal 94 2 2 82" xfId="21308"/>
    <cellStyle name="Normal 94 2 2 83" xfId="21309"/>
    <cellStyle name="Normal 94 2 2 84" xfId="21310"/>
    <cellStyle name="Normal 94 2 2 85" xfId="21311"/>
    <cellStyle name="Normal 94 2 2 86" xfId="21312"/>
    <cellStyle name="Normal 94 2 2 87" xfId="21313"/>
    <cellStyle name="Normal 94 2 2 88" xfId="21314"/>
    <cellStyle name="Normal 94 2 2 9" xfId="21315"/>
    <cellStyle name="Normal 94 2 20" xfId="21316"/>
    <cellStyle name="Normal 94 2 21" xfId="21317"/>
    <cellStyle name="Normal 94 2 22" xfId="21318"/>
    <cellStyle name="Normal 94 2 23" xfId="21319"/>
    <cellStyle name="Normal 94 2 24" xfId="21320"/>
    <cellStyle name="Normal 94 2 25" xfId="21321"/>
    <cellStyle name="Normal 94 2 26" xfId="21322"/>
    <cellStyle name="Normal 94 2 27" xfId="21323"/>
    <cellStyle name="Normal 94 2 28" xfId="21324"/>
    <cellStyle name="Normal 94 2 29" xfId="21325"/>
    <cellStyle name="Normal 94 2 3" xfId="21326"/>
    <cellStyle name="Normal 94 2 3 10" xfId="21327"/>
    <cellStyle name="Normal 94 2 3 11" xfId="21328"/>
    <cellStyle name="Normal 94 2 3 12" xfId="21329"/>
    <cellStyle name="Normal 94 2 3 13" xfId="21330"/>
    <cellStyle name="Normal 94 2 3 14" xfId="21331"/>
    <cellStyle name="Normal 94 2 3 15" xfId="21332"/>
    <cellStyle name="Normal 94 2 3 16" xfId="21333"/>
    <cellStyle name="Normal 94 2 3 17" xfId="21334"/>
    <cellStyle name="Normal 94 2 3 18" xfId="21335"/>
    <cellStyle name="Normal 94 2 3 19" xfId="21336"/>
    <cellStyle name="Normal 94 2 3 2" xfId="21337"/>
    <cellStyle name="Normal 94 2 3 20" xfId="21338"/>
    <cellStyle name="Normal 94 2 3 21" xfId="21339"/>
    <cellStyle name="Normal 94 2 3 22" xfId="21340"/>
    <cellStyle name="Normal 94 2 3 23" xfId="21341"/>
    <cellStyle name="Normal 94 2 3 24" xfId="21342"/>
    <cellStyle name="Normal 94 2 3 25" xfId="21343"/>
    <cellStyle name="Normal 94 2 3 26" xfId="21344"/>
    <cellStyle name="Normal 94 2 3 27" xfId="21345"/>
    <cellStyle name="Normal 94 2 3 28" xfId="21346"/>
    <cellStyle name="Normal 94 2 3 29" xfId="21347"/>
    <cellStyle name="Normal 94 2 3 3" xfId="21348"/>
    <cellStyle name="Normal 94 2 3 30" xfId="21349"/>
    <cellStyle name="Normal 94 2 3 31" xfId="21350"/>
    <cellStyle name="Normal 94 2 3 32" xfId="21351"/>
    <cellStyle name="Normal 94 2 3 33" xfId="21352"/>
    <cellStyle name="Normal 94 2 3 34" xfId="21353"/>
    <cellStyle name="Normal 94 2 3 35" xfId="21354"/>
    <cellStyle name="Normal 94 2 3 36" xfId="21355"/>
    <cellStyle name="Normal 94 2 3 37" xfId="21356"/>
    <cellStyle name="Normal 94 2 3 38" xfId="21357"/>
    <cellStyle name="Normal 94 2 3 39" xfId="21358"/>
    <cellStyle name="Normal 94 2 3 4" xfId="21359"/>
    <cellStyle name="Normal 94 2 3 40" xfId="21360"/>
    <cellStyle name="Normal 94 2 3 41" xfId="21361"/>
    <cellStyle name="Normal 94 2 3 42" xfId="21362"/>
    <cellStyle name="Normal 94 2 3 43" xfId="21363"/>
    <cellStyle name="Normal 94 2 3 44" xfId="21364"/>
    <cellStyle name="Normal 94 2 3 45" xfId="21365"/>
    <cellStyle name="Normal 94 2 3 46" xfId="21366"/>
    <cellStyle name="Normal 94 2 3 47" xfId="21367"/>
    <cellStyle name="Normal 94 2 3 48" xfId="21368"/>
    <cellStyle name="Normal 94 2 3 49" xfId="21369"/>
    <cellStyle name="Normal 94 2 3 5" xfId="21370"/>
    <cellStyle name="Normal 94 2 3 50" xfId="21371"/>
    <cellStyle name="Normal 94 2 3 51" xfId="21372"/>
    <cellStyle name="Normal 94 2 3 52" xfId="21373"/>
    <cellStyle name="Normal 94 2 3 53" xfId="21374"/>
    <cellStyle name="Normal 94 2 3 54" xfId="21375"/>
    <cellStyle name="Normal 94 2 3 55" xfId="21376"/>
    <cellStyle name="Normal 94 2 3 56" xfId="21377"/>
    <cellStyle name="Normal 94 2 3 57" xfId="21378"/>
    <cellStyle name="Normal 94 2 3 58" xfId="21379"/>
    <cellStyle name="Normal 94 2 3 59" xfId="21380"/>
    <cellStyle name="Normal 94 2 3 6" xfId="21381"/>
    <cellStyle name="Normal 94 2 3 60" xfId="21382"/>
    <cellStyle name="Normal 94 2 3 61" xfId="21383"/>
    <cellStyle name="Normal 94 2 3 62" xfId="21384"/>
    <cellStyle name="Normal 94 2 3 63" xfId="21385"/>
    <cellStyle name="Normal 94 2 3 64" xfId="21386"/>
    <cellStyle name="Normal 94 2 3 65" xfId="21387"/>
    <cellStyle name="Normal 94 2 3 66" xfId="21388"/>
    <cellStyle name="Normal 94 2 3 67" xfId="21389"/>
    <cellStyle name="Normal 94 2 3 68" xfId="21390"/>
    <cellStyle name="Normal 94 2 3 69" xfId="21391"/>
    <cellStyle name="Normal 94 2 3 7" xfId="21392"/>
    <cellStyle name="Normal 94 2 3 70" xfId="21393"/>
    <cellStyle name="Normal 94 2 3 71" xfId="21394"/>
    <cellStyle name="Normal 94 2 3 72" xfId="21395"/>
    <cellStyle name="Normal 94 2 3 73" xfId="21396"/>
    <cellStyle name="Normal 94 2 3 74" xfId="21397"/>
    <cellStyle name="Normal 94 2 3 75" xfId="21398"/>
    <cellStyle name="Normal 94 2 3 76" xfId="21399"/>
    <cellStyle name="Normal 94 2 3 77" xfId="21400"/>
    <cellStyle name="Normal 94 2 3 78" xfId="21401"/>
    <cellStyle name="Normal 94 2 3 79" xfId="21402"/>
    <cellStyle name="Normal 94 2 3 8" xfId="21403"/>
    <cellStyle name="Normal 94 2 3 80" xfId="21404"/>
    <cellStyle name="Normal 94 2 3 81" xfId="21405"/>
    <cellStyle name="Normal 94 2 3 82" xfId="21406"/>
    <cellStyle name="Normal 94 2 3 83" xfId="21407"/>
    <cellStyle name="Normal 94 2 3 84" xfId="21408"/>
    <cellStyle name="Normal 94 2 3 85" xfId="21409"/>
    <cellStyle name="Normal 94 2 3 86" xfId="21410"/>
    <cellStyle name="Normal 94 2 3 87" xfId="21411"/>
    <cellStyle name="Normal 94 2 3 88" xfId="21412"/>
    <cellStyle name="Normal 94 2 3 9" xfId="21413"/>
    <cellStyle name="Normal 94 2 30" xfId="21414"/>
    <cellStyle name="Normal 94 2 31" xfId="21415"/>
    <cellStyle name="Normal 94 2 32" xfId="21416"/>
    <cellStyle name="Normal 94 2 33" xfId="21417"/>
    <cellStyle name="Normal 94 2 34" xfId="21418"/>
    <cellStyle name="Normal 94 2 35" xfId="21419"/>
    <cellStyle name="Normal 94 2 36" xfId="21420"/>
    <cellStyle name="Normal 94 2 37" xfId="21421"/>
    <cellStyle name="Normal 94 2 38" xfId="21422"/>
    <cellStyle name="Normal 94 2 39" xfId="21423"/>
    <cellStyle name="Normal 94 2 4" xfId="21424"/>
    <cellStyle name="Normal 94 2 40" xfId="21425"/>
    <cellStyle name="Normal 94 2 41" xfId="21426"/>
    <cellStyle name="Normal 94 2 42" xfId="21427"/>
    <cellStyle name="Normal 94 2 43" xfId="21428"/>
    <cellStyle name="Normal 94 2 44" xfId="21429"/>
    <cellStyle name="Normal 94 2 45" xfId="21430"/>
    <cellStyle name="Normal 94 2 46" xfId="21431"/>
    <cellStyle name="Normal 94 2 47" xfId="21432"/>
    <cellStyle name="Normal 94 2 48" xfId="21433"/>
    <cellStyle name="Normal 94 2 49" xfId="21434"/>
    <cellStyle name="Normal 94 2 5" xfId="21435"/>
    <cellStyle name="Normal 94 2 50" xfId="21436"/>
    <cellStyle name="Normal 94 2 51" xfId="21437"/>
    <cellStyle name="Normal 94 2 52" xfId="21438"/>
    <cellStyle name="Normal 94 2 53" xfId="21439"/>
    <cellStyle name="Normal 94 2 54" xfId="21440"/>
    <cellStyle name="Normal 94 2 55" xfId="21441"/>
    <cellStyle name="Normal 94 2 56" xfId="21442"/>
    <cellStyle name="Normal 94 2 57" xfId="21443"/>
    <cellStyle name="Normal 94 2 58" xfId="21444"/>
    <cellStyle name="Normal 94 2 59" xfId="21445"/>
    <cellStyle name="Normal 94 2 6" xfId="21446"/>
    <cellStyle name="Normal 94 2 60" xfId="21447"/>
    <cellStyle name="Normal 94 2 61" xfId="21448"/>
    <cellStyle name="Normal 94 2 62" xfId="21449"/>
    <cellStyle name="Normal 94 2 63" xfId="21450"/>
    <cellStyle name="Normal 94 2 64" xfId="21451"/>
    <cellStyle name="Normal 94 2 65" xfId="21452"/>
    <cellStyle name="Normal 94 2 66" xfId="21453"/>
    <cellStyle name="Normal 94 2 67" xfId="21454"/>
    <cellStyle name="Normal 94 2 68" xfId="21455"/>
    <cellStyle name="Normal 94 2 69" xfId="21456"/>
    <cellStyle name="Normal 94 2 7" xfId="21457"/>
    <cellStyle name="Normal 94 2 70" xfId="21458"/>
    <cellStyle name="Normal 94 2 71" xfId="21459"/>
    <cellStyle name="Normal 94 2 72" xfId="21460"/>
    <cellStyle name="Normal 94 2 73" xfId="21461"/>
    <cellStyle name="Normal 94 2 74" xfId="21462"/>
    <cellStyle name="Normal 94 2 75" xfId="21463"/>
    <cellStyle name="Normal 94 2 76" xfId="21464"/>
    <cellStyle name="Normal 94 2 77" xfId="21465"/>
    <cellStyle name="Normal 94 2 78" xfId="21466"/>
    <cellStyle name="Normal 94 2 79" xfId="21467"/>
    <cellStyle name="Normal 94 2 8" xfId="21468"/>
    <cellStyle name="Normal 94 2 80" xfId="21469"/>
    <cellStyle name="Normal 94 2 81" xfId="21470"/>
    <cellStyle name="Normal 94 2 82" xfId="21471"/>
    <cellStyle name="Normal 94 2 83" xfId="21472"/>
    <cellStyle name="Normal 94 2 84" xfId="21473"/>
    <cellStyle name="Normal 94 2 85" xfId="21474"/>
    <cellStyle name="Normal 94 2 86" xfId="21475"/>
    <cellStyle name="Normal 94 2 87" xfId="21476"/>
    <cellStyle name="Normal 94 2 88" xfId="21477"/>
    <cellStyle name="Normal 94 2 89" xfId="21478"/>
    <cellStyle name="Normal 94 2 9" xfId="21479"/>
    <cellStyle name="Normal 94 2 90" xfId="21480"/>
    <cellStyle name="Normal 94 20" xfId="21481"/>
    <cellStyle name="Normal 94 21" xfId="21482"/>
    <cellStyle name="Normal 94 22" xfId="21483"/>
    <cellStyle name="Normal 94 23" xfId="21484"/>
    <cellStyle name="Normal 94 24" xfId="21485"/>
    <cellStyle name="Normal 94 25" xfId="21486"/>
    <cellStyle name="Normal 94 26" xfId="21487"/>
    <cellStyle name="Normal 94 27" xfId="21488"/>
    <cellStyle name="Normal 94 28" xfId="21489"/>
    <cellStyle name="Normal 94 29" xfId="21490"/>
    <cellStyle name="Normal 94 3" xfId="21491"/>
    <cellStyle name="Normal 94 3 10" xfId="21492"/>
    <cellStyle name="Normal 94 3 11" xfId="21493"/>
    <cellStyle name="Normal 94 3 12" xfId="21494"/>
    <cellStyle name="Normal 94 3 13" xfId="21495"/>
    <cellStyle name="Normal 94 3 14" xfId="21496"/>
    <cellStyle name="Normal 94 3 15" xfId="21497"/>
    <cellStyle name="Normal 94 3 16" xfId="21498"/>
    <cellStyle name="Normal 94 3 17" xfId="21499"/>
    <cellStyle name="Normal 94 3 18" xfId="21500"/>
    <cellStyle name="Normal 94 3 19" xfId="21501"/>
    <cellStyle name="Normal 94 3 2" xfId="21502"/>
    <cellStyle name="Normal 94 3 20" xfId="21503"/>
    <cellStyle name="Normal 94 3 21" xfId="21504"/>
    <cellStyle name="Normal 94 3 22" xfId="21505"/>
    <cellStyle name="Normal 94 3 23" xfId="21506"/>
    <cellStyle name="Normal 94 3 24" xfId="21507"/>
    <cellStyle name="Normal 94 3 25" xfId="21508"/>
    <cellStyle name="Normal 94 3 26" xfId="21509"/>
    <cellStyle name="Normal 94 3 27" xfId="21510"/>
    <cellStyle name="Normal 94 3 28" xfId="21511"/>
    <cellStyle name="Normal 94 3 29" xfId="21512"/>
    <cellStyle name="Normal 94 3 3" xfId="21513"/>
    <cellStyle name="Normal 94 3 30" xfId="21514"/>
    <cellStyle name="Normal 94 3 31" xfId="21515"/>
    <cellStyle name="Normal 94 3 32" xfId="21516"/>
    <cellStyle name="Normal 94 3 33" xfId="21517"/>
    <cellStyle name="Normal 94 3 34" xfId="21518"/>
    <cellStyle name="Normal 94 3 35" xfId="21519"/>
    <cellStyle name="Normal 94 3 36" xfId="21520"/>
    <cellStyle name="Normal 94 3 37" xfId="21521"/>
    <cellStyle name="Normal 94 3 38" xfId="21522"/>
    <cellStyle name="Normal 94 3 39" xfId="21523"/>
    <cellStyle name="Normal 94 3 4" xfId="21524"/>
    <cellStyle name="Normal 94 3 40" xfId="21525"/>
    <cellStyle name="Normal 94 3 41" xfId="21526"/>
    <cellStyle name="Normal 94 3 42" xfId="21527"/>
    <cellStyle name="Normal 94 3 43" xfId="21528"/>
    <cellStyle name="Normal 94 3 44" xfId="21529"/>
    <cellStyle name="Normal 94 3 45" xfId="21530"/>
    <cellStyle name="Normal 94 3 46" xfId="21531"/>
    <cellStyle name="Normal 94 3 47" xfId="21532"/>
    <cellStyle name="Normal 94 3 48" xfId="21533"/>
    <cellStyle name="Normal 94 3 49" xfId="21534"/>
    <cellStyle name="Normal 94 3 5" xfId="21535"/>
    <cellStyle name="Normal 94 3 50" xfId="21536"/>
    <cellStyle name="Normal 94 3 51" xfId="21537"/>
    <cellStyle name="Normal 94 3 52" xfId="21538"/>
    <cellStyle name="Normal 94 3 53" xfId="21539"/>
    <cellStyle name="Normal 94 3 54" xfId="21540"/>
    <cellStyle name="Normal 94 3 55" xfId="21541"/>
    <cellStyle name="Normal 94 3 56" xfId="21542"/>
    <cellStyle name="Normal 94 3 57" xfId="21543"/>
    <cellStyle name="Normal 94 3 58" xfId="21544"/>
    <cellStyle name="Normal 94 3 59" xfId="21545"/>
    <cellStyle name="Normal 94 3 6" xfId="21546"/>
    <cellStyle name="Normal 94 3 60" xfId="21547"/>
    <cellStyle name="Normal 94 3 61" xfId="21548"/>
    <cellStyle name="Normal 94 3 62" xfId="21549"/>
    <cellStyle name="Normal 94 3 63" xfId="21550"/>
    <cellStyle name="Normal 94 3 64" xfId="21551"/>
    <cellStyle name="Normal 94 3 65" xfId="21552"/>
    <cellStyle name="Normal 94 3 66" xfId="21553"/>
    <cellStyle name="Normal 94 3 67" xfId="21554"/>
    <cellStyle name="Normal 94 3 68" xfId="21555"/>
    <cellStyle name="Normal 94 3 69" xfId="21556"/>
    <cellStyle name="Normal 94 3 7" xfId="21557"/>
    <cellStyle name="Normal 94 3 70" xfId="21558"/>
    <cellStyle name="Normal 94 3 71" xfId="21559"/>
    <cellStyle name="Normal 94 3 72" xfId="21560"/>
    <cellStyle name="Normal 94 3 73" xfId="21561"/>
    <cellStyle name="Normal 94 3 74" xfId="21562"/>
    <cellStyle name="Normal 94 3 75" xfId="21563"/>
    <cellStyle name="Normal 94 3 76" xfId="21564"/>
    <cellStyle name="Normal 94 3 77" xfId="21565"/>
    <cellStyle name="Normal 94 3 78" xfId="21566"/>
    <cellStyle name="Normal 94 3 79" xfId="21567"/>
    <cellStyle name="Normal 94 3 8" xfId="21568"/>
    <cellStyle name="Normal 94 3 80" xfId="21569"/>
    <cellStyle name="Normal 94 3 81" xfId="21570"/>
    <cellStyle name="Normal 94 3 82" xfId="21571"/>
    <cellStyle name="Normal 94 3 83" xfId="21572"/>
    <cellStyle name="Normal 94 3 84" xfId="21573"/>
    <cellStyle name="Normal 94 3 85" xfId="21574"/>
    <cellStyle name="Normal 94 3 86" xfId="21575"/>
    <cellStyle name="Normal 94 3 87" xfId="21576"/>
    <cellStyle name="Normal 94 3 88" xfId="21577"/>
    <cellStyle name="Normal 94 3 9" xfId="21578"/>
    <cellStyle name="Normal 94 30" xfId="21579"/>
    <cellStyle name="Normal 94 31" xfId="21580"/>
    <cellStyle name="Normal 94 32" xfId="21581"/>
    <cellStyle name="Normal 94 33" xfId="21582"/>
    <cellStyle name="Normal 94 34" xfId="21583"/>
    <cellStyle name="Normal 94 35" xfId="21584"/>
    <cellStyle name="Normal 94 36" xfId="21585"/>
    <cellStyle name="Normal 94 37" xfId="21586"/>
    <cellStyle name="Normal 94 38" xfId="21587"/>
    <cellStyle name="Normal 94 39" xfId="21588"/>
    <cellStyle name="Normal 94 4" xfId="21589"/>
    <cellStyle name="Normal 94 4 10" xfId="21590"/>
    <cellStyle name="Normal 94 4 11" xfId="21591"/>
    <cellStyle name="Normal 94 4 12" xfId="21592"/>
    <cellStyle name="Normal 94 4 13" xfId="21593"/>
    <cellStyle name="Normal 94 4 14" xfId="21594"/>
    <cellStyle name="Normal 94 4 15" xfId="21595"/>
    <cellStyle name="Normal 94 4 16" xfId="21596"/>
    <cellStyle name="Normal 94 4 17" xfId="21597"/>
    <cellStyle name="Normal 94 4 18" xfId="21598"/>
    <cellStyle name="Normal 94 4 19" xfId="21599"/>
    <cellStyle name="Normal 94 4 2" xfId="21600"/>
    <cellStyle name="Normal 94 4 20" xfId="21601"/>
    <cellStyle name="Normal 94 4 21" xfId="21602"/>
    <cellStyle name="Normal 94 4 22" xfId="21603"/>
    <cellStyle name="Normal 94 4 23" xfId="21604"/>
    <cellStyle name="Normal 94 4 24" xfId="21605"/>
    <cellStyle name="Normal 94 4 25" xfId="21606"/>
    <cellStyle name="Normal 94 4 26" xfId="21607"/>
    <cellStyle name="Normal 94 4 27" xfId="21608"/>
    <cellStyle name="Normal 94 4 28" xfId="21609"/>
    <cellStyle name="Normal 94 4 29" xfId="21610"/>
    <cellStyle name="Normal 94 4 3" xfId="21611"/>
    <cellStyle name="Normal 94 4 30" xfId="21612"/>
    <cellStyle name="Normal 94 4 31" xfId="21613"/>
    <cellStyle name="Normal 94 4 32" xfId="21614"/>
    <cellStyle name="Normal 94 4 33" xfId="21615"/>
    <cellStyle name="Normal 94 4 34" xfId="21616"/>
    <cellStyle name="Normal 94 4 35" xfId="21617"/>
    <cellStyle name="Normal 94 4 36" xfId="21618"/>
    <cellStyle name="Normal 94 4 37" xfId="21619"/>
    <cellStyle name="Normal 94 4 38" xfId="21620"/>
    <cellStyle name="Normal 94 4 39" xfId="21621"/>
    <cellStyle name="Normal 94 4 4" xfId="21622"/>
    <cellStyle name="Normal 94 4 40" xfId="21623"/>
    <cellStyle name="Normal 94 4 41" xfId="21624"/>
    <cellStyle name="Normal 94 4 42" xfId="21625"/>
    <cellStyle name="Normal 94 4 43" xfId="21626"/>
    <cellStyle name="Normal 94 4 44" xfId="21627"/>
    <cellStyle name="Normal 94 4 45" xfId="21628"/>
    <cellStyle name="Normal 94 4 46" xfId="21629"/>
    <cellStyle name="Normal 94 4 47" xfId="21630"/>
    <cellStyle name="Normal 94 4 48" xfId="21631"/>
    <cellStyle name="Normal 94 4 49" xfId="21632"/>
    <cellStyle name="Normal 94 4 5" xfId="21633"/>
    <cellStyle name="Normal 94 4 50" xfId="21634"/>
    <cellStyle name="Normal 94 4 51" xfId="21635"/>
    <cellStyle name="Normal 94 4 52" xfId="21636"/>
    <cellStyle name="Normal 94 4 53" xfId="21637"/>
    <cellStyle name="Normal 94 4 54" xfId="21638"/>
    <cellStyle name="Normal 94 4 55" xfId="21639"/>
    <cellStyle name="Normal 94 4 56" xfId="21640"/>
    <cellStyle name="Normal 94 4 57" xfId="21641"/>
    <cellStyle name="Normal 94 4 58" xfId="21642"/>
    <cellStyle name="Normal 94 4 59" xfId="21643"/>
    <cellStyle name="Normal 94 4 6" xfId="21644"/>
    <cellStyle name="Normal 94 4 60" xfId="21645"/>
    <cellStyle name="Normal 94 4 61" xfId="21646"/>
    <cellStyle name="Normal 94 4 62" xfId="21647"/>
    <cellStyle name="Normal 94 4 63" xfId="21648"/>
    <cellStyle name="Normal 94 4 64" xfId="21649"/>
    <cellStyle name="Normal 94 4 65" xfId="21650"/>
    <cellStyle name="Normal 94 4 66" xfId="21651"/>
    <cellStyle name="Normal 94 4 67" xfId="21652"/>
    <cellStyle name="Normal 94 4 68" xfId="21653"/>
    <cellStyle name="Normal 94 4 69" xfId="21654"/>
    <cellStyle name="Normal 94 4 7" xfId="21655"/>
    <cellStyle name="Normal 94 4 70" xfId="21656"/>
    <cellStyle name="Normal 94 4 71" xfId="21657"/>
    <cellStyle name="Normal 94 4 72" xfId="21658"/>
    <cellStyle name="Normal 94 4 73" xfId="21659"/>
    <cellStyle name="Normal 94 4 74" xfId="21660"/>
    <cellStyle name="Normal 94 4 75" xfId="21661"/>
    <cellStyle name="Normal 94 4 76" xfId="21662"/>
    <cellStyle name="Normal 94 4 77" xfId="21663"/>
    <cellStyle name="Normal 94 4 78" xfId="21664"/>
    <cellStyle name="Normal 94 4 79" xfId="21665"/>
    <cellStyle name="Normal 94 4 8" xfId="21666"/>
    <cellStyle name="Normal 94 4 80" xfId="21667"/>
    <cellStyle name="Normal 94 4 81" xfId="21668"/>
    <cellStyle name="Normal 94 4 82" xfId="21669"/>
    <cellStyle name="Normal 94 4 83" xfId="21670"/>
    <cellStyle name="Normal 94 4 84" xfId="21671"/>
    <cellStyle name="Normal 94 4 85" xfId="21672"/>
    <cellStyle name="Normal 94 4 86" xfId="21673"/>
    <cellStyle name="Normal 94 4 87" xfId="21674"/>
    <cellStyle name="Normal 94 4 88" xfId="21675"/>
    <cellStyle name="Normal 94 4 9" xfId="21676"/>
    <cellStyle name="Normal 94 40" xfId="21677"/>
    <cellStyle name="Normal 94 41" xfId="21678"/>
    <cellStyle name="Normal 94 42" xfId="21679"/>
    <cellStyle name="Normal 94 43" xfId="21680"/>
    <cellStyle name="Normal 94 44" xfId="21681"/>
    <cellStyle name="Normal 94 45" xfId="21682"/>
    <cellStyle name="Normal 94 46" xfId="21683"/>
    <cellStyle name="Normal 94 47" xfId="21684"/>
    <cellStyle name="Normal 94 48" xfId="21685"/>
    <cellStyle name="Normal 94 49" xfId="21686"/>
    <cellStyle name="Normal 94 5" xfId="21687"/>
    <cellStyle name="Normal 94 50" xfId="21688"/>
    <cellStyle name="Normal 94 51" xfId="21689"/>
    <cellStyle name="Normal 94 52" xfId="21690"/>
    <cellStyle name="Normal 94 53" xfId="21691"/>
    <cellStyle name="Normal 94 54" xfId="21692"/>
    <cellStyle name="Normal 94 55" xfId="21693"/>
    <cellStyle name="Normal 94 56" xfId="21694"/>
    <cellStyle name="Normal 94 57" xfId="21695"/>
    <cellStyle name="Normal 94 58" xfId="21696"/>
    <cellStyle name="Normal 94 59" xfId="21697"/>
    <cellStyle name="Normal 94 6" xfId="21698"/>
    <cellStyle name="Normal 94 60" xfId="21699"/>
    <cellStyle name="Normal 94 61" xfId="21700"/>
    <cellStyle name="Normal 94 62" xfId="21701"/>
    <cellStyle name="Normal 94 63" xfId="21702"/>
    <cellStyle name="Normal 94 64" xfId="21703"/>
    <cellStyle name="Normal 94 65" xfId="21704"/>
    <cellStyle name="Normal 94 66" xfId="21705"/>
    <cellStyle name="Normal 94 67" xfId="21706"/>
    <cellStyle name="Normal 94 68" xfId="21707"/>
    <cellStyle name="Normal 94 69" xfId="21708"/>
    <cellStyle name="Normal 94 7" xfId="21709"/>
    <cellStyle name="Normal 94 70" xfId="21710"/>
    <cellStyle name="Normal 94 71" xfId="21711"/>
    <cellStyle name="Normal 94 72" xfId="21712"/>
    <cellStyle name="Normal 94 73" xfId="21713"/>
    <cellStyle name="Normal 94 74" xfId="21714"/>
    <cellStyle name="Normal 94 75" xfId="21715"/>
    <cellStyle name="Normal 94 76" xfId="21716"/>
    <cellStyle name="Normal 94 77" xfId="21717"/>
    <cellStyle name="Normal 94 78" xfId="21718"/>
    <cellStyle name="Normal 94 79" xfId="21719"/>
    <cellStyle name="Normal 94 8" xfId="21720"/>
    <cellStyle name="Normal 94 80" xfId="21721"/>
    <cellStyle name="Normal 94 81" xfId="21722"/>
    <cellStyle name="Normal 94 82" xfId="21723"/>
    <cellStyle name="Normal 94 83" xfId="21724"/>
    <cellStyle name="Normal 94 84" xfId="21725"/>
    <cellStyle name="Normal 94 85" xfId="21726"/>
    <cellStyle name="Normal 94 86" xfId="21727"/>
    <cellStyle name="Normal 94 87" xfId="21728"/>
    <cellStyle name="Normal 94 88" xfId="21729"/>
    <cellStyle name="Normal 94 89" xfId="21730"/>
    <cellStyle name="Normal 94 9" xfId="21731"/>
    <cellStyle name="Normal 94 90" xfId="21732"/>
    <cellStyle name="Normal 94 91" xfId="21733"/>
    <cellStyle name="Normal 95" xfId="21734"/>
    <cellStyle name="Normal 96" xfId="21735"/>
    <cellStyle name="Normal 97" xfId="21736"/>
    <cellStyle name="Note" xfId="16" builtinId="10" customBuiltin="1"/>
    <cellStyle name="Note 2" xfId="21737"/>
    <cellStyle name="Note 2 10" xfId="21738"/>
    <cellStyle name="Note 2 11" xfId="21739"/>
    <cellStyle name="Note 2 12" xfId="21740"/>
    <cellStyle name="Note 2 13" xfId="21741"/>
    <cellStyle name="Note 2 14" xfId="21742"/>
    <cellStyle name="Note 2 15" xfId="21743"/>
    <cellStyle name="Note 2 16" xfId="21744"/>
    <cellStyle name="Note 2 17" xfId="21745"/>
    <cellStyle name="Note 2 18" xfId="21746"/>
    <cellStyle name="Note 2 19" xfId="21747"/>
    <cellStyle name="Note 2 2" xfId="21748"/>
    <cellStyle name="Note 2 2 10" xfId="21749"/>
    <cellStyle name="Note 2 2 11" xfId="21750"/>
    <cellStyle name="Note 2 2 12" xfId="21751"/>
    <cellStyle name="Note 2 2 13" xfId="21752"/>
    <cellStyle name="Note 2 2 14" xfId="21753"/>
    <cellStyle name="Note 2 2 15" xfId="21754"/>
    <cellStyle name="Note 2 2 16" xfId="21755"/>
    <cellStyle name="Note 2 2 17" xfId="21756"/>
    <cellStyle name="Note 2 2 18" xfId="21757"/>
    <cellStyle name="Note 2 2 19" xfId="21758"/>
    <cellStyle name="Note 2 2 2" xfId="21759"/>
    <cellStyle name="Note 2 2 2 10" xfId="21760"/>
    <cellStyle name="Note 2 2 2 11" xfId="21761"/>
    <cellStyle name="Note 2 2 2 12" xfId="21762"/>
    <cellStyle name="Note 2 2 2 13" xfId="21763"/>
    <cellStyle name="Note 2 2 2 14" xfId="21764"/>
    <cellStyle name="Note 2 2 2 15" xfId="21765"/>
    <cellStyle name="Note 2 2 2 16" xfId="21766"/>
    <cellStyle name="Note 2 2 2 17" xfId="21767"/>
    <cellStyle name="Note 2 2 2 18" xfId="21768"/>
    <cellStyle name="Note 2 2 2 19" xfId="21769"/>
    <cellStyle name="Note 2 2 2 2" xfId="21770"/>
    <cellStyle name="Note 2 2 2 20" xfId="21771"/>
    <cellStyle name="Note 2 2 2 21" xfId="21772"/>
    <cellStyle name="Note 2 2 2 22" xfId="21773"/>
    <cellStyle name="Note 2 2 2 23" xfId="21774"/>
    <cellStyle name="Note 2 2 2 24" xfId="21775"/>
    <cellStyle name="Note 2 2 2 25" xfId="21776"/>
    <cellStyle name="Note 2 2 2 26" xfId="21777"/>
    <cellStyle name="Note 2 2 2 27" xfId="21778"/>
    <cellStyle name="Note 2 2 2 28" xfId="21779"/>
    <cellStyle name="Note 2 2 2 29" xfId="21780"/>
    <cellStyle name="Note 2 2 2 3" xfId="21781"/>
    <cellStyle name="Note 2 2 2 30" xfId="21782"/>
    <cellStyle name="Note 2 2 2 31" xfId="21783"/>
    <cellStyle name="Note 2 2 2 32" xfId="21784"/>
    <cellStyle name="Note 2 2 2 33" xfId="21785"/>
    <cellStyle name="Note 2 2 2 34" xfId="21786"/>
    <cellStyle name="Note 2 2 2 35" xfId="21787"/>
    <cellStyle name="Note 2 2 2 36" xfId="21788"/>
    <cellStyle name="Note 2 2 2 37" xfId="21789"/>
    <cellStyle name="Note 2 2 2 38" xfId="21790"/>
    <cellStyle name="Note 2 2 2 39" xfId="21791"/>
    <cellStyle name="Note 2 2 2 4" xfId="21792"/>
    <cellStyle name="Note 2 2 2 40" xfId="21793"/>
    <cellStyle name="Note 2 2 2 41" xfId="21794"/>
    <cellStyle name="Note 2 2 2 42" xfId="21795"/>
    <cellStyle name="Note 2 2 2 43" xfId="21796"/>
    <cellStyle name="Note 2 2 2 44" xfId="21797"/>
    <cellStyle name="Note 2 2 2 45" xfId="21798"/>
    <cellStyle name="Note 2 2 2 46" xfId="21799"/>
    <cellStyle name="Note 2 2 2 47" xfId="21800"/>
    <cellStyle name="Note 2 2 2 48" xfId="21801"/>
    <cellStyle name="Note 2 2 2 49" xfId="21802"/>
    <cellStyle name="Note 2 2 2 5" xfId="21803"/>
    <cellStyle name="Note 2 2 2 50" xfId="21804"/>
    <cellStyle name="Note 2 2 2 51" xfId="21805"/>
    <cellStyle name="Note 2 2 2 52" xfId="21806"/>
    <cellStyle name="Note 2 2 2 53" xfId="21807"/>
    <cellStyle name="Note 2 2 2 54" xfId="21808"/>
    <cellStyle name="Note 2 2 2 55" xfId="21809"/>
    <cellStyle name="Note 2 2 2 56" xfId="21810"/>
    <cellStyle name="Note 2 2 2 57" xfId="21811"/>
    <cellStyle name="Note 2 2 2 58" xfId="21812"/>
    <cellStyle name="Note 2 2 2 59" xfId="21813"/>
    <cellStyle name="Note 2 2 2 6" xfId="21814"/>
    <cellStyle name="Note 2 2 2 60" xfId="21815"/>
    <cellStyle name="Note 2 2 2 61" xfId="21816"/>
    <cellStyle name="Note 2 2 2 62" xfId="21817"/>
    <cellStyle name="Note 2 2 2 63" xfId="21818"/>
    <cellStyle name="Note 2 2 2 64" xfId="21819"/>
    <cellStyle name="Note 2 2 2 65" xfId="21820"/>
    <cellStyle name="Note 2 2 2 66" xfId="21821"/>
    <cellStyle name="Note 2 2 2 67" xfId="21822"/>
    <cellStyle name="Note 2 2 2 68" xfId="21823"/>
    <cellStyle name="Note 2 2 2 69" xfId="21824"/>
    <cellStyle name="Note 2 2 2 7" xfId="21825"/>
    <cellStyle name="Note 2 2 2 70" xfId="21826"/>
    <cellStyle name="Note 2 2 2 71" xfId="21827"/>
    <cellStyle name="Note 2 2 2 72" xfId="21828"/>
    <cellStyle name="Note 2 2 2 73" xfId="21829"/>
    <cellStyle name="Note 2 2 2 74" xfId="21830"/>
    <cellStyle name="Note 2 2 2 75" xfId="21831"/>
    <cellStyle name="Note 2 2 2 76" xfId="21832"/>
    <cellStyle name="Note 2 2 2 77" xfId="21833"/>
    <cellStyle name="Note 2 2 2 78" xfId="21834"/>
    <cellStyle name="Note 2 2 2 79" xfId="21835"/>
    <cellStyle name="Note 2 2 2 8" xfId="21836"/>
    <cellStyle name="Note 2 2 2 80" xfId="21837"/>
    <cellStyle name="Note 2 2 2 81" xfId="21838"/>
    <cellStyle name="Note 2 2 2 82" xfId="21839"/>
    <cellStyle name="Note 2 2 2 83" xfId="21840"/>
    <cellStyle name="Note 2 2 2 84" xfId="21841"/>
    <cellStyle name="Note 2 2 2 85" xfId="21842"/>
    <cellStyle name="Note 2 2 2 86" xfId="21843"/>
    <cellStyle name="Note 2 2 2 87" xfId="21844"/>
    <cellStyle name="Note 2 2 2 88" xfId="21845"/>
    <cellStyle name="Note 2 2 2 9" xfId="21846"/>
    <cellStyle name="Note 2 2 20" xfId="21847"/>
    <cellStyle name="Note 2 2 21" xfId="21848"/>
    <cellStyle name="Note 2 2 22" xfId="21849"/>
    <cellStyle name="Note 2 2 23" xfId="21850"/>
    <cellStyle name="Note 2 2 24" xfId="21851"/>
    <cellStyle name="Note 2 2 25" xfId="21852"/>
    <cellStyle name="Note 2 2 26" xfId="21853"/>
    <cellStyle name="Note 2 2 27" xfId="21854"/>
    <cellStyle name="Note 2 2 28" xfId="21855"/>
    <cellStyle name="Note 2 2 29" xfId="21856"/>
    <cellStyle name="Note 2 2 3" xfId="21857"/>
    <cellStyle name="Note 2 2 3 10" xfId="21858"/>
    <cellStyle name="Note 2 2 3 11" xfId="21859"/>
    <cellStyle name="Note 2 2 3 12" xfId="21860"/>
    <cellStyle name="Note 2 2 3 13" xfId="21861"/>
    <cellStyle name="Note 2 2 3 14" xfId="21862"/>
    <cellStyle name="Note 2 2 3 15" xfId="21863"/>
    <cellStyle name="Note 2 2 3 16" xfId="21864"/>
    <cellStyle name="Note 2 2 3 17" xfId="21865"/>
    <cellStyle name="Note 2 2 3 18" xfId="21866"/>
    <cellStyle name="Note 2 2 3 19" xfId="21867"/>
    <cellStyle name="Note 2 2 3 2" xfId="21868"/>
    <cellStyle name="Note 2 2 3 20" xfId="21869"/>
    <cellStyle name="Note 2 2 3 21" xfId="21870"/>
    <cellStyle name="Note 2 2 3 22" xfId="21871"/>
    <cellStyle name="Note 2 2 3 23" xfId="21872"/>
    <cellStyle name="Note 2 2 3 24" xfId="21873"/>
    <cellStyle name="Note 2 2 3 25" xfId="21874"/>
    <cellStyle name="Note 2 2 3 26" xfId="21875"/>
    <cellStyle name="Note 2 2 3 27" xfId="21876"/>
    <cellStyle name="Note 2 2 3 28" xfId="21877"/>
    <cellStyle name="Note 2 2 3 29" xfId="21878"/>
    <cellStyle name="Note 2 2 3 3" xfId="21879"/>
    <cellStyle name="Note 2 2 3 30" xfId="21880"/>
    <cellStyle name="Note 2 2 3 31" xfId="21881"/>
    <cellStyle name="Note 2 2 3 32" xfId="21882"/>
    <cellStyle name="Note 2 2 3 33" xfId="21883"/>
    <cellStyle name="Note 2 2 3 34" xfId="21884"/>
    <cellStyle name="Note 2 2 3 35" xfId="21885"/>
    <cellStyle name="Note 2 2 3 36" xfId="21886"/>
    <cellStyle name="Note 2 2 3 37" xfId="21887"/>
    <cellStyle name="Note 2 2 3 38" xfId="21888"/>
    <cellStyle name="Note 2 2 3 39" xfId="21889"/>
    <cellStyle name="Note 2 2 3 4" xfId="21890"/>
    <cellStyle name="Note 2 2 3 40" xfId="21891"/>
    <cellStyle name="Note 2 2 3 41" xfId="21892"/>
    <cellStyle name="Note 2 2 3 42" xfId="21893"/>
    <cellStyle name="Note 2 2 3 43" xfId="21894"/>
    <cellStyle name="Note 2 2 3 44" xfId="21895"/>
    <cellStyle name="Note 2 2 3 45" xfId="21896"/>
    <cellStyle name="Note 2 2 3 46" xfId="21897"/>
    <cellStyle name="Note 2 2 3 47" xfId="21898"/>
    <cellStyle name="Note 2 2 3 48" xfId="21899"/>
    <cellStyle name="Note 2 2 3 49" xfId="21900"/>
    <cellStyle name="Note 2 2 3 5" xfId="21901"/>
    <cellStyle name="Note 2 2 3 50" xfId="21902"/>
    <cellStyle name="Note 2 2 3 51" xfId="21903"/>
    <cellStyle name="Note 2 2 3 52" xfId="21904"/>
    <cellStyle name="Note 2 2 3 53" xfId="21905"/>
    <cellStyle name="Note 2 2 3 54" xfId="21906"/>
    <cellStyle name="Note 2 2 3 55" xfId="21907"/>
    <cellStyle name="Note 2 2 3 56" xfId="21908"/>
    <cellStyle name="Note 2 2 3 57" xfId="21909"/>
    <cellStyle name="Note 2 2 3 58" xfId="21910"/>
    <cellStyle name="Note 2 2 3 59" xfId="21911"/>
    <cellStyle name="Note 2 2 3 6" xfId="21912"/>
    <cellStyle name="Note 2 2 3 60" xfId="21913"/>
    <cellStyle name="Note 2 2 3 61" xfId="21914"/>
    <cellStyle name="Note 2 2 3 62" xfId="21915"/>
    <cellStyle name="Note 2 2 3 63" xfId="21916"/>
    <cellStyle name="Note 2 2 3 64" xfId="21917"/>
    <cellStyle name="Note 2 2 3 65" xfId="21918"/>
    <cellStyle name="Note 2 2 3 66" xfId="21919"/>
    <cellStyle name="Note 2 2 3 67" xfId="21920"/>
    <cellStyle name="Note 2 2 3 68" xfId="21921"/>
    <cellStyle name="Note 2 2 3 69" xfId="21922"/>
    <cellStyle name="Note 2 2 3 7" xfId="21923"/>
    <cellStyle name="Note 2 2 3 70" xfId="21924"/>
    <cellStyle name="Note 2 2 3 71" xfId="21925"/>
    <cellStyle name="Note 2 2 3 72" xfId="21926"/>
    <cellStyle name="Note 2 2 3 73" xfId="21927"/>
    <cellStyle name="Note 2 2 3 74" xfId="21928"/>
    <cellStyle name="Note 2 2 3 75" xfId="21929"/>
    <cellStyle name="Note 2 2 3 76" xfId="21930"/>
    <cellStyle name="Note 2 2 3 77" xfId="21931"/>
    <cellStyle name="Note 2 2 3 78" xfId="21932"/>
    <cellStyle name="Note 2 2 3 79" xfId="21933"/>
    <cellStyle name="Note 2 2 3 8" xfId="21934"/>
    <cellStyle name="Note 2 2 3 80" xfId="21935"/>
    <cellStyle name="Note 2 2 3 81" xfId="21936"/>
    <cellStyle name="Note 2 2 3 82" xfId="21937"/>
    <cellStyle name="Note 2 2 3 83" xfId="21938"/>
    <cellStyle name="Note 2 2 3 84" xfId="21939"/>
    <cellStyle name="Note 2 2 3 85" xfId="21940"/>
    <cellStyle name="Note 2 2 3 86" xfId="21941"/>
    <cellStyle name="Note 2 2 3 87" xfId="21942"/>
    <cellStyle name="Note 2 2 3 88" xfId="21943"/>
    <cellStyle name="Note 2 2 3 9" xfId="21944"/>
    <cellStyle name="Note 2 2 30" xfId="21945"/>
    <cellStyle name="Note 2 2 31" xfId="21946"/>
    <cellStyle name="Note 2 2 32" xfId="21947"/>
    <cellStyle name="Note 2 2 33" xfId="21948"/>
    <cellStyle name="Note 2 2 34" xfId="21949"/>
    <cellStyle name="Note 2 2 35" xfId="21950"/>
    <cellStyle name="Note 2 2 36" xfId="21951"/>
    <cellStyle name="Note 2 2 37" xfId="21952"/>
    <cellStyle name="Note 2 2 38" xfId="21953"/>
    <cellStyle name="Note 2 2 39" xfId="21954"/>
    <cellStyle name="Note 2 2 4" xfId="21955"/>
    <cellStyle name="Note 2 2 40" xfId="21956"/>
    <cellStyle name="Note 2 2 41" xfId="21957"/>
    <cellStyle name="Note 2 2 42" xfId="21958"/>
    <cellStyle name="Note 2 2 43" xfId="21959"/>
    <cellStyle name="Note 2 2 44" xfId="21960"/>
    <cellStyle name="Note 2 2 45" xfId="21961"/>
    <cellStyle name="Note 2 2 46" xfId="21962"/>
    <cellStyle name="Note 2 2 47" xfId="21963"/>
    <cellStyle name="Note 2 2 48" xfId="21964"/>
    <cellStyle name="Note 2 2 49" xfId="21965"/>
    <cellStyle name="Note 2 2 5" xfId="21966"/>
    <cellStyle name="Note 2 2 50" xfId="21967"/>
    <cellStyle name="Note 2 2 51" xfId="21968"/>
    <cellStyle name="Note 2 2 52" xfId="21969"/>
    <cellStyle name="Note 2 2 53" xfId="21970"/>
    <cellStyle name="Note 2 2 54" xfId="21971"/>
    <cellStyle name="Note 2 2 55" xfId="21972"/>
    <cellStyle name="Note 2 2 56" xfId="21973"/>
    <cellStyle name="Note 2 2 57" xfId="21974"/>
    <cellStyle name="Note 2 2 58" xfId="21975"/>
    <cellStyle name="Note 2 2 59" xfId="21976"/>
    <cellStyle name="Note 2 2 6" xfId="21977"/>
    <cellStyle name="Note 2 2 60" xfId="21978"/>
    <cellStyle name="Note 2 2 61" xfId="21979"/>
    <cellStyle name="Note 2 2 62" xfId="21980"/>
    <cellStyle name="Note 2 2 63" xfId="21981"/>
    <cellStyle name="Note 2 2 64" xfId="21982"/>
    <cellStyle name="Note 2 2 65" xfId="21983"/>
    <cellStyle name="Note 2 2 66" xfId="21984"/>
    <cellStyle name="Note 2 2 67" xfId="21985"/>
    <cellStyle name="Note 2 2 68" xfId="21986"/>
    <cellStyle name="Note 2 2 69" xfId="21987"/>
    <cellStyle name="Note 2 2 7" xfId="21988"/>
    <cellStyle name="Note 2 2 70" xfId="21989"/>
    <cellStyle name="Note 2 2 71" xfId="21990"/>
    <cellStyle name="Note 2 2 72" xfId="21991"/>
    <cellStyle name="Note 2 2 73" xfId="21992"/>
    <cellStyle name="Note 2 2 74" xfId="21993"/>
    <cellStyle name="Note 2 2 75" xfId="21994"/>
    <cellStyle name="Note 2 2 76" xfId="21995"/>
    <cellStyle name="Note 2 2 77" xfId="21996"/>
    <cellStyle name="Note 2 2 78" xfId="21997"/>
    <cellStyle name="Note 2 2 79" xfId="21998"/>
    <cellStyle name="Note 2 2 8" xfId="21999"/>
    <cellStyle name="Note 2 2 80" xfId="22000"/>
    <cellStyle name="Note 2 2 81" xfId="22001"/>
    <cellStyle name="Note 2 2 82" xfId="22002"/>
    <cellStyle name="Note 2 2 83" xfId="22003"/>
    <cellStyle name="Note 2 2 84" xfId="22004"/>
    <cellStyle name="Note 2 2 85" xfId="22005"/>
    <cellStyle name="Note 2 2 86" xfId="22006"/>
    <cellStyle name="Note 2 2 87" xfId="22007"/>
    <cellStyle name="Note 2 2 88" xfId="22008"/>
    <cellStyle name="Note 2 2 89" xfId="22009"/>
    <cellStyle name="Note 2 2 9" xfId="22010"/>
    <cellStyle name="Note 2 2 90" xfId="22011"/>
    <cellStyle name="Note 2 20" xfId="22012"/>
    <cellStyle name="Note 2 21" xfId="22013"/>
    <cellStyle name="Note 2 22" xfId="22014"/>
    <cellStyle name="Note 2 23" xfId="22015"/>
    <cellStyle name="Note 2 24" xfId="22016"/>
    <cellStyle name="Note 2 25" xfId="22017"/>
    <cellStyle name="Note 2 26" xfId="22018"/>
    <cellStyle name="Note 2 27" xfId="22019"/>
    <cellStyle name="Note 2 28" xfId="22020"/>
    <cellStyle name="Note 2 29" xfId="22021"/>
    <cellStyle name="Note 2 3" xfId="22022"/>
    <cellStyle name="Note 2 3 10" xfId="22023"/>
    <cellStyle name="Note 2 3 11" xfId="22024"/>
    <cellStyle name="Note 2 3 12" xfId="22025"/>
    <cellStyle name="Note 2 3 13" xfId="22026"/>
    <cellStyle name="Note 2 3 14" xfId="22027"/>
    <cellStyle name="Note 2 3 15" xfId="22028"/>
    <cellStyle name="Note 2 3 16" xfId="22029"/>
    <cellStyle name="Note 2 3 17" xfId="22030"/>
    <cellStyle name="Note 2 3 18" xfId="22031"/>
    <cellStyle name="Note 2 3 19" xfId="22032"/>
    <cellStyle name="Note 2 3 2" xfId="22033"/>
    <cellStyle name="Note 2 3 20" xfId="22034"/>
    <cellStyle name="Note 2 3 21" xfId="22035"/>
    <cellStyle name="Note 2 3 22" xfId="22036"/>
    <cellStyle name="Note 2 3 23" xfId="22037"/>
    <cellStyle name="Note 2 3 24" xfId="22038"/>
    <cellStyle name="Note 2 3 25" xfId="22039"/>
    <cellStyle name="Note 2 3 26" xfId="22040"/>
    <cellStyle name="Note 2 3 27" xfId="22041"/>
    <cellStyle name="Note 2 3 28" xfId="22042"/>
    <cellStyle name="Note 2 3 29" xfId="22043"/>
    <cellStyle name="Note 2 3 3" xfId="22044"/>
    <cellStyle name="Note 2 3 30" xfId="22045"/>
    <cellStyle name="Note 2 3 31" xfId="22046"/>
    <cellStyle name="Note 2 3 32" xfId="22047"/>
    <cellStyle name="Note 2 3 33" xfId="22048"/>
    <cellStyle name="Note 2 3 34" xfId="22049"/>
    <cellStyle name="Note 2 3 35" xfId="22050"/>
    <cellStyle name="Note 2 3 36" xfId="22051"/>
    <cellStyle name="Note 2 3 37" xfId="22052"/>
    <cellStyle name="Note 2 3 38" xfId="22053"/>
    <cellStyle name="Note 2 3 39" xfId="22054"/>
    <cellStyle name="Note 2 3 4" xfId="22055"/>
    <cellStyle name="Note 2 3 40" xfId="22056"/>
    <cellStyle name="Note 2 3 41" xfId="22057"/>
    <cellStyle name="Note 2 3 42" xfId="22058"/>
    <cellStyle name="Note 2 3 43" xfId="22059"/>
    <cellStyle name="Note 2 3 44" xfId="22060"/>
    <cellStyle name="Note 2 3 45" xfId="22061"/>
    <cellStyle name="Note 2 3 46" xfId="22062"/>
    <cellStyle name="Note 2 3 47" xfId="22063"/>
    <cellStyle name="Note 2 3 48" xfId="22064"/>
    <cellStyle name="Note 2 3 49" xfId="22065"/>
    <cellStyle name="Note 2 3 5" xfId="22066"/>
    <cellStyle name="Note 2 3 50" xfId="22067"/>
    <cellStyle name="Note 2 3 51" xfId="22068"/>
    <cellStyle name="Note 2 3 52" xfId="22069"/>
    <cellStyle name="Note 2 3 53" xfId="22070"/>
    <cellStyle name="Note 2 3 54" xfId="22071"/>
    <cellStyle name="Note 2 3 55" xfId="22072"/>
    <cellStyle name="Note 2 3 56" xfId="22073"/>
    <cellStyle name="Note 2 3 57" xfId="22074"/>
    <cellStyle name="Note 2 3 58" xfId="22075"/>
    <cellStyle name="Note 2 3 59" xfId="22076"/>
    <cellStyle name="Note 2 3 6" xfId="22077"/>
    <cellStyle name="Note 2 3 60" xfId="22078"/>
    <cellStyle name="Note 2 3 61" xfId="22079"/>
    <cellStyle name="Note 2 3 62" xfId="22080"/>
    <cellStyle name="Note 2 3 63" xfId="22081"/>
    <cellStyle name="Note 2 3 64" xfId="22082"/>
    <cellStyle name="Note 2 3 65" xfId="22083"/>
    <cellStyle name="Note 2 3 66" xfId="22084"/>
    <cellStyle name="Note 2 3 67" xfId="22085"/>
    <cellStyle name="Note 2 3 68" xfId="22086"/>
    <cellStyle name="Note 2 3 69" xfId="22087"/>
    <cellStyle name="Note 2 3 7" xfId="22088"/>
    <cellStyle name="Note 2 3 70" xfId="22089"/>
    <cellStyle name="Note 2 3 71" xfId="22090"/>
    <cellStyle name="Note 2 3 72" xfId="22091"/>
    <cellStyle name="Note 2 3 73" xfId="22092"/>
    <cellStyle name="Note 2 3 74" xfId="22093"/>
    <cellStyle name="Note 2 3 75" xfId="22094"/>
    <cellStyle name="Note 2 3 76" xfId="22095"/>
    <cellStyle name="Note 2 3 77" xfId="22096"/>
    <cellStyle name="Note 2 3 78" xfId="22097"/>
    <cellStyle name="Note 2 3 79" xfId="22098"/>
    <cellStyle name="Note 2 3 8" xfId="22099"/>
    <cellStyle name="Note 2 3 80" xfId="22100"/>
    <cellStyle name="Note 2 3 81" xfId="22101"/>
    <cellStyle name="Note 2 3 82" xfId="22102"/>
    <cellStyle name="Note 2 3 83" xfId="22103"/>
    <cellStyle name="Note 2 3 84" xfId="22104"/>
    <cellStyle name="Note 2 3 85" xfId="22105"/>
    <cellStyle name="Note 2 3 86" xfId="22106"/>
    <cellStyle name="Note 2 3 87" xfId="22107"/>
    <cellStyle name="Note 2 3 88" xfId="22108"/>
    <cellStyle name="Note 2 3 9" xfId="22109"/>
    <cellStyle name="Note 2 30" xfId="22110"/>
    <cellStyle name="Note 2 31" xfId="22111"/>
    <cellStyle name="Note 2 32" xfId="22112"/>
    <cellStyle name="Note 2 33" xfId="22113"/>
    <cellStyle name="Note 2 34" xfId="22114"/>
    <cellStyle name="Note 2 35" xfId="22115"/>
    <cellStyle name="Note 2 36" xfId="22116"/>
    <cellStyle name="Note 2 37" xfId="22117"/>
    <cellStyle name="Note 2 38" xfId="22118"/>
    <cellStyle name="Note 2 39" xfId="22119"/>
    <cellStyle name="Note 2 4" xfId="22120"/>
    <cellStyle name="Note 2 4 10" xfId="22121"/>
    <cellStyle name="Note 2 4 11" xfId="22122"/>
    <cellStyle name="Note 2 4 12" xfId="22123"/>
    <cellStyle name="Note 2 4 13" xfId="22124"/>
    <cellStyle name="Note 2 4 14" xfId="22125"/>
    <cellStyle name="Note 2 4 15" xfId="22126"/>
    <cellStyle name="Note 2 4 16" xfId="22127"/>
    <cellStyle name="Note 2 4 17" xfId="22128"/>
    <cellStyle name="Note 2 4 18" xfId="22129"/>
    <cellStyle name="Note 2 4 19" xfId="22130"/>
    <cellStyle name="Note 2 4 2" xfId="22131"/>
    <cellStyle name="Note 2 4 20" xfId="22132"/>
    <cellStyle name="Note 2 4 21" xfId="22133"/>
    <cellStyle name="Note 2 4 22" xfId="22134"/>
    <cellStyle name="Note 2 4 23" xfId="22135"/>
    <cellStyle name="Note 2 4 24" xfId="22136"/>
    <cellStyle name="Note 2 4 25" xfId="22137"/>
    <cellStyle name="Note 2 4 26" xfId="22138"/>
    <cellStyle name="Note 2 4 27" xfId="22139"/>
    <cellStyle name="Note 2 4 28" xfId="22140"/>
    <cellStyle name="Note 2 4 29" xfId="22141"/>
    <cellStyle name="Note 2 4 3" xfId="22142"/>
    <cellStyle name="Note 2 4 30" xfId="22143"/>
    <cellStyle name="Note 2 4 31" xfId="22144"/>
    <cellStyle name="Note 2 4 32" xfId="22145"/>
    <cellStyle name="Note 2 4 33" xfId="22146"/>
    <cellStyle name="Note 2 4 34" xfId="22147"/>
    <cellStyle name="Note 2 4 35" xfId="22148"/>
    <cellStyle name="Note 2 4 36" xfId="22149"/>
    <cellStyle name="Note 2 4 37" xfId="22150"/>
    <cellStyle name="Note 2 4 38" xfId="22151"/>
    <cellStyle name="Note 2 4 39" xfId="22152"/>
    <cellStyle name="Note 2 4 4" xfId="22153"/>
    <cellStyle name="Note 2 4 40" xfId="22154"/>
    <cellStyle name="Note 2 4 41" xfId="22155"/>
    <cellStyle name="Note 2 4 42" xfId="22156"/>
    <cellStyle name="Note 2 4 43" xfId="22157"/>
    <cellStyle name="Note 2 4 44" xfId="22158"/>
    <cellStyle name="Note 2 4 45" xfId="22159"/>
    <cellStyle name="Note 2 4 46" xfId="22160"/>
    <cellStyle name="Note 2 4 47" xfId="22161"/>
    <cellStyle name="Note 2 4 48" xfId="22162"/>
    <cellStyle name="Note 2 4 49" xfId="22163"/>
    <cellStyle name="Note 2 4 5" xfId="22164"/>
    <cellStyle name="Note 2 4 50" xfId="22165"/>
    <cellStyle name="Note 2 4 51" xfId="22166"/>
    <cellStyle name="Note 2 4 52" xfId="22167"/>
    <cellStyle name="Note 2 4 53" xfId="22168"/>
    <cellStyle name="Note 2 4 54" xfId="22169"/>
    <cellStyle name="Note 2 4 55" xfId="22170"/>
    <cellStyle name="Note 2 4 56" xfId="22171"/>
    <cellStyle name="Note 2 4 57" xfId="22172"/>
    <cellStyle name="Note 2 4 58" xfId="22173"/>
    <cellStyle name="Note 2 4 59" xfId="22174"/>
    <cellStyle name="Note 2 4 6" xfId="22175"/>
    <cellStyle name="Note 2 4 60" xfId="22176"/>
    <cellStyle name="Note 2 4 61" xfId="22177"/>
    <cellStyle name="Note 2 4 62" xfId="22178"/>
    <cellStyle name="Note 2 4 63" xfId="22179"/>
    <cellStyle name="Note 2 4 64" xfId="22180"/>
    <cellStyle name="Note 2 4 65" xfId="22181"/>
    <cellStyle name="Note 2 4 66" xfId="22182"/>
    <cellStyle name="Note 2 4 67" xfId="22183"/>
    <cellStyle name="Note 2 4 68" xfId="22184"/>
    <cellStyle name="Note 2 4 69" xfId="22185"/>
    <cellStyle name="Note 2 4 7" xfId="22186"/>
    <cellStyle name="Note 2 4 70" xfId="22187"/>
    <cellStyle name="Note 2 4 71" xfId="22188"/>
    <cellStyle name="Note 2 4 72" xfId="22189"/>
    <cellStyle name="Note 2 4 73" xfId="22190"/>
    <cellStyle name="Note 2 4 74" xfId="22191"/>
    <cellStyle name="Note 2 4 75" xfId="22192"/>
    <cellStyle name="Note 2 4 76" xfId="22193"/>
    <cellStyle name="Note 2 4 77" xfId="22194"/>
    <cellStyle name="Note 2 4 78" xfId="22195"/>
    <cellStyle name="Note 2 4 79" xfId="22196"/>
    <cellStyle name="Note 2 4 8" xfId="22197"/>
    <cellStyle name="Note 2 4 80" xfId="22198"/>
    <cellStyle name="Note 2 4 81" xfId="22199"/>
    <cellStyle name="Note 2 4 82" xfId="22200"/>
    <cellStyle name="Note 2 4 83" xfId="22201"/>
    <cellStyle name="Note 2 4 84" xfId="22202"/>
    <cellStyle name="Note 2 4 85" xfId="22203"/>
    <cellStyle name="Note 2 4 86" xfId="22204"/>
    <cellStyle name="Note 2 4 87" xfId="22205"/>
    <cellStyle name="Note 2 4 88" xfId="22206"/>
    <cellStyle name="Note 2 4 9" xfId="22207"/>
    <cellStyle name="Note 2 40" xfId="22208"/>
    <cellStyle name="Note 2 41" xfId="22209"/>
    <cellStyle name="Note 2 42" xfId="22210"/>
    <cellStyle name="Note 2 43" xfId="22211"/>
    <cellStyle name="Note 2 44" xfId="22212"/>
    <cellStyle name="Note 2 45" xfId="22213"/>
    <cellStyle name="Note 2 46" xfId="22214"/>
    <cellStyle name="Note 2 47" xfId="22215"/>
    <cellStyle name="Note 2 48" xfId="22216"/>
    <cellStyle name="Note 2 49" xfId="22217"/>
    <cellStyle name="Note 2 5" xfId="22218"/>
    <cellStyle name="Note 2 50" xfId="22219"/>
    <cellStyle name="Note 2 51" xfId="22220"/>
    <cellStyle name="Note 2 52" xfId="22221"/>
    <cellStyle name="Note 2 53" xfId="22222"/>
    <cellStyle name="Note 2 54" xfId="22223"/>
    <cellStyle name="Note 2 55" xfId="22224"/>
    <cellStyle name="Note 2 56" xfId="22225"/>
    <cellStyle name="Note 2 57" xfId="22226"/>
    <cellStyle name="Note 2 58" xfId="22227"/>
    <cellStyle name="Note 2 59" xfId="22228"/>
    <cellStyle name="Note 2 6" xfId="22229"/>
    <cellStyle name="Note 2 60" xfId="22230"/>
    <cellStyle name="Note 2 61" xfId="22231"/>
    <cellStyle name="Note 2 62" xfId="22232"/>
    <cellStyle name="Note 2 63" xfId="22233"/>
    <cellStyle name="Note 2 64" xfId="22234"/>
    <cellStyle name="Note 2 65" xfId="22235"/>
    <cellStyle name="Note 2 66" xfId="22236"/>
    <cellStyle name="Note 2 67" xfId="22237"/>
    <cellStyle name="Note 2 68" xfId="22238"/>
    <cellStyle name="Note 2 69" xfId="22239"/>
    <cellStyle name="Note 2 7" xfId="22240"/>
    <cellStyle name="Note 2 70" xfId="22241"/>
    <cellStyle name="Note 2 71" xfId="22242"/>
    <cellStyle name="Note 2 72" xfId="22243"/>
    <cellStyle name="Note 2 73" xfId="22244"/>
    <cellStyle name="Note 2 74" xfId="22245"/>
    <cellStyle name="Note 2 75" xfId="22246"/>
    <cellStyle name="Note 2 76" xfId="22247"/>
    <cellStyle name="Note 2 77" xfId="22248"/>
    <cellStyle name="Note 2 78" xfId="22249"/>
    <cellStyle name="Note 2 79" xfId="22250"/>
    <cellStyle name="Note 2 8" xfId="22251"/>
    <cellStyle name="Note 2 80" xfId="22252"/>
    <cellStyle name="Note 2 81" xfId="22253"/>
    <cellStyle name="Note 2 82" xfId="22254"/>
    <cellStyle name="Note 2 83" xfId="22255"/>
    <cellStyle name="Note 2 84" xfId="22256"/>
    <cellStyle name="Note 2 85" xfId="22257"/>
    <cellStyle name="Note 2 86" xfId="22258"/>
    <cellStyle name="Note 2 87" xfId="22259"/>
    <cellStyle name="Note 2 88" xfId="22260"/>
    <cellStyle name="Note 2 89" xfId="22261"/>
    <cellStyle name="Note 2 9" xfId="22262"/>
    <cellStyle name="Note 2 90" xfId="22263"/>
    <cellStyle name="Note 2 91" xfId="22264"/>
    <cellStyle name="Note 2 92" xfId="22265"/>
    <cellStyle name="Note 2 93" xfId="22266"/>
    <cellStyle name="Note 3" xfId="22269"/>
    <cellStyle name="Output" xfId="11" builtinId="21" customBuiltin="1"/>
    <cellStyle name="Percent" xfId="1" builtinId="5"/>
    <cellStyle name="Percent 2" xfId="22270"/>
    <cellStyle name="Title" xfId="2" builtinId="15" customBuiltin="1"/>
    <cellStyle name="Total" xfId="18" builtinId="25" customBuiltin="1"/>
    <cellStyle name="Warning Text" xfId="15" builtinId="11" customBuiltin="1"/>
  </cellStyles>
  <dxfs count="0"/>
  <tableStyles count="0" defaultTableStyle="TableStyleMedium9" defaultPivotStyle="PivotStyleLight16"/>
  <colors>
    <mruColors>
      <color rgb="FF1F497D"/>
      <color rgb="FF558ED5"/>
      <color rgb="FFC6CDE5"/>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LS9/Downloads/NFLD%20Productivity%20Database%20(backup%20ricard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able of Contents"/>
      <sheetName val="NGDP_Can"/>
      <sheetName val="RGDP_Can"/>
      <sheetName val="RGDP_Can_1"/>
      <sheetName val="IPD_Can"/>
      <sheetName val="Hrs_Wkd_Can"/>
      <sheetName val="Jobs_Can"/>
      <sheetName val="Wkly_Hrs_Can"/>
      <sheetName val="LComp_Can"/>
      <sheetName val="Hrly_Comp_Can"/>
      <sheetName val="Unit_LCost_Can"/>
      <sheetName val="Gross_Inv_Can"/>
      <sheetName val="Dep_Inv_Can"/>
      <sheetName val="Net_Inv_Can"/>
      <sheetName val="M&amp;E_Inv_Can"/>
      <sheetName val="Inv_Asset_Can"/>
      <sheetName val="Tot_K_Can"/>
      <sheetName val="M&amp;E_K_Can"/>
      <sheetName val="K_Asset_Can"/>
      <sheetName val="InvI_Can"/>
      <sheetName val="M&amp;E_InvI_Can"/>
      <sheetName val="InvI_Asset_Can"/>
      <sheetName val="KI_Can"/>
      <sheetName val="M&amp;EI_Can"/>
      <sheetName val="KComp_Can"/>
      <sheetName val="KServ_Can"/>
      <sheetName val="KC_Can"/>
      <sheetName val="LP_Can"/>
      <sheetName val="KP_Can"/>
      <sheetName val="MFP_Can"/>
      <sheetName val="NGDP_NFLD"/>
      <sheetName val="RGDP_NFLD"/>
      <sheetName val="RGDP_NFLD_1"/>
      <sheetName val="IPD_NFLD"/>
      <sheetName val="Hrs_Wkd_NFLD"/>
      <sheetName val="Jobs_NFLD"/>
      <sheetName val="Wkly_Hrs_NFLD"/>
      <sheetName val="LComp_NFLD"/>
      <sheetName val="Hrly_Comp_NFLD"/>
      <sheetName val="Unit_LCost_NFLD"/>
      <sheetName val="Gross_Inv_NFLD"/>
      <sheetName val="Dep_Inv_NFLD"/>
      <sheetName val="Net_Inv_NFLD"/>
      <sheetName val="M&amp;E_Inv_NFLD"/>
      <sheetName val="Inv_Asset_NFLD"/>
      <sheetName val="Tot_K_NFLD"/>
      <sheetName val="M&amp;E_K_NFLD"/>
      <sheetName val="K_Asset_NFLD"/>
      <sheetName val="InvI_NFLD"/>
      <sheetName val="M&amp;E_InvI_NFLD"/>
      <sheetName val="InvI_Asset_NFLD"/>
      <sheetName val="KI_NFLD"/>
      <sheetName val="M&amp;EI_NFLD"/>
      <sheetName val="KComp_NFLD"/>
      <sheetName val="KServ_NFLD"/>
      <sheetName val="KC_NFLD"/>
      <sheetName val="LP_NFLD"/>
      <sheetName val="KP_NFLD"/>
      <sheetName val="MFP_NFLD"/>
      <sheetName val="NGDP_Prov_Comp"/>
      <sheetName val="RGDP_Prov_Comp"/>
      <sheetName val="RGDP_Prov_Comp_1"/>
      <sheetName val="Hrs_Wkd_Prov_Comp"/>
      <sheetName val="K_Prov_Comp"/>
      <sheetName val="LP_Prov_Comp"/>
      <sheetName val="KP_Prov_Comp"/>
      <sheetName val="MFP_Prov_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5">
          <cell r="B5">
            <v>243.01899927033602</v>
          </cell>
        </row>
        <row r="6">
          <cell r="B6">
            <v>251.5599985092974</v>
          </cell>
        </row>
        <row r="7">
          <cell r="B7">
            <v>271.94799781221082</v>
          </cell>
        </row>
        <row r="8">
          <cell r="B8">
            <v>264.36499873314466</v>
          </cell>
        </row>
        <row r="9">
          <cell r="B9">
            <v>274.10099767174245</v>
          </cell>
        </row>
        <row r="10">
          <cell r="B10">
            <v>270.91499795152549</v>
          </cell>
        </row>
        <row r="11">
          <cell r="B11">
            <v>271.0299977979808</v>
          </cell>
        </row>
        <row r="12">
          <cell r="B12">
            <v>278.051998871107</v>
          </cell>
        </row>
        <row r="13">
          <cell r="B13">
            <v>274.30599624085073</v>
          </cell>
        </row>
        <row r="14">
          <cell r="B14">
            <v>280.47599850560113</v>
          </cell>
        </row>
        <row r="15">
          <cell r="B15">
            <v>282.75699908966732</v>
          </cell>
        </row>
        <row r="16">
          <cell r="B16">
            <v>276.36699899153541</v>
          </cell>
        </row>
        <row r="17">
          <cell r="B17">
            <v>256.51599885140587</v>
          </cell>
        </row>
        <row r="18">
          <cell r="B18">
            <v>264.8589992567052</v>
          </cell>
        </row>
      </sheetData>
      <sheetData sheetId="35">
        <row r="5">
          <cell r="B5">
            <v>128225</v>
          </cell>
        </row>
        <row r="6">
          <cell r="B6">
            <v>131160</v>
          </cell>
        </row>
        <row r="7">
          <cell r="B7">
            <v>142165</v>
          </cell>
        </row>
        <row r="8">
          <cell r="B8">
            <v>139725</v>
          </cell>
        </row>
        <row r="9">
          <cell r="B9">
            <v>145240</v>
          </cell>
        </row>
        <row r="10">
          <cell r="B10">
            <v>146455</v>
          </cell>
        </row>
        <row r="11">
          <cell r="B11">
            <v>146135</v>
          </cell>
        </row>
        <row r="12">
          <cell r="B12">
            <v>147255</v>
          </cell>
        </row>
        <row r="13">
          <cell r="B13">
            <v>147860</v>
          </cell>
        </row>
        <row r="14">
          <cell r="B14">
            <v>149075</v>
          </cell>
        </row>
        <row r="15">
          <cell r="B15">
            <v>149850</v>
          </cell>
        </row>
        <row r="16">
          <cell r="B16">
            <v>146190</v>
          </cell>
        </row>
        <row r="17">
          <cell r="B17">
            <v>137790</v>
          </cell>
        </row>
        <row r="18">
          <cell r="B18">
            <v>143125</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Z125"/>
  <sheetViews>
    <sheetView showGridLines="0" tabSelected="1" zoomScale="85" zoomScaleNormal="85" zoomScaleSheetLayoutView="85" workbookViewId="0">
      <selection activeCell="E92" sqref="E92"/>
    </sheetView>
  </sheetViews>
  <sheetFormatPr defaultRowHeight="15" outlineLevelCol="1"/>
  <cols>
    <col min="1" max="1" width="22.7109375" customWidth="1"/>
    <col min="2" max="5" width="9.7109375" customWidth="1"/>
    <col min="6" max="6" width="15.5703125" customWidth="1"/>
    <col min="7" max="12" width="9.7109375" customWidth="1"/>
    <col min="14" max="15" width="9.140625" hidden="1" customWidth="1" outlineLevel="1"/>
    <col min="16" max="16" width="9.140625" customWidth="1" collapsed="1"/>
    <col min="17" max="25" width="9.140625" customWidth="1"/>
  </cols>
  <sheetData>
    <row r="1" spans="1:26" ht="18.75">
      <c r="A1" s="102" t="s">
        <v>140</v>
      </c>
    </row>
    <row r="2" spans="1:26">
      <c r="A2" s="73" t="s">
        <v>304</v>
      </c>
    </row>
    <row r="3" spans="1:26">
      <c r="A3" s="99" t="s">
        <v>31</v>
      </c>
      <c r="B3" s="35"/>
      <c r="C3" s="35"/>
      <c r="D3" s="35"/>
      <c r="E3" s="35"/>
      <c r="F3" s="35"/>
      <c r="G3" s="35"/>
      <c r="H3" s="35"/>
      <c r="I3" s="35"/>
      <c r="J3" s="35"/>
      <c r="K3" s="35"/>
      <c r="L3" s="35"/>
      <c r="M3" s="35"/>
      <c r="N3" s="39"/>
      <c r="O3" s="39"/>
      <c r="P3" s="39"/>
      <c r="Q3" s="39"/>
      <c r="R3" s="39"/>
      <c r="S3" s="39"/>
      <c r="T3" s="39"/>
      <c r="U3" s="39"/>
      <c r="V3" s="39"/>
      <c r="W3" s="39"/>
      <c r="X3" s="39"/>
      <c r="Y3" s="39"/>
      <c r="Z3" s="39"/>
    </row>
    <row r="4" spans="1:26">
      <c r="A4" s="39"/>
      <c r="B4" s="39"/>
      <c r="C4" s="39"/>
      <c r="D4" s="39"/>
      <c r="E4" s="39"/>
      <c r="F4" s="39"/>
      <c r="G4" s="39"/>
      <c r="H4" s="39"/>
      <c r="I4" s="39"/>
      <c r="J4" s="39"/>
      <c r="K4" s="39"/>
      <c r="L4" s="39"/>
      <c r="M4" s="39"/>
      <c r="N4" s="39"/>
      <c r="O4" s="39"/>
      <c r="P4" s="39"/>
      <c r="Q4" s="39"/>
      <c r="R4" s="39"/>
      <c r="S4" s="39"/>
      <c r="T4" s="39"/>
      <c r="U4" s="39"/>
      <c r="V4" s="39"/>
      <c r="W4" s="39"/>
      <c r="X4" s="39"/>
      <c r="Y4" s="39"/>
      <c r="Z4" s="39"/>
    </row>
    <row r="5" spans="1:26">
      <c r="A5" s="36" t="s">
        <v>71</v>
      </c>
      <c r="B5" s="35"/>
      <c r="C5" s="35"/>
      <c r="D5" s="35"/>
      <c r="E5" s="35"/>
      <c r="F5" s="35"/>
      <c r="G5" s="35"/>
      <c r="H5" s="35"/>
      <c r="I5" s="35"/>
      <c r="J5" s="35"/>
      <c r="K5" s="35"/>
      <c r="L5" s="35"/>
      <c r="M5" s="35"/>
      <c r="N5" s="39"/>
      <c r="O5" s="39"/>
      <c r="P5" s="39"/>
      <c r="Q5" s="39"/>
      <c r="R5" s="39"/>
      <c r="S5" s="39"/>
      <c r="T5" s="39"/>
      <c r="U5" s="39"/>
      <c r="V5" s="39"/>
      <c r="W5" s="39"/>
      <c r="X5" s="39"/>
      <c r="Y5" s="39"/>
      <c r="Z5" s="39"/>
    </row>
    <row r="6" spans="1:26">
      <c r="A6" s="41" t="s">
        <v>62</v>
      </c>
      <c r="B6" s="39" t="str">
        <f>IF(N6=N5,"","Table " &amp; N6 &amp; ": " &amp;O6)</f>
        <v>Table 1: Nominal GDP, Canada, Business Sector Industries, 1997-2010</v>
      </c>
      <c r="C6" s="39"/>
      <c r="D6" s="39"/>
      <c r="E6" s="39"/>
      <c r="F6" s="39"/>
      <c r="G6" s="39"/>
      <c r="H6" s="39"/>
      <c r="I6" s="39"/>
      <c r="J6" s="39"/>
      <c r="K6" s="39"/>
      <c r="L6" s="39"/>
      <c r="M6" s="39"/>
      <c r="N6" s="100">
        <v>1</v>
      </c>
      <c r="O6" s="39" t="s">
        <v>261</v>
      </c>
    </row>
    <row r="7" spans="1:26">
      <c r="A7" s="37" t="s">
        <v>63</v>
      </c>
      <c r="B7" s="35" t="str">
        <f>IF(N7=N6,"","Table " &amp; N7 &amp; ": " &amp;O7)</f>
        <v>Table 2: Real GDP, Canada, Business Sector Industries, 1997-2010</v>
      </c>
      <c r="C7" s="35"/>
      <c r="D7" s="35"/>
      <c r="E7" s="35"/>
      <c r="F7" s="35"/>
      <c r="G7" s="35"/>
      <c r="H7" s="35"/>
      <c r="I7" s="35"/>
      <c r="J7" s="35"/>
      <c r="K7" s="35"/>
      <c r="L7" s="35"/>
      <c r="M7" s="35"/>
      <c r="N7" s="100">
        <f>IF(NOT(ISBLANK(O7)),N6+1,N6)</f>
        <v>2</v>
      </c>
      <c r="O7" s="39" t="s">
        <v>54</v>
      </c>
      <c r="P7" s="59"/>
      <c r="Q7" s="59"/>
      <c r="R7" s="59"/>
      <c r="S7" s="59"/>
      <c r="T7" s="59"/>
      <c r="U7" s="59"/>
      <c r="V7" s="59"/>
      <c r="W7" s="59"/>
      <c r="X7" s="59"/>
      <c r="Y7" s="59"/>
      <c r="Z7" s="59"/>
    </row>
    <row r="8" spans="1:26">
      <c r="A8" s="41" t="s">
        <v>64</v>
      </c>
      <c r="B8" s="39" t="str">
        <f t="shared" ref="B8:B78" si="0">IF(N8=N7,"","Table " &amp; N8 &amp; ": " &amp;O8)</f>
        <v>Table 3: Implicit Price Deflator, Canada, Business Sector Industries, 1997-2010</v>
      </c>
      <c r="C8" s="39"/>
      <c r="D8" s="39"/>
      <c r="E8" s="39"/>
      <c r="F8" s="39"/>
      <c r="G8" s="39"/>
      <c r="H8" s="39"/>
      <c r="I8" s="39"/>
      <c r="J8" s="39"/>
      <c r="K8" s="39"/>
      <c r="L8" s="39"/>
      <c r="M8" s="39"/>
      <c r="N8" s="100">
        <f t="shared" ref="N8:N50" si="1">IF(NOT(ISBLANK(O8)),N7+1,N7)</f>
        <v>3</v>
      </c>
      <c r="O8" s="39" t="s">
        <v>262</v>
      </c>
    </row>
    <row r="9" spans="1:26">
      <c r="A9" s="36"/>
      <c r="B9" s="35" t="str">
        <f t="shared" si="0"/>
        <v/>
      </c>
      <c r="C9" s="35"/>
      <c r="D9" s="35"/>
      <c r="E9" s="35"/>
      <c r="F9" s="35"/>
      <c r="G9" s="35"/>
      <c r="H9" s="35"/>
      <c r="I9" s="35"/>
      <c r="J9" s="35"/>
      <c r="K9" s="35"/>
      <c r="L9" s="35"/>
      <c r="M9" s="35"/>
      <c r="N9" s="100">
        <f t="shared" si="1"/>
        <v>3</v>
      </c>
      <c r="O9" s="39"/>
    </row>
    <row r="10" spans="1:26">
      <c r="A10" s="40" t="s">
        <v>72</v>
      </c>
      <c r="B10" s="39" t="str">
        <f t="shared" si="0"/>
        <v/>
      </c>
      <c r="C10" s="39"/>
      <c r="D10" s="39"/>
      <c r="E10" s="39"/>
      <c r="F10" s="39"/>
      <c r="G10" s="39"/>
      <c r="H10" s="39"/>
      <c r="I10" s="39"/>
      <c r="J10" s="39"/>
      <c r="K10" s="39"/>
      <c r="L10" s="39"/>
      <c r="M10" s="39"/>
      <c r="N10" s="100">
        <f t="shared" si="1"/>
        <v>3</v>
      </c>
      <c r="O10" s="39"/>
    </row>
    <row r="11" spans="1:26">
      <c r="A11" s="37" t="s">
        <v>60</v>
      </c>
      <c r="B11" s="35" t="str">
        <f t="shared" si="0"/>
        <v>Table 4: Hours Worked, Canada, Business Sector Industries, 1997-2010</v>
      </c>
      <c r="C11" s="35"/>
      <c r="D11" s="35"/>
      <c r="E11" s="35"/>
      <c r="F11" s="35"/>
      <c r="G11" s="35"/>
      <c r="H11" s="35"/>
      <c r="I11" s="35"/>
      <c r="J11" s="35"/>
      <c r="K11" s="35"/>
      <c r="L11" s="35"/>
      <c r="M11" s="35"/>
      <c r="N11" s="100">
        <f t="shared" si="1"/>
        <v>4</v>
      </c>
      <c r="O11" s="39" t="s">
        <v>53</v>
      </c>
    </row>
    <row r="12" spans="1:26">
      <c r="A12" s="41" t="s">
        <v>61</v>
      </c>
      <c r="B12" s="39" t="str">
        <f t="shared" si="0"/>
        <v>Table 5: Total Number of Jobs, Canada, Business Sector Industries, 1997-2011</v>
      </c>
      <c r="C12" s="39"/>
      <c r="D12" s="39"/>
      <c r="E12" s="39"/>
      <c r="F12" s="39"/>
      <c r="G12" s="39"/>
      <c r="H12" s="39"/>
      <c r="I12" s="39"/>
      <c r="J12" s="39"/>
      <c r="K12" s="39"/>
      <c r="L12" s="39"/>
      <c r="M12" s="39"/>
      <c r="N12" s="100">
        <f t="shared" si="1"/>
        <v>5</v>
      </c>
      <c r="O12" s="39" t="s">
        <v>263</v>
      </c>
      <c r="R12" s="59"/>
    </row>
    <row r="13" spans="1:26">
      <c r="A13" s="37" t="s">
        <v>109</v>
      </c>
      <c r="B13" s="35" t="str">
        <f t="shared" si="0"/>
        <v>Table 6: Average Weekly Hours Worked, Canada, Business Sector Industries, 1997-2010</v>
      </c>
      <c r="C13" s="35"/>
      <c r="D13" s="35"/>
      <c r="E13" s="35"/>
      <c r="F13" s="35"/>
      <c r="G13" s="35"/>
      <c r="H13" s="35"/>
      <c r="I13" s="35"/>
      <c r="J13" s="35"/>
      <c r="K13" s="35"/>
      <c r="L13" s="35"/>
      <c r="M13" s="35"/>
      <c r="N13" s="100">
        <f t="shared" si="1"/>
        <v>6</v>
      </c>
      <c r="O13" s="39" t="s">
        <v>94</v>
      </c>
    </row>
    <row r="14" spans="1:26">
      <c r="A14" s="41" t="s">
        <v>65</v>
      </c>
      <c r="B14" s="39" t="str">
        <f t="shared" si="0"/>
        <v>Table 7: Labour Compensation, Canada, Business Sector Industries, 1997-2010</v>
      </c>
      <c r="C14" s="39"/>
      <c r="D14" s="39"/>
      <c r="E14" s="39"/>
      <c r="F14" s="39"/>
      <c r="G14" s="39"/>
      <c r="H14" s="39"/>
      <c r="I14" s="39"/>
      <c r="J14" s="39"/>
      <c r="K14" s="39"/>
      <c r="L14" s="39"/>
      <c r="M14" s="100"/>
      <c r="N14" s="100">
        <f t="shared" si="1"/>
        <v>7</v>
      </c>
      <c r="O14" s="39" t="s">
        <v>55</v>
      </c>
    </row>
    <row r="15" spans="1:26">
      <c r="A15" s="42"/>
      <c r="B15" s="39" t="str">
        <f t="shared" si="0"/>
        <v>Table 8: Labour Compensation as a Share of Nominal GDP, Canada, Business Sector Industries, 1997-2010</v>
      </c>
      <c r="C15" s="39"/>
      <c r="D15" s="39"/>
      <c r="E15" s="39"/>
      <c r="F15" s="39"/>
      <c r="G15" s="39"/>
      <c r="H15" s="39"/>
      <c r="I15" s="39"/>
      <c r="J15" s="39"/>
      <c r="K15" s="39"/>
      <c r="L15" s="39"/>
      <c r="M15" s="100"/>
      <c r="N15" s="100">
        <f t="shared" si="1"/>
        <v>8</v>
      </c>
      <c r="O15" s="39" t="s">
        <v>264</v>
      </c>
    </row>
    <row r="16" spans="1:26">
      <c r="A16" s="37" t="s">
        <v>110</v>
      </c>
      <c r="B16" s="35" t="str">
        <f t="shared" si="0"/>
        <v>Table 9: Hourly Compensation, Canada, Business Sector Industries, 1997-2010</v>
      </c>
      <c r="C16" s="35"/>
      <c r="D16" s="35"/>
      <c r="E16" s="35"/>
      <c r="F16" s="35"/>
      <c r="G16" s="35"/>
      <c r="H16" s="35"/>
      <c r="I16" s="35"/>
      <c r="J16" s="35"/>
      <c r="K16" s="35"/>
      <c r="L16" s="35"/>
      <c r="M16" s="35"/>
      <c r="N16" s="100">
        <f t="shared" si="1"/>
        <v>9</v>
      </c>
      <c r="O16" s="39" t="s">
        <v>97</v>
      </c>
    </row>
    <row r="17" spans="1:15">
      <c r="A17" s="41" t="s">
        <v>112</v>
      </c>
      <c r="B17" s="39" t="str">
        <f t="shared" si="0"/>
        <v>Table 10: Unit Labour Cost, Canada, Business Sector Industries, 1997-2010</v>
      </c>
      <c r="C17" s="39"/>
      <c r="D17" s="39"/>
      <c r="E17" s="39"/>
      <c r="F17" s="39"/>
      <c r="G17" s="39"/>
      <c r="H17" s="39"/>
      <c r="I17" s="39"/>
      <c r="J17" s="39"/>
      <c r="K17" s="39"/>
      <c r="L17" s="39"/>
      <c r="M17" s="39"/>
      <c r="N17" s="100">
        <f t="shared" si="1"/>
        <v>10</v>
      </c>
      <c r="O17" s="39" t="s">
        <v>99</v>
      </c>
    </row>
    <row r="18" spans="1:15">
      <c r="A18" s="36"/>
      <c r="B18" s="35" t="str">
        <f t="shared" si="0"/>
        <v/>
      </c>
      <c r="C18" s="35"/>
      <c r="D18" s="35"/>
      <c r="E18" s="35"/>
      <c r="F18" s="35"/>
      <c r="G18" s="35"/>
      <c r="H18" s="35"/>
      <c r="I18" s="35"/>
      <c r="J18" s="35"/>
      <c r="K18" s="35"/>
      <c r="L18" s="35"/>
      <c r="M18" s="35"/>
      <c r="N18" s="100">
        <f t="shared" si="1"/>
        <v>10</v>
      </c>
      <c r="O18" s="39"/>
    </row>
    <row r="19" spans="1:15">
      <c r="A19" s="40" t="s">
        <v>79</v>
      </c>
      <c r="B19" s="39" t="str">
        <f t="shared" si="0"/>
        <v/>
      </c>
      <c r="C19" s="39"/>
      <c r="D19" s="39"/>
      <c r="E19" s="39"/>
      <c r="F19" s="39"/>
      <c r="G19" s="39"/>
      <c r="H19" s="39"/>
      <c r="I19" s="39"/>
      <c r="J19" s="39"/>
      <c r="K19" s="39"/>
      <c r="L19" s="39"/>
      <c r="M19" s="39"/>
      <c r="N19" s="100">
        <f t="shared" si="1"/>
        <v>10</v>
      </c>
      <c r="O19" s="39"/>
    </row>
    <row r="20" spans="1:15">
      <c r="A20" s="37" t="s">
        <v>91</v>
      </c>
      <c r="B20" s="35" t="str">
        <f t="shared" si="0"/>
        <v>Table 11: Nominal Gross Investment (Fixed, Non-Res), Canada, Business Sector Industries, 1997-2012</v>
      </c>
      <c r="C20" s="35"/>
      <c r="D20" s="35"/>
      <c r="E20" s="35"/>
      <c r="F20" s="35"/>
      <c r="G20" s="35"/>
      <c r="H20" s="35"/>
      <c r="I20" s="35"/>
      <c r="J20" s="35"/>
      <c r="K20" s="35"/>
      <c r="L20" s="35"/>
      <c r="M20" s="35"/>
      <c r="N20" s="100">
        <f t="shared" si="1"/>
        <v>11</v>
      </c>
      <c r="O20" s="39" t="s">
        <v>196</v>
      </c>
    </row>
    <row r="21" spans="1:15">
      <c r="A21" s="101"/>
      <c r="B21" s="35" t="str">
        <f t="shared" si="0"/>
        <v>Table 12: Real Gross Investment (Fixed, Non-Res), Canada, Business Sector Industries, 1997-2012</v>
      </c>
      <c r="C21" s="35"/>
      <c r="D21" s="35"/>
      <c r="E21" s="35"/>
      <c r="F21" s="35"/>
      <c r="G21" s="35"/>
      <c r="H21" s="35"/>
      <c r="I21" s="35"/>
      <c r="J21" s="35"/>
      <c r="K21" s="35"/>
      <c r="L21" s="35"/>
      <c r="M21" s="35"/>
      <c r="N21" s="100">
        <f t="shared" si="1"/>
        <v>12</v>
      </c>
      <c r="O21" s="39" t="s">
        <v>197</v>
      </c>
    </row>
    <row r="22" spans="1:15">
      <c r="A22" s="41" t="s">
        <v>111</v>
      </c>
      <c r="B22" s="39" t="str">
        <f t="shared" si="0"/>
        <v>Table 13: Nomimal Depreciation, Canada, Business Sector Industries, 1997-2012</v>
      </c>
      <c r="C22" s="39"/>
      <c r="D22" s="39"/>
      <c r="E22" s="39"/>
      <c r="F22" s="39"/>
      <c r="G22" s="39"/>
      <c r="H22" s="39"/>
      <c r="I22" s="39"/>
      <c r="J22" s="39"/>
      <c r="K22" s="39"/>
      <c r="L22" s="39"/>
      <c r="M22" s="39"/>
      <c r="N22" s="100">
        <f t="shared" si="1"/>
        <v>13</v>
      </c>
      <c r="O22" s="39" t="s">
        <v>198</v>
      </c>
    </row>
    <row r="23" spans="1:15">
      <c r="A23" s="42"/>
      <c r="B23" s="39" t="str">
        <f t="shared" si="0"/>
        <v>Table 14: Real Depreciation, Canada, Business Sector Industries, 1997-2012</v>
      </c>
      <c r="C23" s="39"/>
      <c r="D23" s="39"/>
      <c r="E23" s="39"/>
      <c r="F23" s="39"/>
      <c r="G23" s="39"/>
      <c r="H23" s="39"/>
      <c r="I23" s="39"/>
      <c r="J23" s="39"/>
      <c r="K23" s="39"/>
      <c r="L23" s="39"/>
      <c r="M23" s="39"/>
      <c r="N23" s="100">
        <f t="shared" si="1"/>
        <v>14</v>
      </c>
      <c r="O23" s="39" t="s">
        <v>199</v>
      </c>
    </row>
    <row r="24" spans="1:15">
      <c r="A24" s="37" t="s">
        <v>113</v>
      </c>
      <c r="B24" s="35" t="str">
        <f t="shared" si="0"/>
        <v>Table 15: Nominal Net Investment, Canada, Business Sector Industries, 1997-2012</v>
      </c>
      <c r="C24" s="35"/>
      <c r="D24" s="35"/>
      <c r="E24" s="35"/>
      <c r="F24" s="35"/>
      <c r="G24" s="35"/>
      <c r="H24" s="35"/>
      <c r="I24" s="35"/>
      <c r="J24" s="35"/>
      <c r="K24" s="35"/>
      <c r="L24" s="35"/>
      <c r="M24" s="35"/>
      <c r="N24" s="100">
        <f t="shared" si="1"/>
        <v>15</v>
      </c>
      <c r="O24" s="39" t="s">
        <v>200</v>
      </c>
    </row>
    <row r="25" spans="1:15">
      <c r="A25" s="101"/>
      <c r="B25" s="35" t="str">
        <f t="shared" si="0"/>
        <v>Table 16: Real Net Investment, Canada, Business Sector Industries, 1997-2012</v>
      </c>
      <c r="C25" s="35"/>
      <c r="D25" s="35"/>
      <c r="E25" s="35"/>
      <c r="F25" s="35"/>
      <c r="G25" s="35"/>
      <c r="H25" s="35"/>
      <c r="I25" s="35"/>
      <c r="J25" s="35"/>
      <c r="K25" s="35"/>
      <c r="L25" s="35"/>
      <c r="M25" s="35"/>
      <c r="N25" s="100">
        <f t="shared" si="1"/>
        <v>16</v>
      </c>
      <c r="O25" s="39" t="s">
        <v>201</v>
      </c>
    </row>
    <row r="26" spans="1:15">
      <c r="A26" s="41" t="s">
        <v>128</v>
      </c>
      <c r="B26" s="39" t="str">
        <f t="shared" si="0"/>
        <v>Table 17: Nominal Gross M&amp;E Investment, Canada, Business Sector Industries, 1997-2012</v>
      </c>
      <c r="C26" s="39"/>
      <c r="D26" s="39"/>
      <c r="E26" s="39"/>
      <c r="F26" s="39"/>
      <c r="G26" s="39"/>
      <c r="H26" s="39"/>
      <c r="I26" s="39"/>
      <c r="J26" s="39"/>
      <c r="K26" s="39"/>
      <c r="L26" s="39"/>
      <c r="M26" s="39"/>
      <c r="N26" s="100">
        <f t="shared" si="1"/>
        <v>17</v>
      </c>
      <c r="O26" s="39" t="s">
        <v>202</v>
      </c>
    </row>
    <row r="27" spans="1:15">
      <c r="A27" s="42"/>
      <c r="B27" s="39" t="str">
        <f t="shared" si="0"/>
        <v>Table 18: Real Gross M&amp;E Investment, Canada, Business Sector Industries, 1997-2012</v>
      </c>
      <c r="C27" s="39"/>
      <c r="D27" s="39"/>
      <c r="E27" s="39"/>
      <c r="F27" s="39"/>
      <c r="G27" s="39"/>
      <c r="H27" s="39"/>
      <c r="I27" s="39"/>
      <c r="J27" s="39"/>
      <c r="K27" s="39"/>
      <c r="L27" s="39"/>
      <c r="M27" s="39"/>
      <c r="N27" s="100">
        <f t="shared" si="1"/>
        <v>18</v>
      </c>
      <c r="O27" s="39" t="s">
        <v>203</v>
      </c>
    </row>
    <row r="28" spans="1:15">
      <c r="A28" s="37" t="s">
        <v>67</v>
      </c>
      <c r="B28" s="35" t="str">
        <f t="shared" si="0"/>
        <v>Table 19: Nominal Gross Investment (Fixed, Non-Res) by Asset Type, Canada, Business Sector Industries, 1997-2012</v>
      </c>
      <c r="C28" s="35"/>
      <c r="D28" s="35"/>
      <c r="E28" s="35"/>
      <c r="F28" s="35"/>
      <c r="G28" s="35"/>
      <c r="H28" s="35"/>
      <c r="I28" s="35"/>
      <c r="J28" s="35"/>
      <c r="K28" s="35"/>
      <c r="L28" s="35"/>
      <c r="M28" s="35"/>
      <c r="N28" s="100">
        <f t="shared" si="1"/>
        <v>19</v>
      </c>
      <c r="O28" s="39" t="s">
        <v>204</v>
      </c>
    </row>
    <row r="29" spans="1:15">
      <c r="A29" s="37"/>
      <c r="B29" s="35" t="str">
        <f t="shared" si="0"/>
        <v>Table 20: Gross Investment as a Share of Nominal GDP, Canada, Business Sector Industries, 1997-2010</v>
      </c>
      <c r="C29" s="35"/>
      <c r="D29" s="35"/>
      <c r="E29" s="35"/>
      <c r="F29" s="35"/>
      <c r="G29" s="35"/>
      <c r="H29" s="35"/>
      <c r="I29" s="35"/>
      <c r="J29" s="35"/>
      <c r="K29" s="35"/>
      <c r="L29" s="35"/>
      <c r="M29" s="35"/>
      <c r="N29" s="100">
        <f t="shared" si="1"/>
        <v>20</v>
      </c>
      <c r="O29" s="39" t="s">
        <v>266</v>
      </c>
    </row>
    <row r="30" spans="1:15">
      <c r="A30" s="101"/>
      <c r="B30" s="35" t="str">
        <f t="shared" si="0"/>
        <v>Table 21: Real Gross Investment (Fixed, Non-Res) by Asset Type, Canada, Business Sector Industries, 1997-2012</v>
      </c>
      <c r="C30" s="35"/>
      <c r="D30" s="35"/>
      <c r="E30" s="35"/>
      <c r="F30" s="35"/>
      <c r="G30" s="35"/>
      <c r="H30" s="35"/>
      <c r="I30" s="35"/>
      <c r="J30" s="35"/>
      <c r="K30" s="35"/>
      <c r="L30" s="35"/>
      <c r="M30" s="35"/>
      <c r="N30" s="100">
        <f t="shared" si="1"/>
        <v>21</v>
      </c>
      <c r="O30" s="39" t="s">
        <v>205</v>
      </c>
    </row>
    <row r="31" spans="1:15">
      <c r="A31" s="41" t="s">
        <v>75</v>
      </c>
      <c r="B31" s="39" t="str">
        <f t="shared" si="0"/>
        <v>Table 22: Nominal Net Capital Stock (Fixed, Non-Res), Canada, Business Sector Industries, 1997-2012</v>
      </c>
      <c r="C31" s="39"/>
      <c r="D31" s="39"/>
      <c r="E31" s="39"/>
      <c r="F31" s="39"/>
      <c r="G31" s="39"/>
      <c r="H31" s="39"/>
      <c r="I31" s="39"/>
      <c r="J31" s="39"/>
      <c r="K31" s="39"/>
      <c r="L31" s="39"/>
      <c r="M31" s="39"/>
      <c r="N31" s="100">
        <f t="shared" si="1"/>
        <v>22</v>
      </c>
      <c r="O31" s="39" t="s">
        <v>206</v>
      </c>
    </row>
    <row r="32" spans="1:15">
      <c r="A32" s="42"/>
      <c r="B32" s="39" t="str">
        <f t="shared" si="0"/>
        <v>Table 23: Real Net Capital Stock (Fixed, Non-Res), Canada, Business Sector Industries, 1997-2012</v>
      </c>
      <c r="C32" s="39"/>
      <c r="D32" s="39"/>
      <c r="E32" s="39"/>
      <c r="F32" s="39"/>
      <c r="G32" s="39"/>
      <c r="H32" s="39"/>
      <c r="I32" s="39"/>
      <c r="J32" s="39"/>
      <c r="K32" s="39"/>
      <c r="L32" s="39"/>
      <c r="M32" s="39"/>
      <c r="N32" s="100">
        <f t="shared" si="1"/>
        <v>23</v>
      </c>
      <c r="O32" s="39" t="s">
        <v>207</v>
      </c>
    </row>
    <row r="33" spans="1:18">
      <c r="A33" s="37" t="s">
        <v>124</v>
      </c>
      <c r="B33" s="35" t="str">
        <f t="shared" si="0"/>
        <v>Table 24: Nominal M&amp;E Capital Stock, Canada, Business Sector Industries, 1997-2012</v>
      </c>
      <c r="C33" s="35"/>
      <c r="D33" s="35"/>
      <c r="E33" s="35"/>
      <c r="F33" s="35"/>
      <c r="G33" s="35"/>
      <c r="H33" s="35"/>
      <c r="I33" s="35"/>
      <c r="J33" s="35"/>
      <c r="K33" s="35"/>
      <c r="L33" s="35"/>
      <c r="M33" s="35"/>
      <c r="N33" s="100">
        <f t="shared" si="1"/>
        <v>24</v>
      </c>
      <c r="O33" s="39" t="s">
        <v>208</v>
      </c>
      <c r="R33" s="50"/>
    </row>
    <row r="34" spans="1:18">
      <c r="A34" s="101"/>
      <c r="B34" s="35" t="str">
        <f t="shared" si="0"/>
        <v>Table 25: Real M&amp;E Capital Stock, Canada, Business Sector Industries, 1997-2012</v>
      </c>
      <c r="C34" s="35"/>
      <c r="D34" s="35"/>
      <c r="E34" s="35"/>
      <c r="F34" s="35"/>
      <c r="G34" s="35"/>
      <c r="H34" s="35"/>
      <c r="I34" s="35"/>
      <c r="J34" s="35"/>
      <c r="K34" s="35"/>
      <c r="L34" s="35"/>
      <c r="M34" s="35"/>
      <c r="N34" s="100">
        <f t="shared" si="1"/>
        <v>25</v>
      </c>
      <c r="O34" s="39" t="s">
        <v>209</v>
      </c>
    </row>
    <row r="35" spans="1:18">
      <c r="A35" s="41" t="s">
        <v>68</v>
      </c>
      <c r="B35" s="39" t="str">
        <f t="shared" si="0"/>
        <v>Table 26: Nominal Net Capital Stock (Fixed, Non-Res) by Asset Type, Canada, Business Sector Industries, 1997-2012</v>
      </c>
      <c r="C35" s="39"/>
      <c r="D35" s="39"/>
      <c r="E35" s="39"/>
      <c r="F35" s="39"/>
      <c r="G35" s="39"/>
      <c r="H35" s="39"/>
      <c r="I35" s="39"/>
      <c r="J35" s="39"/>
      <c r="K35" s="39"/>
      <c r="L35" s="39"/>
      <c r="M35" s="39"/>
      <c r="N35" s="100">
        <f t="shared" si="1"/>
        <v>26</v>
      </c>
      <c r="O35" s="39" t="s">
        <v>210</v>
      </c>
    </row>
    <row r="36" spans="1:18">
      <c r="A36" s="42"/>
      <c r="B36" s="39" t="str">
        <f>IF(N36=N35,"","Table " &amp; N36 &amp; ": " &amp;O36)</f>
        <v>Table 27: Real Net Capital Stock (Fixed, Non-Res)  by Asset Type, Canada, Business Sector Industries, 1997-2012</v>
      </c>
      <c r="C36" s="39"/>
      <c r="D36" s="39"/>
      <c r="E36" s="39"/>
      <c r="F36" s="39"/>
      <c r="G36" s="39"/>
      <c r="H36" s="39"/>
      <c r="I36" s="39"/>
      <c r="J36" s="39"/>
      <c r="K36" s="39"/>
      <c r="L36" s="39"/>
      <c r="M36" s="39"/>
      <c r="N36" s="100">
        <f t="shared" si="1"/>
        <v>27</v>
      </c>
      <c r="O36" s="39" t="s">
        <v>211</v>
      </c>
    </row>
    <row r="37" spans="1:18" s="73" customFormat="1">
      <c r="A37" s="101"/>
      <c r="B37" s="35"/>
      <c r="C37" s="35"/>
      <c r="D37" s="35"/>
      <c r="E37" s="35"/>
      <c r="F37" s="35"/>
      <c r="G37" s="35"/>
      <c r="H37" s="35"/>
      <c r="I37" s="35"/>
      <c r="J37" s="35"/>
      <c r="K37" s="35"/>
      <c r="L37" s="35"/>
      <c r="M37" s="35"/>
      <c r="N37" s="100">
        <f t="shared" si="1"/>
        <v>27</v>
      </c>
      <c r="O37" s="39"/>
    </row>
    <row r="38" spans="1:18">
      <c r="A38" s="41" t="s">
        <v>122</v>
      </c>
      <c r="B38" s="39" t="str">
        <f>IF(N38=N36,"","Table " &amp; N38 &amp; ": " &amp;O38)</f>
        <v>Table 28: Investment Intensity, Canada, Business Sector Industries, 1997-2010</v>
      </c>
      <c r="C38" s="39"/>
      <c r="D38" s="39"/>
      <c r="E38" s="39"/>
      <c r="F38" s="39"/>
      <c r="G38" s="39"/>
      <c r="H38" s="39"/>
      <c r="I38" s="39"/>
      <c r="J38" s="39"/>
      <c r="K38" s="39"/>
      <c r="L38" s="39"/>
      <c r="M38" s="39"/>
      <c r="N38" s="100">
        <f>IF(NOT(ISBLANK(O38)),N37+1,N37)</f>
        <v>28</v>
      </c>
      <c r="O38" s="39" t="s">
        <v>267</v>
      </c>
    </row>
    <row r="39" spans="1:18">
      <c r="A39" s="37" t="s">
        <v>127</v>
      </c>
      <c r="B39" s="35" t="str">
        <f t="shared" si="0"/>
        <v>Table 29: M&amp;E Investment Intensity, Canada, Business Sector Industries, 1997-2010</v>
      </c>
      <c r="C39" s="35"/>
      <c r="D39" s="35"/>
      <c r="E39" s="35"/>
      <c r="F39" s="35"/>
      <c r="G39" s="35"/>
      <c r="H39" s="35"/>
      <c r="I39" s="35"/>
      <c r="J39" s="35"/>
      <c r="K39" s="35"/>
      <c r="L39" s="35"/>
      <c r="M39" s="35"/>
      <c r="N39" s="100">
        <f t="shared" si="1"/>
        <v>29</v>
      </c>
      <c r="O39" s="39" t="s">
        <v>268</v>
      </c>
    </row>
    <row r="40" spans="1:18">
      <c r="A40" s="41" t="s">
        <v>123</v>
      </c>
      <c r="B40" s="39" t="str">
        <f t="shared" si="0"/>
        <v>Table 30: Investment Intensity by Asset Type, Canada, Business Sector Industries, 1997-2010</v>
      </c>
      <c r="C40" s="39"/>
      <c r="D40" s="39"/>
      <c r="E40" s="39"/>
      <c r="F40" s="39"/>
      <c r="G40" s="39"/>
      <c r="H40" s="39"/>
      <c r="I40" s="39"/>
      <c r="J40" s="39"/>
      <c r="K40" s="39"/>
      <c r="L40" s="39"/>
      <c r="M40" s="39"/>
      <c r="N40" s="100">
        <f t="shared" si="1"/>
        <v>30</v>
      </c>
      <c r="O40" s="39" t="s">
        <v>269</v>
      </c>
    </row>
    <row r="41" spans="1:18">
      <c r="A41" s="37" t="s">
        <v>66</v>
      </c>
      <c r="B41" s="35" t="str">
        <f t="shared" si="0"/>
        <v>Table 31: Capital Stock Intensity, Canada, Business Sector Industries, 1997-2010</v>
      </c>
      <c r="C41" s="35"/>
      <c r="D41" s="35"/>
      <c r="E41" s="35"/>
      <c r="F41" s="35"/>
      <c r="G41" s="35"/>
      <c r="H41" s="35"/>
      <c r="I41" s="35"/>
      <c r="J41" s="35"/>
      <c r="K41" s="35"/>
      <c r="L41" s="35"/>
      <c r="M41" s="35"/>
      <c r="N41" s="100">
        <f t="shared" si="1"/>
        <v>31</v>
      </c>
      <c r="O41" s="39" t="s">
        <v>270</v>
      </c>
    </row>
    <row r="42" spans="1:18" s="73" customFormat="1">
      <c r="A42" s="37" t="s">
        <v>233</v>
      </c>
      <c r="B42" s="35" t="str">
        <f t="shared" si="0"/>
        <v>Table 32: Capital Stock Intensity by Asset Type, Canada, Business Sector Industries, 1997-2010</v>
      </c>
      <c r="C42" s="35"/>
      <c r="D42" s="35"/>
      <c r="E42" s="35"/>
      <c r="F42" s="35"/>
      <c r="G42" s="35"/>
      <c r="H42" s="35"/>
      <c r="I42" s="35"/>
      <c r="J42" s="35"/>
      <c r="K42" s="35"/>
      <c r="L42" s="35"/>
      <c r="M42" s="35"/>
      <c r="N42" s="100">
        <f t="shared" si="1"/>
        <v>32</v>
      </c>
      <c r="O42" s="39" t="s">
        <v>271</v>
      </c>
    </row>
    <row r="43" spans="1:18" s="73" customFormat="1">
      <c r="A43" s="37" t="s">
        <v>306</v>
      </c>
      <c r="B43" s="35" t="str">
        <f t="shared" si="0"/>
        <v>Table 33: Capital Services Intensity, Canada, Business Sector Industries, 1997-2010</v>
      </c>
      <c r="C43" s="35"/>
      <c r="D43" s="35"/>
      <c r="E43" s="35"/>
      <c r="F43" s="35"/>
      <c r="G43" s="35"/>
      <c r="H43" s="35"/>
      <c r="I43" s="35"/>
      <c r="J43" s="35"/>
      <c r="K43" s="35"/>
      <c r="L43" s="35"/>
      <c r="M43" s="35"/>
      <c r="N43" s="100">
        <f t="shared" si="1"/>
        <v>33</v>
      </c>
      <c r="O43" s="39" t="s">
        <v>239</v>
      </c>
    </row>
    <row r="44" spans="1:18">
      <c r="A44" s="41" t="s">
        <v>125</v>
      </c>
      <c r="B44" s="39" t="str">
        <f>IF(N44=N42,"","Table " &amp; N44 &amp; ": " &amp;O44)</f>
        <v>Table 34: M&amp;E Capital Intensity, Canada, Business Sector Industries, 1997-2010</v>
      </c>
      <c r="C44" s="39"/>
      <c r="D44" s="39"/>
      <c r="E44" s="39"/>
      <c r="F44" s="39"/>
      <c r="G44" s="39"/>
      <c r="H44" s="39"/>
      <c r="I44" s="39"/>
      <c r="J44" s="39"/>
      <c r="K44" s="39"/>
      <c r="L44" s="39"/>
      <c r="M44" s="39"/>
      <c r="N44" s="100">
        <f t="shared" si="1"/>
        <v>34</v>
      </c>
      <c r="O44" s="39" t="s">
        <v>272</v>
      </c>
    </row>
    <row r="45" spans="1:18">
      <c r="A45" s="37" t="s">
        <v>225</v>
      </c>
      <c r="B45" s="35" t="str">
        <f t="shared" si="0"/>
        <v>Table 35: Capital Compensation, Canada, Business Sector Industries, 1997-2010</v>
      </c>
      <c r="C45" s="35"/>
      <c r="D45" s="35"/>
      <c r="E45" s="35"/>
      <c r="F45" s="35"/>
      <c r="G45" s="35"/>
      <c r="H45" s="35"/>
      <c r="I45" s="35"/>
      <c r="J45" s="35"/>
      <c r="K45" s="35"/>
      <c r="L45" s="35"/>
      <c r="M45" s="35"/>
      <c r="N45" s="100">
        <f t="shared" si="1"/>
        <v>35</v>
      </c>
      <c r="O45" s="39" t="s">
        <v>265</v>
      </c>
    </row>
    <row r="46" spans="1:18">
      <c r="A46" s="37"/>
      <c r="B46" s="35" t="str">
        <f t="shared" si="0"/>
        <v>Table 36: Capital Compensation as a Share of Nominal GDP, Canada, Business Sector Industries, 1997-2010</v>
      </c>
      <c r="C46" s="35"/>
      <c r="D46" s="35"/>
      <c r="E46" s="35"/>
      <c r="F46" s="35"/>
      <c r="G46" s="35"/>
      <c r="H46" s="35"/>
      <c r="I46" s="35"/>
      <c r="J46" s="35"/>
      <c r="K46" s="35"/>
      <c r="L46" s="35"/>
      <c r="M46" s="35"/>
      <c r="N46" s="100">
        <f t="shared" si="1"/>
        <v>36</v>
      </c>
      <c r="O46" s="39" t="s">
        <v>273</v>
      </c>
    </row>
    <row r="47" spans="1:18" s="73" customFormat="1">
      <c r="A47" s="123" t="s">
        <v>237</v>
      </c>
      <c r="B47" s="39" t="str">
        <f t="shared" si="0"/>
        <v>Table 37: Capital Services Canada, Business Sector Industries, 1997-2010</v>
      </c>
      <c r="C47" s="124"/>
      <c r="D47" s="124"/>
      <c r="E47" s="124"/>
      <c r="F47" s="124"/>
      <c r="G47" s="124"/>
      <c r="H47" s="124"/>
      <c r="I47" s="124"/>
      <c r="J47" s="124"/>
      <c r="K47" s="124"/>
      <c r="L47" s="124"/>
      <c r="M47" s="124"/>
      <c r="N47" s="100">
        <f t="shared" si="1"/>
        <v>37</v>
      </c>
      <c r="O47" s="39" t="s">
        <v>274</v>
      </c>
    </row>
    <row r="48" spans="1:18" s="73" customFormat="1">
      <c r="A48" s="123"/>
      <c r="B48" s="39" t="str">
        <f t="shared" si="0"/>
        <v>Table 38: Capital Services Intensity, Canada, Business Sector Industries, 1997-2010</v>
      </c>
      <c r="C48" s="124"/>
      <c r="D48" s="124"/>
      <c r="E48" s="124"/>
      <c r="F48" s="124"/>
      <c r="G48" s="124"/>
      <c r="H48" s="124"/>
      <c r="I48" s="124"/>
      <c r="J48" s="124"/>
      <c r="K48" s="124"/>
      <c r="L48" s="124"/>
      <c r="M48" s="124"/>
      <c r="N48" s="100">
        <f t="shared" si="1"/>
        <v>38</v>
      </c>
      <c r="O48" s="39" t="s">
        <v>239</v>
      </c>
    </row>
    <row r="49" spans="1:15">
      <c r="A49" s="37" t="s">
        <v>217</v>
      </c>
      <c r="B49" s="35" t="str">
        <f t="shared" si="0"/>
        <v>Table 39: Capital Composition, Canada, Business Sector Industries, 1997-2010</v>
      </c>
      <c r="C49" s="35"/>
      <c r="D49" s="35"/>
      <c r="E49" s="35"/>
      <c r="F49" s="35"/>
      <c r="G49" s="35"/>
      <c r="H49" s="35"/>
      <c r="I49" s="35"/>
      <c r="J49" s="35"/>
      <c r="K49" s="35"/>
      <c r="L49" s="35"/>
      <c r="M49" s="35"/>
      <c r="N49" s="100">
        <f t="shared" si="1"/>
        <v>39</v>
      </c>
      <c r="O49" s="39" t="s">
        <v>218</v>
      </c>
    </row>
    <row r="50" spans="1:15" s="73" customFormat="1">
      <c r="A50" s="42"/>
      <c r="B50" s="39" t="str">
        <f t="shared" si="0"/>
        <v/>
      </c>
      <c r="C50" s="39"/>
      <c r="D50" s="39"/>
      <c r="E50" s="39"/>
      <c r="F50" s="39"/>
      <c r="G50" s="39"/>
      <c r="H50" s="39"/>
      <c r="I50" s="39"/>
      <c r="J50" s="39"/>
      <c r="K50" s="39"/>
      <c r="L50" s="39"/>
      <c r="M50" s="39"/>
      <c r="N50" s="100">
        <f t="shared" si="1"/>
        <v>39</v>
      </c>
      <c r="O50" s="39"/>
    </row>
    <row r="51" spans="1:15">
      <c r="A51" s="36" t="s">
        <v>73</v>
      </c>
      <c r="B51" s="35" t="str">
        <f t="shared" si="0"/>
        <v/>
      </c>
      <c r="C51" s="35"/>
      <c r="D51" s="35"/>
      <c r="E51" s="35"/>
      <c r="F51" s="35"/>
      <c r="G51" s="35"/>
      <c r="H51" s="35"/>
      <c r="I51" s="35"/>
      <c r="J51" s="35"/>
      <c r="K51" s="35"/>
      <c r="L51" s="35"/>
      <c r="M51" s="35"/>
      <c r="N51" s="100">
        <f>IF(NOT(ISBLANK(O51)),N50+1,N50)</f>
        <v>39</v>
      </c>
      <c r="O51" s="39"/>
    </row>
    <row r="52" spans="1:15">
      <c r="A52" s="41" t="s">
        <v>307</v>
      </c>
      <c r="B52" s="39" t="str">
        <f t="shared" si="0"/>
        <v>Table 40: Labour Productivity (Current Dollars), Canada, Business Sector Industries, 1997-2010</v>
      </c>
      <c r="C52" s="39"/>
      <c r="D52" s="39"/>
      <c r="E52" s="39"/>
      <c r="F52" s="39"/>
      <c r="G52" s="39"/>
      <c r="H52" s="39"/>
      <c r="I52" s="39"/>
      <c r="J52" s="39"/>
      <c r="K52" s="39"/>
      <c r="L52" s="39"/>
      <c r="M52" s="39"/>
      <c r="N52" s="100">
        <f t="shared" ref="N52:N116" si="2">IF(NOT(ISBLANK(O52)),N51+1,N51)</f>
        <v>40</v>
      </c>
      <c r="O52" s="39" t="s">
        <v>310</v>
      </c>
    </row>
    <row r="53" spans="1:15" s="73" customFormat="1">
      <c r="A53" s="41" t="s">
        <v>308</v>
      </c>
      <c r="B53" s="39" t="str">
        <f t="shared" si="0"/>
        <v>Table 41: Labour Productivity  (2007 Chained Dollars), Canada, Business Sector Industries, 1997-2011</v>
      </c>
      <c r="C53" s="39"/>
      <c r="D53" s="39"/>
      <c r="E53" s="39"/>
      <c r="F53" s="39"/>
      <c r="G53" s="39"/>
      <c r="H53" s="39"/>
      <c r="I53" s="39"/>
      <c r="J53" s="39"/>
      <c r="K53" s="39"/>
      <c r="L53" s="39"/>
      <c r="M53" s="39"/>
      <c r="N53" s="100">
        <f t="shared" si="2"/>
        <v>41</v>
      </c>
      <c r="O53" s="39" t="s">
        <v>311</v>
      </c>
    </row>
    <row r="54" spans="1:15">
      <c r="A54" s="37" t="s">
        <v>74</v>
      </c>
      <c r="B54" s="35" t="str">
        <f>IF(N54=N52,"","Table " &amp; N54 &amp; ": " &amp;O54)</f>
        <v>Table 42: Capital Productivity, Canada, Business Sector Industries, 1997-2010</v>
      </c>
      <c r="C54" s="35"/>
      <c r="D54" s="35"/>
      <c r="E54" s="35"/>
      <c r="F54" s="35"/>
      <c r="G54" s="35"/>
      <c r="H54" s="35"/>
      <c r="I54" s="35"/>
      <c r="J54" s="35"/>
      <c r="K54" s="35"/>
      <c r="L54" s="35"/>
      <c r="M54" s="35"/>
      <c r="N54" s="100">
        <f t="shared" si="2"/>
        <v>42</v>
      </c>
      <c r="O54" s="39" t="s">
        <v>76</v>
      </c>
    </row>
    <row r="55" spans="1:15" s="59" customFormat="1">
      <c r="A55" s="41" t="s">
        <v>187</v>
      </c>
      <c r="B55" s="39" t="str">
        <f t="shared" si="0"/>
        <v>Table 43: Multifactor Productivity, Canada, Business Sector Industries, 1997-2010</v>
      </c>
      <c r="C55" s="39"/>
      <c r="D55" s="39"/>
      <c r="E55" s="39"/>
      <c r="F55" s="39"/>
      <c r="G55" s="39"/>
      <c r="H55" s="39"/>
      <c r="I55" s="39"/>
      <c r="J55" s="39"/>
      <c r="K55" s="39"/>
      <c r="L55" s="39"/>
      <c r="M55" s="39"/>
      <c r="N55" s="100">
        <f t="shared" si="2"/>
        <v>43</v>
      </c>
      <c r="O55" s="39" t="s">
        <v>213</v>
      </c>
    </row>
    <row r="56" spans="1:15">
      <c r="A56" s="35"/>
      <c r="B56" s="35"/>
      <c r="C56" s="35"/>
      <c r="D56" s="35"/>
      <c r="E56" s="35"/>
      <c r="F56" s="35"/>
      <c r="G56" s="35"/>
      <c r="H56" s="35"/>
      <c r="I56" s="35"/>
      <c r="J56" s="35"/>
      <c r="K56" s="35"/>
      <c r="L56" s="35"/>
      <c r="M56" s="35"/>
      <c r="N56" s="100">
        <f t="shared" si="2"/>
        <v>43</v>
      </c>
      <c r="O56" s="39"/>
    </row>
    <row r="57" spans="1:15">
      <c r="A57" s="140" t="s">
        <v>32</v>
      </c>
      <c r="B57" s="140"/>
      <c r="C57" s="140"/>
      <c r="D57" s="39"/>
      <c r="E57" s="39"/>
      <c r="F57" s="39"/>
      <c r="G57" s="39"/>
      <c r="H57" s="39"/>
      <c r="I57" s="39"/>
      <c r="J57" s="39"/>
      <c r="K57" s="39"/>
      <c r="L57" s="39"/>
      <c r="M57" s="39"/>
      <c r="N57" s="100">
        <f t="shared" si="2"/>
        <v>43</v>
      </c>
      <c r="O57" s="39"/>
    </row>
    <row r="58" spans="1:15">
      <c r="A58" s="35"/>
      <c r="B58" s="35" t="str">
        <f t="shared" si="0"/>
        <v/>
      </c>
      <c r="C58" s="35"/>
      <c r="D58" s="35"/>
      <c r="E58" s="35"/>
      <c r="F58" s="35"/>
      <c r="G58" s="35"/>
      <c r="H58" s="35"/>
      <c r="I58" s="35"/>
      <c r="J58" s="35"/>
      <c r="K58" s="35"/>
      <c r="L58" s="35"/>
      <c r="M58" s="35"/>
      <c r="N58" s="100">
        <f t="shared" si="2"/>
        <v>43</v>
      </c>
      <c r="O58" s="39"/>
    </row>
    <row r="59" spans="1:15">
      <c r="A59" s="40" t="s">
        <v>71</v>
      </c>
      <c r="B59" s="39" t="str">
        <f t="shared" si="0"/>
        <v/>
      </c>
      <c r="C59" s="39"/>
      <c r="D59" s="39"/>
      <c r="E59" s="39"/>
      <c r="F59" s="39"/>
      <c r="G59" s="39"/>
      <c r="H59" s="39"/>
      <c r="I59" s="39"/>
      <c r="J59" s="39"/>
      <c r="K59" s="39"/>
      <c r="L59" s="39"/>
      <c r="M59" s="39"/>
      <c r="N59" s="100">
        <f t="shared" si="2"/>
        <v>43</v>
      </c>
      <c r="O59" s="39"/>
    </row>
    <row r="60" spans="1:15">
      <c r="A60" s="37" t="s">
        <v>154</v>
      </c>
      <c r="B60" s="35" t="str">
        <f t="shared" si="0"/>
        <v>Table 44: Nominal GDP, Newfoundland and Labrador, Business Sector Industries, 1997-2010</v>
      </c>
      <c r="C60" s="35"/>
      <c r="D60" s="35"/>
      <c r="E60" s="35"/>
      <c r="F60" s="35"/>
      <c r="G60" s="35"/>
      <c r="H60" s="35"/>
      <c r="I60" s="35"/>
      <c r="J60" s="35"/>
      <c r="K60" s="35"/>
      <c r="L60" s="35"/>
      <c r="M60" s="35"/>
      <c r="N60" s="100">
        <f t="shared" si="2"/>
        <v>44</v>
      </c>
      <c r="O60" s="39" t="s">
        <v>275</v>
      </c>
    </row>
    <row r="61" spans="1:15">
      <c r="A61" s="41" t="s">
        <v>155</v>
      </c>
      <c r="B61" s="39" t="str">
        <f t="shared" si="0"/>
        <v>Table 45: Real GDP, Newfoundland and Labrador, Business Sector Industries, 1997-2010</v>
      </c>
      <c r="C61" s="39"/>
      <c r="D61" s="39"/>
      <c r="E61" s="39"/>
      <c r="F61" s="39"/>
      <c r="G61" s="39"/>
      <c r="H61" s="39"/>
      <c r="I61" s="39"/>
      <c r="J61" s="39"/>
      <c r="K61" s="39"/>
      <c r="L61" s="39"/>
      <c r="M61" s="39"/>
      <c r="N61" s="100">
        <f t="shared" si="2"/>
        <v>45</v>
      </c>
      <c r="O61" s="39" t="s">
        <v>141</v>
      </c>
    </row>
    <row r="62" spans="1:15">
      <c r="A62" s="37" t="s">
        <v>156</v>
      </c>
      <c r="B62" s="35" t="str">
        <f t="shared" si="0"/>
        <v>Table 46: Implicit Price Deflator, Newfoundland and Labrador, Business Sector Industries, 1997-2010</v>
      </c>
      <c r="C62" s="35"/>
      <c r="D62" s="35"/>
      <c r="E62" s="35"/>
      <c r="F62" s="35"/>
      <c r="G62" s="35"/>
      <c r="H62" s="35"/>
      <c r="I62" s="35"/>
      <c r="J62" s="35"/>
      <c r="K62" s="35"/>
      <c r="L62" s="35"/>
      <c r="M62" s="35"/>
      <c r="N62" s="100">
        <f t="shared" si="2"/>
        <v>46</v>
      </c>
      <c r="O62" s="39" t="s">
        <v>276</v>
      </c>
    </row>
    <row r="63" spans="1:15">
      <c r="A63" s="40"/>
      <c r="B63" s="39" t="str">
        <f t="shared" si="0"/>
        <v/>
      </c>
      <c r="C63" s="39"/>
      <c r="D63" s="39"/>
      <c r="E63" s="39"/>
      <c r="F63" s="39"/>
      <c r="G63" s="39"/>
      <c r="H63" s="39"/>
      <c r="I63" s="39"/>
      <c r="J63" s="39"/>
      <c r="K63" s="39"/>
      <c r="L63" s="39"/>
      <c r="M63" s="39"/>
      <c r="N63" s="100">
        <f t="shared" si="2"/>
        <v>46</v>
      </c>
      <c r="O63" s="39"/>
    </row>
    <row r="64" spans="1:15">
      <c r="A64" s="36" t="s">
        <v>72</v>
      </c>
      <c r="B64" s="35" t="str">
        <f t="shared" si="0"/>
        <v/>
      </c>
      <c r="C64" s="35"/>
      <c r="D64" s="35"/>
      <c r="E64" s="35"/>
      <c r="F64" s="35"/>
      <c r="G64" s="35"/>
      <c r="H64" s="35"/>
      <c r="I64" s="35"/>
      <c r="J64" s="35"/>
      <c r="K64" s="35"/>
      <c r="L64" s="35"/>
      <c r="M64" s="35"/>
      <c r="N64" s="100">
        <f t="shared" si="2"/>
        <v>46</v>
      </c>
      <c r="O64" s="39"/>
    </row>
    <row r="65" spans="1:16">
      <c r="A65" s="41" t="s">
        <v>157</v>
      </c>
      <c r="B65" s="39" t="str">
        <f t="shared" si="0"/>
        <v>Table 47: Hours Worked, Newfoundland and Labrador, Business Sector Industries, 1997-2010</v>
      </c>
      <c r="C65" s="39"/>
      <c r="D65" s="39"/>
      <c r="E65" s="39"/>
      <c r="F65" s="39"/>
      <c r="G65" s="39"/>
      <c r="H65" s="39"/>
      <c r="I65" s="39"/>
      <c r="J65" s="39"/>
      <c r="K65" s="39"/>
      <c r="L65" s="39"/>
      <c r="M65" s="39"/>
      <c r="N65" s="100">
        <f t="shared" si="2"/>
        <v>47</v>
      </c>
      <c r="O65" s="39" t="s">
        <v>142</v>
      </c>
    </row>
    <row r="66" spans="1:16">
      <c r="A66" s="37" t="s">
        <v>158</v>
      </c>
      <c r="B66" s="35" t="str">
        <f t="shared" si="0"/>
        <v>Table 48: Total Number of Jobs, Newfoundland and Labrador, Business Sector Industries, 1997-2011</v>
      </c>
      <c r="C66" s="35"/>
      <c r="D66" s="35"/>
      <c r="E66" s="35"/>
      <c r="F66" s="35"/>
      <c r="G66" s="35"/>
      <c r="H66" s="35"/>
      <c r="I66" s="35"/>
      <c r="J66" s="35"/>
      <c r="K66" s="35"/>
      <c r="L66" s="35"/>
      <c r="M66" s="35"/>
      <c r="N66" s="100">
        <f t="shared" si="2"/>
        <v>48</v>
      </c>
      <c r="O66" s="39" t="s">
        <v>277</v>
      </c>
    </row>
    <row r="67" spans="1:16">
      <c r="A67" s="41" t="s">
        <v>159</v>
      </c>
      <c r="B67" s="39" t="str">
        <f t="shared" si="0"/>
        <v>Table 49: Average Weekly Hours Worked, Newfoundland and Labrador, Business Sector Industries, 1997-2010</v>
      </c>
      <c r="C67" s="39"/>
      <c r="D67" s="39"/>
      <c r="E67" s="39"/>
      <c r="F67" s="39"/>
      <c r="G67" s="39"/>
      <c r="H67" s="39"/>
      <c r="I67" s="39"/>
      <c r="J67" s="39"/>
      <c r="K67" s="39"/>
      <c r="L67" s="39"/>
      <c r="M67" s="39"/>
      <c r="N67" s="100">
        <f t="shared" si="2"/>
        <v>49</v>
      </c>
      <c r="O67" s="39" t="s">
        <v>143</v>
      </c>
    </row>
    <row r="68" spans="1:16">
      <c r="A68" s="37" t="s">
        <v>160</v>
      </c>
      <c r="B68" s="35" t="str">
        <f t="shared" si="0"/>
        <v>Table 50: Labour Compensation, Newfoundland and Labrador, Business Sector Industries, 1997-2010</v>
      </c>
      <c r="C68" s="35"/>
      <c r="D68" s="35"/>
      <c r="E68" s="35"/>
      <c r="F68" s="35"/>
      <c r="G68" s="35"/>
      <c r="H68" s="35"/>
      <c r="I68" s="35"/>
      <c r="J68" s="35"/>
      <c r="K68" s="35"/>
      <c r="L68" s="35"/>
      <c r="M68" s="35"/>
      <c r="N68" s="100">
        <f t="shared" si="2"/>
        <v>50</v>
      </c>
      <c r="O68" s="39" t="s">
        <v>144</v>
      </c>
    </row>
    <row r="69" spans="1:16">
      <c r="A69" s="36"/>
      <c r="B69" s="35" t="str">
        <f t="shared" si="0"/>
        <v>Table 51: Labour Compensation as a Share of Nominal GDP, Canada, Business Sector Industries, 1997-2010</v>
      </c>
      <c r="C69" s="35"/>
      <c r="D69" s="35"/>
      <c r="E69" s="35"/>
      <c r="F69" s="35"/>
      <c r="G69" s="35"/>
      <c r="H69" s="35"/>
      <c r="I69" s="35"/>
      <c r="J69" s="35"/>
      <c r="K69" s="35"/>
      <c r="L69" s="35"/>
      <c r="M69" s="35"/>
      <c r="N69" s="100">
        <f t="shared" si="2"/>
        <v>51</v>
      </c>
      <c r="O69" s="39" t="s">
        <v>264</v>
      </c>
    </row>
    <row r="70" spans="1:16">
      <c r="A70" s="41" t="s">
        <v>161</v>
      </c>
      <c r="B70" s="39" t="str">
        <f t="shared" si="0"/>
        <v>Table 52: Hourly Compensation, Newfoundland and Labrador, Business Sector Industries, 1997-2010</v>
      </c>
      <c r="C70" s="39"/>
      <c r="D70" s="39"/>
      <c r="E70" s="39"/>
      <c r="F70" s="39"/>
      <c r="G70" s="39"/>
      <c r="H70" s="39"/>
      <c r="I70" s="39"/>
      <c r="J70" s="39"/>
      <c r="K70" s="39"/>
      <c r="L70" s="39"/>
      <c r="M70" s="39"/>
      <c r="N70" s="100">
        <f t="shared" si="2"/>
        <v>52</v>
      </c>
      <c r="O70" s="39" t="s">
        <v>145</v>
      </c>
    </row>
    <row r="71" spans="1:16">
      <c r="A71" s="37" t="s">
        <v>162</v>
      </c>
      <c r="B71" s="35" t="str">
        <f t="shared" si="0"/>
        <v>Table 53: Unit Labour Cost, Newfoundland and Labrador, Business Sector Industries, 1997-2010</v>
      </c>
      <c r="C71" s="35"/>
      <c r="D71" s="35"/>
      <c r="E71" s="35"/>
      <c r="F71" s="35"/>
      <c r="G71" s="35"/>
      <c r="H71" s="35"/>
      <c r="I71" s="35"/>
      <c r="J71" s="35"/>
      <c r="K71" s="35"/>
      <c r="L71" s="35"/>
      <c r="M71" s="35"/>
      <c r="N71" s="100">
        <f t="shared" si="2"/>
        <v>53</v>
      </c>
      <c r="O71" s="39" t="s">
        <v>146</v>
      </c>
    </row>
    <row r="72" spans="1:16">
      <c r="A72" s="40"/>
      <c r="B72" s="39" t="str">
        <f t="shared" si="0"/>
        <v/>
      </c>
      <c r="C72" s="39"/>
      <c r="D72" s="39"/>
      <c r="E72" s="39"/>
      <c r="F72" s="39"/>
      <c r="G72" s="39"/>
      <c r="H72" s="39"/>
      <c r="I72" s="39"/>
      <c r="J72" s="39"/>
      <c r="K72" s="39"/>
      <c r="L72" s="39"/>
      <c r="M72" s="39"/>
      <c r="N72" s="100">
        <f t="shared" si="2"/>
        <v>53</v>
      </c>
      <c r="O72" s="39"/>
    </row>
    <row r="73" spans="1:16">
      <c r="A73" s="36" t="s">
        <v>79</v>
      </c>
      <c r="B73" s="35" t="str">
        <f t="shared" si="0"/>
        <v/>
      </c>
      <c r="C73" s="35"/>
      <c r="D73" s="35"/>
      <c r="E73" s="35"/>
      <c r="F73" s="35"/>
      <c r="G73" s="35"/>
      <c r="H73" s="35"/>
      <c r="I73" s="35"/>
      <c r="J73" s="35"/>
      <c r="K73" s="35"/>
      <c r="L73" s="35"/>
      <c r="M73" s="35"/>
      <c r="N73" s="100">
        <f t="shared" si="2"/>
        <v>53</v>
      </c>
      <c r="O73" s="39"/>
    </row>
    <row r="74" spans="1:16">
      <c r="A74" s="41" t="s">
        <v>163</v>
      </c>
      <c r="B74" s="39" t="str">
        <f t="shared" si="0"/>
        <v>Table 54: Nominal Gross Investment (Fixed, Non-Res), Newfoundland and Labrador, Business Sector Industries, 1997-2012</v>
      </c>
      <c r="C74" s="39"/>
      <c r="D74" s="39"/>
      <c r="E74" s="39"/>
      <c r="F74" s="39"/>
      <c r="G74" s="39"/>
      <c r="H74" s="39"/>
      <c r="I74" s="39"/>
      <c r="J74" s="39"/>
      <c r="K74" s="39"/>
      <c r="L74" s="39"/>
      <c r="M74" s="39"/>
      <c r="N74" s="100">
        <f t="shared" si="2"/>
        <v>54</v>
      </c>
      <c r="O74" s="39" t="s">
        <v>278</v>
      </c>
    </row>
    <row r="75" spans="1:16">
      <c r="A75" s="42"/>
      <c r="B75" s="39" t="str">
        <f t="shared" si="0"/>
        <v>Table 55: Real Gross Investment (Fixed, Non-Res), Newfoundland and Labrador, Business Sector Industries, 1997-2012</v>
      </c>
      <c r="C75" s="39"/>
      <c r="D75" s="39"/>
      <c r="E75" s="39"/>
      <c r="F75" s="39"/>
      <c r="G75" s="39"/>
      <c r="H75" s="39"/>
      <c r="I75" s="39"/>
      <c r="J75" s="39"/>
      <c r="K75" s="39"/>
      <c r="L75" s="39"/>
      <c r="M75" s="39"/>
      <c r="N75" s="100">
        <f t="shared" si="2"/>
        <v>55</v>
      </c>
      <c r="O75" s="39" t="s">
        <v>279</v>
      </c>
    </row>
    <row r="76" spans="1:16">
      <c r="A76" s="37" t="s">
        <v>164</v>
      </c>
      <c r="B76" s="35" t="str">
        <f t="shared" si="0"/>
        <v>Table 56: Nominal Depreciation, Newfoundland and Labrador, Business Sector Industries, 1997-2012</v>
      </c>
      <c r="C76" s="35"/>
      <c r="D76" s="35"/>
      <c r="E76" s="35"/>
      <c r="F76" s="35"/>
      <c r="G76" s="35"/>
      <c r="H76" s="35"/>
      <c r="I76" s="35"/>
      <c r="J76" s="35"/>
      <c r="K76" s="35"/>
      <c r="L76" s="35"/>
      <c r="M76" s="35"/>
      <c r="N76" s="100">
        <f t="shared" si="2"/>
        <v>56</v>
      </c>
      <c r="O76" s="39" t="s">
        <v>280</v>
      </c>
    </row>
    <row r="77" spans="1:16">
      <c r="A77" s="101"/>
      <c r="B77" s="35" t="str">
        <f t="shared" si="0"/>
        <v>Table 57: Real Depreciation, Newfoundland and Labrador, Business Sector Industries, 1997-2012</v>
      </c>
      <c r="C77" s="35"/>
      <c r="D77" s="35"/>
      <c r="E77" s="35"/>
      <c r="F77" s="35"/>
      <c r="G77" s="35"/>
      <c r="H77" s="35"/>
      <c r="I77" s="35"/>
      <c r="J77" s="35"/>
      <c r="K77" s="35"/>
      <c r="L77" s="35"/>
      <c r="M77" s="35"/>
      <c r="N77" s="100">
        <f t="shared" si="2"/>
        <v>57</v>
      </c>
      <c r="O77" s="39" t="s">
        <v>281</v>
      </c>
    </row>
    <row r="78" spans="1:16">
      <c r="A78" s="41" t="s">
        <v>165</v>
      </c>
      <c r="B78" s="39" t="str">
        <f t="shared" si="0"/>
        <v>Table 58: Nominal Net Investment, Newfoundland and Labrador, Business Sector Industries, 1997-2012</v>
      </c>
      <c r="C78" s="39"/>
      <c r="D78" s="39"/>
      <c r="E78" s="39"/>
      <c r="F78" s="39"/>
      <c r="G78" s="39"/>
      <c r="H78" s="39"/>
      <c r="I78" s="39"/>
      <c r="J78" s="39"/>
      <c r="K78" s="39"/>
      <c r="L78" s="39"/>
      <c r="M78" s="39"/>
      <c r="N78" s="100">
        <f t="shared" si="2"/>
        <v>58</v>
      </c>
      <c r="O78" s="39" t="s">
        <v>282</v>
      </c>
    </row>
    <row r="79" spans="1:16">
      <c r="A79" s="42"/>
      <c r="B79" s="39" t="str">
        <f t="shared" ref="B79:B109" si="3">IF(N79=N78,"","Table " &amp; N79 &amp; ": " &amp;O79)</f>
        <v>Table 59: Real Net Investment, Newfoundland and Labrador, Business Sector Industries, 1997-2012</v>
      </c>
      <c r="C79" s="39"/>
      <c r="D79" s="39"/>
      <c r="E79" s="39"/>
      <c r="F79" s="39"/>
      <c r="G79" s="39"/>
      <c r="H79" s="39"/>
      <c r="I79" s="39"/>
      <c r="J79" s="39"/>
      <c r="K79" s="39"/>
      <c r="L79" s="39"/>
      <c r="M79" s="39"/>
      <c r="N79" s="100">
        <f t="shared" si="2"/>
        <v>59</v>
      </c>
      <c r="O79" s="39" t="s">
        <v>283</v>
      </c>
      <c r="P79" s="59"/>
    </row>
    <row r="80" spans="1:16">
      <c r="A80" s="37" t="s">
        <v>166</v>
      </c>
      <c r="B80" s="35" t="str">
        <f t="shared" si="3"/>
        <v>Table 60: Nominal Gross M&amp;E Investment, Newfoundland and Labrador, Business Sector Industries, 1997-2012</v>
      </c>
      <c r="C80" s="35"/>
      <c r="D80" s="35"/>
      <c r="E80" s="35"/>
      <c r="F80" s="35"/>
      <c r="G80" s="35"/>
      <c r="H80" s="35"/>
      <c r="I80" s="35"/>
      <c r="J80" s="35"/>
      <c r="K80" s="35"/>
      <c r="L80" s="35"/>
      <c r="M80" s="35"/>
      <c r="N80" s="100">
        <f t="shared" si="2"/>
        <v>60</v>
      </c>
      <c r="O80" s="39" t="s">
        <v>284</v>
      </c>
    </row>
    <row r="81" spans="1:15">
      <c r="A81" s="101"/>
      <c r="B81" s="35" t="str">
        <f t="shared" si="3"/>
        <v>Table 61: Real Gross M&amp;E Investment, Newfoundland and Labrador, Business Sector Industries, 1997-2012</v>
      </c>
      <c r="C81" s="35"/>
      <c r="D81" s="35"/>
      <c r="E81" s="35"/>
      <c r="F81" s="35"/>
      <c r="G81" s="35"/>
      <c r="H81" s="35"/>
      <c r="I81" s="35"/>
      <c r="J81" s="35"/>
      <c r="K81" s="35"/>
      <c r="L81" s="35"/>
      <c r="M81" s="35"/>
      <c r="N81" s="100">
        <f t="shared" si="2"/>
        <v>61</v>
      </c>
      <c r="O81" s="39" t="s">
        <v>285</v>
      </c>
    </row>
    <row r="82" spans="1:15">
      <c r="A82" s="41" t="s">
        <v>167</v>
      </c>
      <c r="B82" s="39" t="str">
        <f t="shared" si="3"/>
        <v>Table 62: Nominal Gross Investment (Fixed, Non-Res) by Asset Type, Newfoundland and Labrador, Business Sector, 1997-2012</v>
      </c>
      <c r="C82" s="39"/>
      <c r="D82" s="39"/>
      <c r="E82" s="39"/>
      <c r="F82" s="39"/>
      <c r="G82" s="39"/>
      <c r="H82" s="39"/>
      <c r="I82" s="39"/>
      <c r="J82" s="39"/>
      <c r="K82" s="39"/>
      <c r="L82" s="39"/>
      <c r="M82" s="39"/>
      <c r="N82" s="100">
        <f t="shared" si="2"/>
        <v>62</v>
      </c>
      <c r="O82" s="39" t="s">
        <v>286</v>
      </c>
    </row>
    <row r="83" spans="1:15">
      <c r="A83" s="41"/>
      <c r="B83" s="39" t="str">
        <f t="shared" si="3"/>
        <v>Table 63: Gross Investment as a Share of Nominal GDP, Newfoundland and Labrador, Business Sector Industries, 1997-2010</v>
      </c>
      <c r="C83" s="39"/>
      <c r="D83" s="39"/>
      <c r="E83" s="39"/>
      <c r="F83" s="39"/>
      <c r="G83" s="39"/>
      <c r="H83" s="39"/>
      <c r="I83" s="39"/>
      <c r="J83" s="39"/>
      <c r="K83" s="39"/>
      <c r="L83" s="39"/>
      <c r="M83" s="39"/>
      <c r="N83" s="100">
        <f t="shared" si="2"/>
        <v>63</v>
      </c>
      <c r="O83" s="39" t="s">
        <v>147</v>
      </c>
    </row>
    <row r="84" spans="1:15">
      <c r="A84" s="42"/>
      <c r="B84" s="39" t="str">
        <f t="shared" si="3"/>
        <v>Table 64: Real Gross Investment (Fixed, Non-Res) by Asset Type, Newfoundland and Labrador, Business Sector Industries, 1997-2012</v>
      </c>
      <c r="C84" s="39"/>
      <c r="D84" s="39"/>
      <c r="E84" s="39"/>
      <c r="F84" s="39"/>
      <c r="G84" s="39"/>
      <c r="H84" s="39"/>
      <c r="I84" s="39"/>
      <c r="J84" s="39"/>
      <c r="K84" s="39"/>
      <c r="L84" s="39"/>
      <c r="M84" s="39"/>
      <c r="N84" s="100">
        <f t="shared" si="2"/>
        <v>64</v>
      </c>
      <c r="O84" s="39" t="s">
        <v>287</v>
      </c>
    </row>
    <row r="85" spans="1:15">
      <c r="A85" s="37" t="s">
        <v>168</v>
      </c>
      <c r="B85" s="35" t="str">
        <f t="shared" si="3"/>
        <v>Table 65: Nominal Net Capital Stock (Fixed, Non-Res), Newfoundland and Labrador, Business Sector Industries, 1997-2012</v>
      </c>
      <c r="C85" s="35"/>
      <c r="D85" s="35"/>
      <c r="E85" s="35"/>
      <c r="F85" s="35"/>
      <c r="G85" s="35"/>
      <c r="H85" s="35"/>
      <c r="I85" s="35"/>
      <c r="J85" s="35"/>
      <c r="K85" s="35"/>
      <c r="L85" s="35"/>
      <c r="M85" s="35"/>
      <c r="N85" s="100">
        <f t="shared" si="2"/>
        <v>65</v>
      </c>
      <c r="O85" s="39" t="s">
        <v>288</v>
      </c>
    </row>
    <row r="86" spans="1:15">
      <c r="A86" s="101"/>
      <c r="B86" s="35" t="str">
        <f t="shared" si="3"/>
        <v>Table 66: Real Net Capital Stock (Fixed, Non-Res), Newfoundland and Labrador, Business Sector Industries, 1997-2012</v>
      </c>
      <c r="C86" s="35"/>
      <c r="D86" s="35"/>
      <c r="E86" s="35"/>
      <c r="F86" s="35"/>
      <c r="G86" s="35"/>
      <c r="H86" s="35"/>
      <c r="I86" s="35"/>
      <c r="J86" s="35"/>
      <c r="K86" s="35"/>
      <c r="L86" s="35"/>
      <c r="M86" s="35"/>
      <c r="N86" s="100">
        <f t="shared" si="2"/>
        <v>66</v>
      </c>
      <c r="O86" s="39" t="s">
        <v>289</v>
      </c>
    </row>
    <row r="87" spans="1:15">
      <c r="A87" s="41" t="s">
        <v>169</v>
      </c>
      <c r="B87" s="39" t="str">
        <f t="shared" si="3"/>
        <v>Table 67: Nominal M&amp;E Capital Stock, Newfoundland and Labrador, Business Sector Industries, 1997-2012</v>
      </c>
      <c r="C87" s="39"/>
      <c r="D87" s="39"/>
      <c r="E87" s="39"/>
      <c r="F87" s="39"/>
      <c r="G87" s="39"/>
      <c r="H87" s="39"/>
      <c r="I87" s="39"/>
      <c r="J87" s="39"/>
      <c r="K87" s="39"/>
      <c r="L87" s="39"/>
      <c r="M87" s="39"/>
      <c r="N87" s="100">
        <f t="shared" si="2"/>
        <v>67</v>
      </c>
      <c r="O87" s="39" t="s">
        <v>290</v>
      </c>
    </row>
    <row r="88" spans="1:15">
      <c r="A88" s="42"/>
      <c r="B88" s="39" t="str">
        <f t="shared" si="3"/>
        <v>Table 68: Real M&amp;E Capital Stock, Newfoundland and Labrador, Business Sector Industries, 1997-2012</v>
      </c>
      <c r="C88" s="39"/>
      <c r="D88" s="39"/>
      <c r="E88" s="39"/>
      <c r="F88" s="39"/>
      <c r="G88" s="39"/>
      <c r="H88" s="39"/>
      <c r="I88" s="39"/>
      <c r="J88" s="39"/>
      <c r="K88" s="39"/>
      <c r="L88" s="39"/>
      <c r="M88" s="39"/>
      <c r="N88" s="100">
        <f t="shared" si="2"/>
        <v>68</v>
      </c>
      <c r="O88" s="39" t="s">
        <v>291</v>
      </c>
    </row>
    <row r="89" spans="1:15">
      <c r="A89" s="37" t="s">
        <v>170</v>
      </c>
      <c r="B89" s="35" t="str">
        <f t="shared" si="3"/>
        <v>Table 69: Nominal Net Capital Stock (Fixed, Non-Res) by Asset Type, Newfoundland and Labrador, Business Sector, 1997-2012</v>
      </c>
      <c r="C89" s="35"/>
      <c r="D89" s="35"/>
      <c r="E89" s="35"/>
      <c r="F89" s="35"/>
      <c r="G89" s="35"/>
      <c r="H89" s="35"/>
      <c r="I89" s="35"/>
      <c r="J89" s="35"/>
      <c r="K89" s="35"/>
      <c r="L89" s="35"/>
      <c r="M89" s="35"/>
      <c r="N89" s="100">
        <f t="shared" si="2"/>
        <v>69</v>
      </c>
      <c r="O89" s="39" t="s">
        <v>292</v>
      </c>
    </row>
    <row r="90" spans="1:15">
      <c r="A90" s="101"/>
      <c r="B90" s="35" t="str">
        <f t="shared" si="3"/>
        <v>Table 70: Real Net Capital Stock (Fixed, Non-Res) by Asset Type, Newfoundland and Labrador, Business Sector Industries, 1997-2012</v>
      </c>
      <c r="C90" s="35"/>
      <c r="D90" s="35"/>
      <c r="E90" s="35"/>
      <c r="F90" s="35"/>
      <c r="G90" s="35"/>
      <c r="H90" s="35"/>
      <c r="I90" s="35"/>
      <c r="J90" s="35"/>
      <c r="K90" s="35"/>
      <c r="L90" s="35"/>
      <c r="M90" s="35"/>
      <c r="N90" s="100">
        <f t="shared" si="2"/>
        <v>70</v>
      </c>
      <c r="O90" s="39" t="s">
        <v>293</v>
      </c>
    </row>
    <row r="91" spans="1:15" s="73" customFormat="1">
      <c r="A91" s="42"/>
      <c r="B91" s="39"/>
      <c r="C91" s="39"/>
      <c r="D91" s="39"/>
      <c r="E91" s="39"/>
      <c r="F91" s="39"/>
      <c r="G91" s="39"/>
      <c r="H91" s="39"/>
      <c r="I91" s="39"/>
      <c r="J91" s="39"/>
      <c r="K91" s="39"/>
      <c r="L91" s="39"/>
      <c r="M91" s="39"/>
      <c r="N91" s="100">
        <f t="shared" si="2"/>
        <v>70</v>
      </c>
      <c r="O91" s="39"/>
    </row>
    <row r="92" spans="1:15">
      <c r="A92" s="37" t="s">
        <v>171</v>
      </c>
      <c r="B92" s="35" t="str">
        <f>IF(N92=N90,"","Table " &amp; N92 &amp; ": " &amp;O92)</f>
        <v>Table 71: Investment Intensity, Newfoundland and Labrador, Business Sector Industries, 1997-2010</v>
      </c>
      <c r="C92" s="35"/>
      <c r="D92" s="35"/>
      <c r="E92" s="35"/>
      <c r="F92" s="35"/>
      <c r="G92" s="35"/>
      <c r="H92" s="35"/>
      <c r="I92" s="35"/>
      <c r="J92" s="35"/>
      <c r="K92" s="35"/>
      <c r="L92" s="35"/>
      <c r="M92" s="35"/>
      <c r="N92" s="100">
        <f t="shared" si="2"/>
        <v>71</v>
      </c>
      <c r="O92" s="39" t="s">
        <v>148</v>
      </c>
    </row>
    <row r="93" spans="1:15">
      <c r="A93" s="41" t="s">
        <v>172</v>
      </c>
      <c r="B93" s="39" t="str">
        <f t="shared" si="3"/>
        <v>Table 72: M&amp;E Investment Intensity, Newfoundland and Labrador, Business Sector Industries, 1997-2010</v>
      </c>
      <c r="C93" s="39"/>
      <c r="D93" s="39"/>
      <c r="E93" s="39"/>
      <c r="F93" s="39"/>
      <c r="G93" s="39"/>
      <c r="H93" s="39"/>
      <c r="I93" s="39"/>
      <c r="J93" s="39"/>
      <c r="K93" s="39"/>
      <c r="L93" s="39"/>
      <c r="M93" s="39"/>
      <c r="N93" s="100">
        <f t="shared" si="2"/>
        <v>72</v>
      </c>
      <c r="O93" s="39" t="s">
        <v>149</v>
      </c>
    </row>
    <row r="94" spans="1:15">
      <c r="A94" s="37" t="s">
        <v>173</v>
      </c>
      <c r="B94" s="35" t="str">
        <f t="shared" si="3"/>
        <v>Table 73: Investment Intensity by Asset Type, Newfoundland and Labrador, Business Sector Industries, 1997-2010</v>
      </c>
      <c r="C94" s="35"/>
      <c r="D94" s="35"/>
      <c r="E94" s="35"/>
      <c r="F94" s="35"/>
      <c r="G94" s="35"/>
      <c r="H94" s="35"/>
      <c r="I94" s="35"/>
      <c r="J94" s="35"/>
      <c r="K94" s="35"/>
      <c r="L94" s="35"/>
      <c r="M94" s="35"/>
      <c r="N94" s="100">
        <f t="shared" si="2"/>
        <v>73</v>
      </c>
      <c r="O94" s="39" t="s">
        <v>150</v>
      </c>
    </row>
    <row r="95" spans="1:15">
      <c r="A95" s="41" t="s">
        <v>174</v>
      </c>
      <c r="B95" s="39" t="str">
        <f t="shared" si="3"/>
        <v>Table 74: Capital Stock Intensity, Newfoundland and Labrador, Business Sector Industries, 1997-2010</v>
      </c>
      <c r="C95" s="39"/>
      <c r="D95" s="39"/>
      <c r="E95" s="39"/>
      <c r="F95" s="39"/>
      <c r="G95" s="39"/>
      <c r="H95" s="39"/>
      <c r="I95" s="39"/>
      <c r="J95" s="39"/>
      <c r="K95" s="39"/>
      <c r="L95" s="39"/>
      <c r="M95" s="39"/>
      <c r="N95" s="100">
        <f t="shared" si="2"/>
        <v>74</v>
      </c>
      <c r="O95" s="39" t="s">
        <v>242</v>
      </c>
    </row>
    <row r="96" spans="1:15" s="73" customFormat="1">
      <c r="A96" s="37" t="s">
        <v>234</v>
      </c>
      <c r="B96" s="35" t="str">
        <f t="shared" si="3"/>
        <v>Table 75: Capital Stock Intensity by Assets type, Newfoundland and Labrador, Business Sector Industries, 1997-2010</v>
      </c>
      <c r="C96" s="35"/>
      <c r="D96" s="35"/>
      <c r="E96" s="35"/>
      <c r="F96" s="35"/>
      <c r="G96" s="35"/>
      <c r="H96" s="35"/>
      <c r="I96" s="35"/>
      <c r="J96" s="35"/>
      <c r="K96" s="35"/>
      <c r="L96" s="35"/>
      <c r="M96" s="35"/>
      <c r="N96" s="100">
        <f t="shared" si="2"/>
        <v>75</v>
      </c>
      <c r="O96" s="39" t="s">
        <v>294</v>
      </c>
    </row>
    <row r="97" spans="1:15" s="73" customFormat="1">
      <c r="A97" s="37" t="s">
        <v>316</v>
      </c>
      <c r="B97" s="35" t="str">
        <f t="shared" si="3"/>
        <v>Table 76: Capital Services Intensity, Newfoundland and Labrador, Business Sector Industries, 1997-2010</v>
      </c>
      <c r="C97" s="35"/>
      <c r="D97" s="35"/>
      <c r="E97" s="35"/>
      <c r="F97" s="35"/>
      <c r="G97" s="35"/>
      <c r="H97" s="35"/>
      <c r="I97" s="35"/>
      <c r="J97" s="35"/>
      <c r="K97" s="35"/>
      <c r="L97" s="35"/>
      <c r="M97" s="35"/>
      <c r="N97" s="100">
        <f t="shared" si="2"/>
        <v>76</v>
      </c>
      <c r="O97" s="39" t="s">
        <v>298</v>
      </c>
    </row>
    <row r="98" spans="1:15">
      <c r="A98" s="41" t="s">
        <v>175</v>
      </c>
      <c r="B98" s="39" t="str">
        <f>IF(N98=N96,"","Table " &amp; N98 &amp; ": " &amp;O98)</f>
        <v>Table 77: M&amp;E Capital Intensity, Newfoundland and Labrador, Business Sector Industries, 1997-2010</v>
      </c>
      <c r="C98" s="39"/>
      <c r="D98" s="39"/>
      <c r="E98" s="39"/>
      <c r="F98" s="39"/>
      <c r="G98" s="39"/>
      <c r="H98" s="39"/>
      <c r="I98" s="39"/>
      <c r="J98" s="39"/>
      <c r="K98" s="39"/>
      <c r="L98" s="39"/>
      <c r="M98" s="39"/>
      <c r="N98" s="100">
        <f t="shared" si="2"/>
        <v>77</v>
      </c>
      <c r="O98" s="39" t="s">
        <v>151</v>
      </c>
    </row>
    <row r="99" spans="1:15">
      <c r="A99" s="37" t="s">
        <v>176</v>
      </c>
      <c r="B99" s="35" t="str">
        <f t="shared" si="3"/>
        <v>Table 78: Capital Compensation, Newfoundland and Labrador, Business Sector Industries, 1997-2010</v>
      </c>
      <c r="C99" s="35"/>
      <c r="D99" s="35"/>
      <c r="E99" s="35"/>
      <c r="F99" s="35"/>
      <c r="G99" s="35"/>
      <c r="H99" s="35"/>
      <c r="I99" s="35"/>
      <c r="J99" s="35"/>
      <c r="K99" s="35"/>
      <c r="L99" s="35"/>
      <c r="M99" s="35"/>
      <c r="N99" s="100">
        <f t="shared" si="2"/>
        <v>78</v>
      </c>
      <c r="O99" s="39" t="s">
        <v>295</v>
      </c>
    </row>
    <row r="100" spans="1:15">
      <c r="A100" s="101"/>
      <c r="B100" s="35" t="str">
        <f t="shared" si="3"/>
        <v>Table 79: Capital Compensation as a Share of Nominal GDP, Newfoundland and Labrador, Business Sector Industries, 1997-2010</v>
      </c>
      <c r="C100" s="35"/>
      <c r="D100" s="35"/>
      <c r="E100" s="35"/>
      <c r="F100" s="35"/>
      <c r="G100" s="35"/>
      <c r="H100" s="35"/>
      <c r="I100" s="35"/>
      <c r="J100" s="35"/>
      <c r="K100" s="35"/>
      <c r="L100" s="35"/>
      <c r="M100" s="35"/>
      <c r="N100" s="100">
        <f t="shared" si="2"/>
        <v>79</v>
      </c>
      <c r="O100" s="39" t="s">
        <v>296</v>
      </c>
    </row>
    <row r="101" spans="1:15" s="73" customFormat="1">
      <c r="A101" s="41" t="s">
        <v>238</v>
      </c>
      <c r="B101" s="39" t="str">
        <f t="shared" si="3"/>
        <v>Table 80: Capital Services Newfoundland and Labrador, Business Sector Industries, 1997-2010</v>
      </c>
      <c r="C101" s="39"/>
      <c r="D101" s="39"/>
      <c r="E101" s="39"/>
      <c r="F101" s="39"/>
      <c r="G101" s="39"/>
      <c r="H101" s="39"/>
      <c r="I101" s="39"/>
      <c r="J101" s="39"/>
      <c r="K101" s="39"/>
      <c r="L101" s="39"/>
      <c r="M101" s="39"/>
      <c r="N101" s="100">
        <f t="shared" si="2"/>
        <v>80</v>
      </c>
      <c r="O101" s="39" t="s">
        <v>297</v>
      </c>
    </row>
    <row r="102" spans="1:15" s="73" customFormat="1">
      <c r="A102" s="42"/>
      <c r="B102" s="39" t="str">
        <f t="shared" si="3"/>
        <v>Table 81: Capital Services Intensity, Newfoundland and Labrador, Business Sector Industries, 1997-2010</v>
      </c>
      <c r="C102" s="39"/>
      <c r="D102" s="39"/>
      <c r="E102" s="39"/>
      <c r="F102" s="39"/>
      <c r="G102" s="39"/>
      <c r="H102" s="39"/>
      <c r="I102" s="39"/>
      <c r="J102" s="39"/>
      <c r="K102" s="39"/>
      <c r="L102" s="39"/>
      <c r="M102" s="39"/>
      <c r="N102" s="100">
        <f t="shared" si="2"/>
        <v>81</v>
      </c>
      <c r="O102" s="39" t="s">
        <v>298</v>
      </c>
    </row>
    <row r="103" spans="1:15" s="73" customFormat="1">
      <c r="A103" s="37" t="s">
        <v>226</v>
      </c>
      <c r="B103" s="35" t="str">
        <f t="shared" si="3"/>
        <v>Table 82: Capital Composition, Newfoundland and Labrador, Business Sector Industries, 1997-2010</v>
      </c>
      <c r="C103" s="35"/>
      <c r="D103" s="35"/>
      <c r="E103" s="35"/>
      <c r="F103" s="35"/>
      <c r="G103" s="35"/>
      <c r="H103" s="35"/>
      <c r="I103" s="35"/>
      <c r="J103" s="35"/>
      <c r="K103" s="35"/>
      <c r="L103" s="35"/>
      <c r="M103" s="35"/>
      <c r="N103" s="100">
        <f t="shared" si="2"/>
        <v>82</v>
      </c>
      <c r="O103" s="39" t="s">
        <v>227</v>
      </c>
    </row>
    <row r="104" spans="1:15">
      <c r="A104" s="42"/>
      <c r="B104" s="39" t="str">
        <f t="shared" si="3"/>
        <v/>
      </c>
      <c r="C104" s="39"/>
      <c r="D104" s="39"/>
      <c r="E104" s="39"/>
      <c r="F104" s="39"/>
      <c r="G104" s="39"/>
      <c r="H104" s="39"/>
      <c r="I104" s="39"/>
      <c r="J104" s="39"/>
      <c r="K104" s="39"/>
      <c r="L104" s="39"/>
      <c r="M104" s="39"/>
      <c r="N104" s="100">
        <f t="shared" si="2"/>
        <v>82</v>
      </c>
      <c r="O104" s="39"/>
    </row>
    <row r="105" spans="1:15">
      <c r="A105" s="36" t="s">
        <v>73</v>
      </c>
      <c r="B105" s="35" t="str">
        <f t="shared" si="3"/>
        <v/>
      </c>
      <c r="C105" s="35"/>
      <c r="D105" s="35"/>
      <c r="E105" s="35"/>
      <c r="F105" s="35"/>
      <c r="G105" s="35"/>
      <c r="H105" s="35"/>
      <c r="I105" s="35"/>
      <c r="J105" s="35"/>
      <c r="K105" s="35"/>
      <c r="L105" s="35"/>
      <c r="M105" s="35"/>
      <c r="N105" s="100">
        <f t="shared" si="2"/>
        <v>82</v>
      </c>
      <c r="O105" s="39"/>
    </row>
    <row r="106" spans="1:15">
      <c r="A106" s="41" t="s">
        <v>312</v>
      </c>
      <c r="B106" s="39" t="str">
        <f t="shared" si="3"/>
        <v>Table 83: Labour Productivity (Current Dollars), Newfoundland and Labrador, Business Sector Industries, 1997-2010</v>
      </c>
      <c r="C106" s="39"/>
      <c r="D106" s="39"/>
      <c r="E106" s="39"/>
      <c r="F106" s="39"/>
      <c r="G106" s="39"/>
      <c r="H106" s="39"/>
      <c r="I106" s="39"/>
      <c r="J106" s="39"/>
      <c r="K106" s="39"/>
      <c r="L106" s="39"/>
      <c r="M106" s="39"/>
      <c r="N106" s="100">
        <f t="shared" si="2"/>
        <v>83</v>
      </c>
      <c r="O106" s="39" t="s">
        <v>314</v>
      </c>
    </row>
    <row r="107" spans="1:15" s="73" customFormat="1">
      <c r="A107" s="41" t="s">
        <v>313</v>
      </c>
      <c r="B107" s="39" t="str">
        <f t="shared" si="3"/>
        <v>Table 84: Labour Productivity (2007 Chained Dollars), Newfoundland and Labrador, Business Sector Industries, 1997-2011</v>
      </c>
      <c r="C107" s="39"/>
      <c r="D107" s="39"/>
      <c r="E107" s="39"/>
      <c r="F107" s="39"/>
      <c r="G107" s="39"/>
      <c r="H107" s="39"/>
      <c r="I107" s="39"/>
      <c r="J107" s="39"/>
      <c r="K107" s="39"/>
      <c r="L107" s="39"/>
      <c r="M107" s="39"/>
      <c r="N107" s="100">
        <f t="shared" si="2"/>
        <v>84</v>
      </c>
      <c r="O107" s="39" t="s">
        <v>315</v>
      </c>
    </row>
    <row r="108" spans="1:15">
      <c r="A108" s="37" t="s">
        <v>177</v>
      </c>
      <c r="B108" s="35" t="str">
        <f>IF(N108=N106,"","Table " &amp; N108 &amp; ": " &amp;O108)</f>
        <v>Table 85: Capital Productivity, Newfoundland and Labrador, Business Sector Industries, 1997-2010</v>
      </c>
      <c r="C108" s="35"/>
      <c r="D108" s="35"/>
      <c r="E108" s="35"/>
      <c r="F108" s="35"/>
      <c r="G108" s="35"/>
      <c r="H108" s="35"/>
      <c r="I108" s="35"/>
      <c r="J108" s="35"/>
      <c r="K108" s="35"/>
      <c r="L108" s="35"/>
      <c r="M108" s="35"/>
      <c r="N108" s="100">
        <f t="shared" si="2"/>
        <v>85</v>
      </c>
      <c r="O108" s="39" t="s">
        <v>152</v>
      </c>
    </row>
    <row r="109" spans="1:15">
      <c r="A109" s="41" t="s">
        <v>183</v>
      </c>
      <c r="B109" s="39" t="str">
        <f t="shared" si="3"/>
        <v>Table 86: Multifactor Productivity (2007=100), Canada, Business Sector Industries, 1997-2010</v>
      </c>
      <c r="C109" s="39"/>
      <c r="D109" s="39"/>
      <c r="E109" s="39"/>
      <c r="F109" s="39"/>
      <c r="G109" s="39"/>
      <c r="H109" s="39"/>
      <c r="I109" s="39"/>
      <c r="J109" s="39"/>
      <c r="K109" s="39"/>
      <c r="L109" s="39"/>
      <c r="M109" s="39"/>
      <c r="N109" s="100">
        <f t="shared" si="2"/>
        <v>86</v>
      </c>
      <c r="O109" s="39" t="s">
        <v>184</v>
      </c>
    </row>
    <row r="110" spans="1:15" s="59" customFormat="1">
      <c r="A110" s="35"/>
      <c r="B110" s="35"/>
      <c r="C110" s="35"/>
      <c r="D110" s="35"/>
      <c r="E110" s="35"/>
      <c r="F110" s="35"/>
      <c r="G110" s="35"/>
      <c r="H110" s="35"/>
      <c r="I110" s="35"/>
      <c r="J110" s="35"/>
      <c r="K110" s="35"/>
      <c r="L110" s="35"/>
      <c r="M110" s="35"/>
      <c r="N110" s="100">
        <f t="shared" si="2"/>
        <v>86</v>
      </c>
      <c r="O110" s="39"/>
    </row>
    <row r="111" spans="1:15">
      <c r="A111" s="140" t="s">
        <v>182</v>
      </c>
      <c r="B111" s="140"/>
      <c r="C111" s="39"/>
      <c r="D111" s="39"/>
      <c r="E111" s="39"/>
      <c r="F111" s="39"/>
      <c r="G111" s="39"/>
      <c r="H111" s="39"/>
      <c r="I111" s="39"/>
      <c r="J111" s="39"/>
      <c r="K111" s="39"/>
      <c r="L111" s="39"/>
      <c r="M111" s="39"/>
      <c r="N111" s="100">
        <f t="shared" si="2"/>
        <v>86</v>
      </c>
      <c r="O111" s="39"/>
    </row>
    <row r="112" spans="1:15">
      <c r="A112" s="35"/>
      <c r="B112" s="35" t="str">
        <f t="shared" ref="B112:B121" si="4">IF(N112=N111,"","Table " &amp; N112 &amp; ": " &amp;O112)</f>
        <v/>
      </c>
      <c r="C112" s="35"/>
      <c r="D112" s="35"/>
      <c r="E112" s="35"/>
      <c r="F112" s="35"/>
      <c r="G112" s="35"/>
      <c r="H112" s="35"/>
      <c r="I112" s="35"/>
      <c r="J112" s="35"/>
      <c r="K112" s="35"/>
      <c r="L112" s="35"/>
      <c r="M112" s="35"/>
      <c r="N112" s="100">
        <f t="shared" si="2"/>
        <v>86</v>
      </c>
      <c r="O112" s="39"/>
    </row>
    <row r="113" spans="1:15">
      <c r="A113" s="41" t="s">
        <v>70</v>
      </c>
      <c r="B113" s="39" t="str">
        <f t="shared" si="4"/>
        <v>Table 87: Nominal GDP, Provincial Comparison, Business Sector Industries, 1997-2010</v>
      </c>
      <c r="C113" s="39"/>
      <c r="D113" s="39"/>
      <c r="E113" s="39"/>
      <c r="F113" s="39"/>
      <c r="G113" s="39"/>
      <c r="H113" s="39"/>
      <c r="I113" s="39"/>
      <c r="J113" s="39"/>
      <c r="K113" s="39"/>
      <c r="L113" s="39"/>
      <c r="M113" s="39"/>
      <c r="N113" s="100">
        <f t="shared" si="2"/>
        <v>87</v>
      </c>
      <c r="O113" s="39" t="s">
        <v>299</v>
      </c>
    </row>
    <row r="114" spans="1:15">
      <c r="A114" s="37" t="s">
        <v>89</v>
      </c>
      <c r="B114" s="35" t="str">
        <f t="shared" si="4"/>
        <v>Table 88: Real GDP, Provincial Comparison, Business Sector Industries, 1997-2010</v>
      </c>
      <c r="C114" s="35"/>
      <c r="D114" s="35"/>
      <c r="E114" s="35"/>
      <c r="F114" s="35"/>
      <c r="G114" s="35"/>
      <c r="H114" s="35"/>
      <c r="I114" s="35"/>
      <c r="J114" s="35"/>
      <c r="K114" s="35"/>
      <c r="L114" s="35"/>
      <c r="M114" s="35"/>
      <c r="N114" s="100">
        <f t="shared" si="2"/>
        <v>88</v>
      </c>
      <c r="O114" s="39" t="s">
        <v>83</v>
      </c>
    </row>
    <row r="115" spans="1:15">
      <c r="A115" s="41" t="s">
        <v>69</v>
      </c>
      <c r="B115" s="39" t="str">
        <f t="shared" si="4"/>
        <v>Table 89: Hours Worked, Provincial Comparison, Business Sector Industries, 1997-2010</v>
      </c>
      <c r="C115" s="39"/>
      <c r="D115" s="39"/>
      <c r="E115" s="39"/>
      <c r="F115" s="39"/>
      <c r="G115" s="39"/>
      <c r="H115" s="39"/>
      <c r="I115" s="39"/>
      <c r="J115" s="39"/>
      <c r="K115" s="39"/>
      <c r="L115" s="39"/>
      <c r="M115" s="39"/>
      <c r="N115" s="100">
        <f t="shared" si="2"/>
        <v>89</v>
      </c>
      <c r="O115" s="39" t="s">
        <v>81</v>
      </c>
    </row>
    <row r="116" spans="1:15">
      <c r="A116" s="37" t="s">
        <v>90</v>
      </c>
      <c r="B116" s="35" t="str">
        <f t="shared" si="4"/>
        <v>Table 90: Real Capital Stock (Fixed, Non-Res), Provincial Comparison, Business Sector Industries, 1997-2012</v>
      </c>
      <c r="C116" s="35"/>
      <c r="D116" s="35"/>
      <c r="E116" s="35"/>
      <c r="F116" s="35"/>
      <c r="G116" s="35"/>
      <c r="H116" s="35"/>
      <c r="I116" s="35"/>
      <c r="J116" s="35"/>
      <c r="K116" s="35"/>
      <c r="L116" s="35"/>
      <c r="M116" s="35"/>
      <c r="N116" s="100">
        <f t="shared" si="2"/>
        <v>90</v>
      </c>
      <c r="O116" s="39" t="s">
        <v>300</v>
      </c>
    </row>
    <row r="117" spans="1:15" s="73" customFormat="1">
      <c r="A117" s="41" t="s">
        <v>243</v>
      </c>
      <c r="B117" s="39" t="str">
        <f t="shared" si="4"/>
        <v>Table 91: Capital Services, Provincial Comparison, Business Sector Industries, 1997-2010</v>
      </c>
      <c r="C117" s="39"/>
      <c r="D117" s="39"/>
      <c r="E117" s="39"/>
      <c r="F117" s="39"/>
      <c r="G117" s="39"/>
      <c r="H117" s="39"/>
      <c r="I117" s="39"/>
      <c r="J117" s="39"/>
      <c r="K117" s="39"/>
      <c r="L117" s="39"/>
      <c r="M117" s="39"/>
      <c r="N117" s="100">
        <f t="shared" ref="N117:N121" si="5">IF(NOT(ISBLANK(O117)),N116+1,N116)</f>
        <v>91</v>
      </c>
      <c r="O117" s="39" t="s">
        <v>301</v>
      </c>
    </row>
    <row r="118" spans="1:15">
      <c r="A118" s="37" t="s">
        <v>319</v>
      </c>
      <c r="B118" s="35" t="str">
        <f t="shared" si="4"/>
        <v>Table 92: Labour Productivity (Current Dollars), Provincial Comparison, Business Sector Industries, 1997-2010</v>
      </c>
      <c r="C118" s="35"/>
      <c r="D118" s="35"/>
      <c r="E118" s="35"/>
      <c r="F118" s="35"/>
      <c r="G118" s="35"/>
      <c r="H118" s="35"/>
      <c r="I118" s="35"/>
      <c r="J118" s="35"/>
      <c r="K118" s="35"/>
      <c r="L118" s="35"/>
      <c r="M118" s="35"/>
      <c r="N118" s="100">
        <f t="shared" si="5"/>
        <v>92</v>
      </c>
      <c r="O118" s="39" t="s">
        <v>318</v>
      </c>
    </row>
    <row r="119" spans="1:15" s="73" customFormat="1">
      <c r="A119" s="37" t="s">
        <v>320</v>
      </c>
      <c r="B119" s="35" t="str">
        <f t="shared" si="4"/>
        <v>Table 93: Labour Productivity (2009 Constant Dollars), Provincial Comparison, Business Sector Industries, 1997-2011</v>
      </c>
      <c r="C119" s="35"/>
      <c r="D119" s="35"/>
      <c r="E119" s="35"/>
      <c r="F119" s="35"/>
      <c r="G119" s="35"/>
      <c r="H119" s="35"/>
      <c r="I119" s="35"/>
      <c r="J119" s="35"/>
      <c r="K119" s="35"/>
      <c r="L119" s="35"/>
      <c r="M119" s="35"/>
      <c r="N119" s="100">
        <f t="shared" si="5"/>
        <v>93</v>
      </c>
      <c r="O119" s="39" t="s">
        <v>321</v>
      </c>
    </row>
    <row r="120" spans="1:15">
      <c r="A120" s="41" t="s">
        <v>80</v>
      </c>
      <c r="B120" s="39" t="str">
        <f>IF(N120=N118,"","Table " &amp; N120 &amp; ": " &amp;O120)</f>
        <v>Table 94: Capital Productivity, Provincial Comparison, Business Sector Industries, 1997-2010</v>
      </c>
      <c r="C120" s="39"/>
      <c r="D120" s="39"/>
      <c r="E120" s="39"/>
      <c r="F120" s="39"/>
      <c r="G120" s="39"/>
      <c r="H120" s="39"/>
      <c r="I120" s="39"/>
      <c r="J120" s="39"/>
      <c r="K120" s="39"/>
      <c r="L120" s="39"/>
      <c r="M120" s="39"/>
      <c r="N120" s="100">
        <f t="shared" si="5"/>
        <v>94</v>
      </c>
      <c r="O120" s="39" t="s">
        <v>82</v>
      </c>
    </row>
    <row r="121" spans="1:15" s="71" customFormat="1">
      <c r="A121" s="37" t="s">
        <v>186</v>
      </c>
      <c r="B121" s="35" t="str">
        <f t="shared" si="4"/>
        <v>Table 95: Multifactor Productivity, Provincial Comparison, Business Sector Industries, 1997-2010</v>
      </c>
      <c r="C121" s="35"/>
      <c r="D121" s="35"/>
      <c r="E121" s="35"/>
      <c r="F121" s="35"/>
      <c r="G121" s="35"/>
      <c r="H121" s="35"/>
      <c r="I121" s="35"/>
      <c r="J121" s="35"/>
      <c r="K121" s="35"/>
      <c r="L121" s="35"/>
      <c r="M121" s="35"/>
      <c r="N121" s="100">
        <f t="shared" si="5"/>
        <v>95</v>
      </c>
      <c r="O121" s="39" t="s">
        <v>302</v>
      </c>
    </row>
    <row r="122" spans="1:15">
      <c r="N122" s="100"/>
    </row>
    <row r="125" spans="1:15">
      <c r="C125" s="73"/>
    </row>
  </sheetData>
  <mergeCells count="2">
    <mergeCell ref="A57:C57"/>
    <mergeCell ref="A111:B111"/>
  </mergeCells>
  <hyperlinks>
    <hyperlink ref="A6" location="NGDP_Can!A1" display="NGDP_Can"/>
    <hyperlink ref="A7" location="RGDP_Can!A1" display="RGDP_Can"/>
    <hyperlink ref="A8" location="IPD_Can!A1" display="IPD_Can"/>
    <hyperlink ref="A11" location="Hrs_Wkd_Can!A1" display="Hrs_Wkd_Can"/>
    <hyperlink ref="A12" location="Jobs_Can!A1" display="Jobs_Can"/>
    <hyperlink ref="A14" location="LComp_Can!A1" display="Lcomp_Can"/>
    <hyperlink ref="A28" location="Inv_Asset_Can!A1" display="Inv_Asset_Can"/>
    <hyperlink ref="A31" location="Tot_K_Can!A1" display="Tot_K_can"/>
    <hyperlink ref="A35" location="K_Asset_Can!A1" display="K_Asset_Can"/>
    <hyperlink ref="A41" location="KI_Can!A1" display="KI_Can"/>
    <hyperlink ref="A45" location="KComp_Can!A1" display="Kcomp_Can"/>
    <hyperlink ref="A52" location="'LP_Can (Nom)'!Print_Titles" display="LP_Can (Nom)"/>
    <hyperlink ref="A60" location="NGDP_NFLD!A1" display="NGDP_NFLD"/>
    <hyperlink ref="A61" location="RGDP_NFLD!A1" display="RGDP_NFLD"/>
    <hyperlink ref="A62" location="IPD_NFLD!A1" display="IPD_NFLD"/>
    <hyperlink ref="A65" location="Hrs_Wkd_NFLD!A1" display="Hrs_Wkd_NFLD"/>
    <hyperlink ref="A66" location="Jobs_NFLD!A1" display="Jobs_NFLD"/>
    <hyperlink ref="A68" location="LComp_NFLD!A1" display="Lcomp_NFLD"/>
    <hyperlink ref="A82" location="Inv_Asset_NFLD!A1" display="Inv_Asset_NFLD"/>
    <hyperlink ref="A85" location="Tot_K_NFLD!A1" display="Tot_K_NFLD"/>
    <hyperlink ref="A89" location="K_Asset_NFLD!A1" display="K_Asset_NFLD"/>
    <hyperlink ref="A95" location="KI_NFLD!A1" display="KI_NFLD"/>
    <hyperlink ref="A99" location="KComp_NFLD!A1" display="Kcomp_NFLD"/>
    <hyperlink ref="A106" location="LP_NFLD!A1" display="LP_NFLD"/>
    <hyperlink ref="A115" location="Hrs_Wkd_Prov_Comp!A1" display="Hrs_Wkd_Prov_Comp"/>
    <hyperlink ref="A113" location="NGDP_Prov_Comp!A1" display="NGDP_Prov_Comp"/>
    <hyperlink ref="A118" location="LP_Prov_Comp!A1" display="LP_Pro_Comp"/>
    <hyperlink ref="A54" location="KP_Can!A1" display="KP_Can"/>
    <hyperlink ref="A108" location="KP_NFLD!A1" display="KP_NFLD"/>
    <hyperlink ref="A114" location="RGDP_Prov_Comp!A1" display="RGDP_Prov_Comp"/>
    <hyperlink ref="A116" location="K_Prov_Comp!A1" display="K_Prov_Comp"/>
    <hyperlink ref="A120" location="KP_Prov_Comp!A1" display="KP_Prov_Comp"/>
    <hyperlink ref="A20" location="Gross_Inv_Can!A1" display="Tot_Inv_Can"/>
    <hyperlink ref="A74" location="Gross_Inv_NFLD!A1" display="Gross_Inv_NS"/>
    <hyperlink ref="A22" location="Dep_Inv_Can!A1" display="Dep_Inv_Can"/>
    <hyperlink ref="A24" location="Net_Inv_Can!A1" display="Net_Inv_Can"/>
    <hyperlink ref="A13" location="Wkly_Hrs_Can!A1" display="Wkly_Hrs_Can"/>
    <hyperlink ref="A16" location="Hrly_Comp_Can!A1" display="Hrly_Comp_Can"/>
    <hyperlink ref="A17" location="Unit_LCost_Can!A1" display="Unit_Lcost_Can"/>
    <hyperlink ref="A67" location="Wkly_Hrs_NFLD!A1" display="Wkly_Hrs_NFLD"/>
    <hyperlink ref="A70" location="Hrly_Comp_NFLD!A1" display="Hrly_Comp_NS"/>
    <hyperlink ref="A71" location="Unit_LCost_NFLD!A1" display="Unit_Lcost_NS"/>
    <hyperlink ref="A76" location="Dep_Inv_NFLD!A1" display="Dep_Inv_NS"/>
    <hyperlink ref="A78" location="Net_Inv_NFLD!A1" display="Net_Inv_NFLD"/>
    <hyperlink ref="A92" location="InvI_NFLD!A1" display="InvI_NFLD"/>
    <hyperlink ref="A94" location="InvI_Asset_NFLD!A1" display="InvI_Asset_NFLD"/>
    <hyperlink ref="A38" location="InvI_Can!A1" display="InvI_Can"/>
    <hyperlink ref="A40" location="InvI_Asset_Can!A1" display="InvI_Asset_Can"/>
    <hyperlink ref="A33" location="'M&amp;E_K_Can'!A1" display="M&amp;E_K_Can"/>
    <hyperlink ref="A44" location="'M&amp;EI_Can'!A1" display="M&amp;EI_Can"/>
    <hyperlink ref="A87" location="'M&amp;E_K_NFLD'!A1" display="M&amp;E_K_NFLD"/>
    <hyperlink ref="A98" location="'M&amp;EI_NFLD'!A1" display="M&amp;EI_NFLD"/>
    <hyperlink ref="A26" location="'M&amp;E_Inv_Can'!A1" display="M&amp;E_Inv_can"/>
    <hyperlink ref="A39" location="'M&amp;E_InvI_Can'!A1" display="M&amp;E_InvI_Can"/>
    <hyperlink ref="A80" location="'M&amp;E_Inv_NFLD'!A1" display="M&amp;E_Inv_NFLD"/>
    <hyperlink ref="A93" location="'M&amp;E_InvI_NFLD'!A1" display="M&amp;E_InvI_NFLD"/>
    <hyperlink ref="A109" location="MFP_NFLD!A1" display="MFP_NFLD"/>
    <hyperlink ref="A121" location="KP_Prov_Comp!A1" display="KP_Prov_Comp"/>
    <hyperlink ref="A55" location="MFP_Can!A1" display="MFP_Can"/>
    <hyperlink ref="A103" location="KC_NFLD!A1" display="KC_NFLD"/>
    <hyperlink ref="A49" location="KC_Can!A1" display="KC_Can"/>
    <hyperlink ref="A96" location="KI_Assets_NFLD!A1" display="KI_Assets_NFLD"/>
    <hyperlink ref="A42" location="KI_Assets_Can!A1" display="KI_Assets_Can"/>
    <hyperlink ref="A47" location="KServ_Can!A1" display="KServ_Can"/>
    <hyperlink ref="A101" location="KServ_NFLD!A1" display="Kserv_NFLD"/>
    <hyperlink ref="A117" location="KServ_Prov_Comp!A1" display="Kserv_Prov_Comp"/>
    <hyperlink ref="A43" location="'KI_Can (services)'!A1" display="KI_Can (Services)"/>
    <hyperlink ref="A53" location="'LP_Can(Real)'!Print_Titles" display="LP_Can (Real)"/>
    <hyperlink ref="A107" location="'LP_NFLD (Real)'!A1" display="LP_NFLD (Real)"/>
    <hyperlink ref="A119" location="'LP_Prov_Comp (Real)'!A1" display="LP_Prov_Comp (Real)"/>
  </hyperlinks>
  <pageMargins left="0.7" right="0.7" top="0.75" bottom="0.75" header="0.3" footer="0.3"/>
  <pageSetup scale="63" orientation="portrait" horizontalDpi="300" verticalDpi="300" r:id="rId1"/>
  <rowBreaks count="1" manualBreakCount="1">
    <brk id="72" max="16383" man="1"/>
  </rowBreaks>
  <colBreaks count="1" manualBreakCount="1">
    <brk id="13" max="104" man="1"/>
  </colBreaks>
</worksheet>
</file>

<file path=xl/worksheets/sheet10.xml><?xml version="1.0" encoding="utf-8"?>
<worksheet xmlns="http://schemas.openxmlformats.org/spreadsheetml/2006/main" xmlns:r="http://schemas.openxmlformats.org/officeDocument/2006/relationships">
  <sheetPr codeName="Sheet9">
    <tabColor theme="5"/>
  </sheetPr>
  <dimension ref="A1:R50"/>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Contents'!B16</f>
        <v>Table 9: Hourly Compensation, Canada, Business Sector Industries, 1997-2010</v>
      </c>
      <c r="J1" s="7" t="str">
        <f>B1 &amp; " (continued)"</f>
        <v>Table 9: Hourly Compensation,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98</v>
      </c>
      <c r="C4" s="142"/>
      <c r="D4" s="142"/>
      <c r="E4" s="142"/>
      <c r="F4" s="142"/>
      <c r="G4" s="142"/>
      <c r="H4" s="142"/>
      <c r="I4" s="142"/>
      <c r="J4" s="142" t="s">
        <v>98</v>
      </c>
      <c r="K4" s="142"/>
      <c r="L4" s="142"/>
      <c r="M4" s="142"/>
      <c r="N4" s="142"/>
      <c r="O4" s="142"/>
      <c r="P4" s="142"/>
      <c r="Q4" s="142"/>
      <c r="R4" s="55"/>
    </row>
    <row r="5" spans="1:18">
      <c r="A5" s="5">
        <v>1997</v>
      </c>
      <c r="B5" s="87">
        <f>IF(ISERROR((LComp_Can!B5/Hrs_Wkd_Can!B5)),"..",(LComp_Can!B5/Hrs_Wkd_Can!B5))</f>
        <v>17.67726103314606</v>
      </c>
      <c r="C5" s="21">
        <f>IF(ISERROR((LComp_Can!C5/Hrs_Wkd_Can!C5)),"..",(LComp_Can!C5/Hrs_Wkd_Can!C5))</f>
        <v>7.3681323333627518</v>
      </c>
      <c r="D5" s="21">
        <f>IF(ISERROR((LComp_Can!D5/Hrs_Wkd_Can!D5)),"..",(LComp_Can!D5/Hrs_Wkd_Can!D5))</f>
        <v>27.553097603613281</v>
      </c>
      <c r="E5" s="21">
        <f>IF(ISERROR((LComp_Can!E5/Hrs_Wkd_Can!E5)),"..",(LComp_Can!E5/Hrs_Wkd_Can!E5))</f>
        <v>33.700616509283044</v>
      </c>
      <c r="F5" s="21">
        <f>IF(ISERROR((LComp_Can!F5/Hrs_Wkd_Can!F5)),"..",(LComp_Can!F5/Hrs_Wkd_Can!F5))</f>
        <v>19.925530607838155</v>
      </c>
      <c r="G5" s="21">
        <f>IF(ISERROR((LComp_Can!G5/Hrs_Wkd_Can!G5)),"..",(LComp_Can!G5/Hrs_Wkd_Can!G5))</f>
        <v>21.526589062269409</v>
      </c>
      <c r="H5" s="21">
        <f>IF(ISERROR((LComp_Can!H5/Hrs_Wkd_Can!H5)),"..",(LComp_Can!H5/Hrs_Wkd_Can!H5))</f>
        <v>20.090531749937572</v>
      </c>
      <c r="I5" s="21">
        <f>IF(ISERROR((LComp_Can!I5/Hrs_Wkd_Can!I5)),"..",(LComp_Can!I5/Hrs_Wkd_Can!I5))</f>
        <v>12.873698278660036</v>
      </c>
      <c r="J5" s="21">
        <f>IF(ISERROR((LComp_Can!J5/Hrs_Wkd_Can!J5)),"..",(LComp_Can!J5/Hrs_Wkd_Can!J5))</f>
        <v>19.459434367283219</v>
      </c>
      <c r="K5" s="21">
        <f>IF(ISERROR((LComp_Can!K5/Hrs_Wkd_Can!K5)),"..",(LComp_Can!K5/Hrs_Wkd_Can!K5))</f>
        <v>24.190051304904113</v>
      </c>
      <c r="L5" s="21">
        <f>IF(ISERROR((LComp_Can!L5/Hrs_Wkd_Can!L5)),"..",(LComp_Can!L5/Hrs_Wkd_Can!L5))</f>
        <v>26.956963711563084</v>
      </c>
      <c r="M5" s="21">
        <f>IF(ISERROR((LComp_Can!M5/Hrs_Wkd_Can!M5)),"..",(LComp_Can!M5/Hrs_Wkd_Can!M5))</f>
        <v>19.107599079496609</v>
      </c>
      <c r="N5" s="21">
        <f>IF(ISERROR((LComp_Can!N5/Hrs_Wkd_Can!N5)),"..",(LComp_Can!N5/Hrs_Wkd_Can!N5))</f>
        <v>14.212966243367456</v>
      </c>
      <c r="O5" s="21">
        <f>IF(ISERROR((LComp_Can!O5/Hrs_Wkd_Can!O5)),"..",(LComp_Can!O5/Hrs_Wkd_Can!O5))</f>
        <v>12.46342524052106</v>
      </c>
      <c r="P5" s="21">
        <f>IF(ISERROR((LComp_Can!P5/Hrs_Wkd_Can!P5)),"..",(LComp_Can!P5/Hrs_Wkd_Can!P5))</f>
        <v>9.9864902800371755</v>
      </c>
      <c r="Q5" s="21">
        <f>IF(ISERROR((LComp_Can!Q5/Hrs_Wkd_Can!Q5)),"..",(LComp_Can!Q5/Hrs_Wkd_Can!Q5))</f>
        <v>12.821925768842322</v>
      </c>
      <c r="R5" s="55"/>
    </row>
    <row r="6" spans="1:18">
      <c r="A6" s="5">
        <v>1998</v>
      </c>
      <c r="B6" s="87">
        <f>IF(ISERROR((LComp_Can!B6/Hrs_Wkd_Can!B6)),"..",(LComp_Can!B6/Hrs_Wkd_Can!B6))</f>
        <v>18.271259929769904</v>
      </c>
      <c r="C6" s="21">
        <f>IF(ISERROR((LComp_Can!C6/Hrs_Wkd_Can!C6)),"..",(LComp_Can!C6/Hrs_Wkd_Can!C6))</f>
        <v>7.5845430036811567</v>
      </c>
      <c r="D6" s="21">
        <f>IF(ISERROR((LComp_Can!D6/Hrs_Wkd_Can!D6)),"..",(LComp_Can!D6/Hrs_Wkd_Can!D6))</f>
        <v>30.431372815335063</v>
      </c>
      <c r="E6" s="21">
        <f>IF(ISERROR((LComp_Can!E6/Hrs_Wkd_Can!E6)),"..",(LComp_Can!E6/Hrs_Wkd_Can!E6))</f>
        <v>34.556772772140945</v>
      </c>
      <c r="F6" s="21">
        <f>IF(ISERROR((LComp_Can!F6/Hrs_Wkd_Can!F6)),"..",(LComp_Can!F6/Hrs_Wkd_Can!F6))</f>
        <v>20.802209766491938</v>
      </c>
      <c r="G6" s="21">
        <f>IF(ISERROR((LComp_Can!G6/Hrs_Wkd_Can!G6)),"..",(LComp_Can!G6/Hrs_Wkd_Can!G6))</f>
        <v>22.622259234676619</v>
      </c>
      <c r="H6" s="21">
        <f>IF(ISERROR((LComp_Can!H6/Hrs_Wkd_Can!H6)),"..",(LComp_Can!H6/Hrs_Wkd_Can!H6))</f>
        <v>21.309084259698583</v>
      </c>
      <c r="I6" s="21">
        <f>IF(ISERROR((LComp_Can!I6/Hrs_Wkd_Can!I6)),"..",(LComp_Can!I6/Hrs_Wkd_Can!I6))</f>
        <v>13.406491847330788</v>
      </c>
      <c r="J6" s="21">
        <f>IF(ISERROR((LComp_Can!J6/Hrs_Wkd_Can!J6)),"..",(LComp_Can!J6/Hrs_Wkd_Can!J6))</f>
        <v>20.005693110523605</v>
      </c>
      <c r="K6" s="21">
        <f>IF(ISERROR((LComp_Can!K6/Hrs_Wkd_Can!K6)),"..",(LComp_Can!K6/Hrs_Wkd_Can!K6))</f>
        <v>24.831450495372323</v>
      </c>
      <c r="L6" s="21">
        <f>IF(ISERROR((LComp_Can!L6/Hrs_Wkd_Can!L6)),"..",(LComp_Can!L6/Hrs_Wkd_Can!L6))</f>
        <v>28.034024203639159</v>
      </c>
      <c r="M6" s="21">
        <f>IF(ISERROR((LComp_Can!M6/Hrs_Wkd_Can!M6)),"..",(LComp_Can!M6/Hrs_Wkd_Can!M6))</f>
        <v>19.94121859836476</v>
      </c>
      <c r="N6" s="21">
        <f>IF(ISERROR((LComp_Can!N6/Hrs_Wkd_Can!N6)),"..",(LComp_Can!N6/Hrs_Wkd_Can!N6))</f>
        <v>14.55417346374889</v>
      </c>
      <c r="O6" s="21">
        <f>IF(ISERROR((LComp_Can!O6/Hrs_Wkd_Can!O6)),"..",(LComp_Can!O6/Hrs_Wkd_Can!O6))</f>
        <v>12.774316185836376</v>
      </c>
      <c r="P6" s="21">
        <f>IF(ISERROR((LComp_Can!P6/Hrs_Wkd_Can!P6)),"..",(LComp_Can!P6/Hrs_Wkd_Can!P6))</f>
        <v>9.6973329695512334</v>
      </c>
      <c r="Q6" s="21">
        <f>IF(ISERROR((LComp_Can!Q6/Hrs_Wkd_Can!Q6)),"..",(LComp_Can!Q6/Hrs_Wkd_Can!Q6))</f>
        <v>12.980225729260018</v>
      </c>
      <c r="R6" s="55"/>
    </row>
    <row r="7" spans="1:18">
      <c r="A7" s="5">
        <v>1999</v>
      </c>
      <c r="B7" s="87">
        <f>IF(ISERROR((LComp_Can!B7/Hrs_Wkd_Can!B7)),"..",(LComp_Can!B7/Hrs_Wkd_Can!B7))</f>
        <v>18.843503788115516</v>
      </c>
      <c r="C7" s="21">
        <f>IF(ISERROR((LComp_Can!C7/Hrs_Wkd_Can!C7)),"..",(LComp_Can!C7/Hrs_Wkd_Can!C7))</f>
        <v>8.6668723541358386</v>
      </c>
      <c r="D7" s="21">
        <f>IF(ISERROR((LComp_Can!D7/Hrs_Wkd_Can!D7)),"..",(LComp_Can!D7/Hrs_Wkd_Can!D7))</f>
        <v>31.178542277116421</v>
      </c>
      <c r="E7" s="21">
        <f>IF(ISERROR((LComp_Can!E7/Hrs_Wkd_Can!E7)),"..",(LComp_Can!E7/Hrs_Wkd_Can!E7))</f>
        <v>36.128173540714322</v>
      </c>
      <c r="F7" s="21">
        <f>IF(ISERROR((LComp_Can!F7/Hrs_Wkd_Can!F7)),"..",(LComp_Can!F7/Hrs_Wkd_Can!F7))</f>
        <v>21.313892464961555</v>
      </c>
      <c r="G7" s="21">
        <f>IF(ISERROR((LComp_Can!G7/Hrs_Wkd_Can!G7)),"..",(LComp_Can!G7/Hrs_Wkd_Can!G7))</f>
        <v>23.119719759905649</v>
      </c>
      <c r="H7" s="21">
        <f>IF(ISERROR((LComp_Can!H7/Hrs_Wkd_Can!H7)),"..",(LComp_Can!H7/Hrs_Wkd_Can!H7))</f>
        <v>21.788469310966239</v>
      </c>
      <c r="I7" s="21">
        <f>IF(ISERROR((LComp_Can!I7/Hrs_Wkd_Can!I7)),"..",(LComp_Can!I7/Hrs_Wkd_Can!I7))</f>
        <v>13.806384630122285</v>
      </c>
      <c r="J7" s="21">
        <f>IF(ISERROR((LComp_Can!J7/Hrs_Wkd_Can!J7)),"..",(LComp_Can!J7/Hrs_Wkd_Can!J7))</f>
        <v>20.27849826602732</v>
      </c>
      <c r="K7" s="21">
        <f>IF(ISERROR((LComp_Can!K7/Hrs_Wkd_Can!K7)),"..",(LComp_Can!K7/Hrs_Wkd_Can!K7))</f>
        <v>25.313551893985633</v>
      </c>
      <c r="L7" s="21">
        <f>IF(ISERROR((LComp_Can!L7/Hrs_Wkd_Can!L7)),"..",(LComp_Can!L7/Hrs_Wkd_Can!L7))</f>
        <v>28.595236046108859</v>
      </c>
      <c r="M7" s="21">
        <f>IF(ISERROR((LComp_Can!M7/Hrs_Wkd_Can!M7)),"..",(LComp_Can!M7/Hrs_Wkd_Can!M7))</f>
        <v>21.031116575169676</v>
      </c>
      <c r="N7" s="21">
        <f>IF(ISERROR((LComp_Can!N7/Hrs_Wkd_Can!N7)),"..",(LComp_Can!N7/Hrs_Wkd_Can!N7))</f>
        <v>14.913079142634691</v>
      </c>
      <c r="O7" s="21">
        <f>IF(ISERROR((LComp_Can!O7/Hrs_Wkd_Can!O7)),"..",(LComp_Can!O7/Hrs_Wkd_Can!O7))</f>
        <v>13.317365631192525</v>
      </c>
      <c r="P7" s="21">
        <f>IF(ISERROR((LComp_Can!P7/Hrs_Wkd_Can!P7)),"..",(LComp_Can!P7/Hrs_Wkd_Can!P7))</f>
        <v>10.091690227484245</v>
      </c>
      <c r="Q7" s="21">
        <f>IF(ISERROR((LComp_Can!Q7/Hrs_Wkd_Can!Q7)),"..",(LComp_Can!Q7/Hrs_Wkd_Can!Q7))</f>
        <v>13.381978991817142</v>
      </c>
      <c r="R7" s="55"/>
    </row>
    <row r="8" spans="1:18">
      <c r="A8" s="5">
        <v>2000</v>
      </c>
      <c r="B8" s="87">
        <f>IF(ISERROR((LComp_Can!B8/Hrs_Wkd_Can!B8)),"..",(LComp_Can!B8/Hrs_Wkd_Can!B8))</f>
        <v>20.005371785311755</v>
      </c>
      <c r="C8" s="21">
        <f>IF(ISERROR((LComp_Can!C8/Hrs_Wkd_Can!C8)),"..",(LComp_Can!C8/Hrs_Wkd_Can!C8))</f>
        <v>9.4357216479704</v>
      </c>
      <c r="D8" s="21">
        <f>IF(ISERROR((LComp_Can!D8/Hrs_Wkd_Can!D8)),"..",(LComp_Can!D8/Hrs_Wkd_Can!D8))</f>
        <v>31.718485955638247</v>
      </c>
      <c r="E8" s="21">
        <f>IF(ISERROR((LComp_Can!E8/Hrs_Wkd_Can!E8)),"..",(LComp_Can!E8/Hrs_Wkd_Can!E8))</f>
        <v>37.01671602354665</v>
      </c>
      <c r="F8" s="21">
        <f>IF(ISERROR((LComp_Can!F8/Hrs_Wkd_Can!F8)),"..",(LComp_Can!F8/Hrs_Wkd_Can!F8))</f>
        <v>22.457683122828346</v>
      </c>
      <c r="G8" s="21">
        <f>IF(ISERROR((LComp_Can!G8/Hrs_Wkd_Can!G8)),"..",(LComp_Can!G8/Hrs_Wkd_Can!G8))</f>
        <v>23.914344922547418</v>
      </c>
      <c r="H8" s="21">
        <f>IF(ISERROR((LComp_Can!H8/Hrs_Wkd_Can!H8)),"..",(LComp_Can!H8/Hrs_Wkd_Can!H8))</f>
        <v>22.361576221692101</v>
      </c>
      <c r="I8" s="21">
        <f>IF(ISERROR((LComp_Can!I8/Hrs_Wkd_Can!I8)),"..",(LComp_Can!I8/Hrs_Wkd_Can!I8))</f>
        <v>14.571285155076708</v>
      </c>
      <c r="J8" s="21">
        <f>IF(ISERROR((LComp_Can!J8/Hrs_Wkd_Can!J8)),"..",(LComp_Can!J8/Hrs_Wkd_Can!J8))</f>
        <v>21.054511087500366</v>
      </c>
      <c r="K8" s="21">
        <f>IF(ISERROR((LComp_Can!K8/Hrs_Wkd_Can!K8)),"..",(LComp_Can!K8/Hrs_Wkd_Can!K8))</f>
        <v>26.966460562514232</v>
      </c>
      <c r="L8" s="21">
        <f>IF(ISERROR((LComp_Can!L8/Hrs_Wkd_Can!L8)),"..",(LComp_Can!L8/Hrs_Wkd_Can!L8))</f>
        <v>30.424300045141816</v>
      </c>
      <c r="M8" s="21">
        <f>IF(ISERROR((LComp_Can!M8/Hrs_Wkd_Can!M8)),"..",(LComp_Can!M8/Hrs_Wkd_Can!M8))</f>
        <v>23.115445331660148</v>
      </c>
      <c r="N8" s="21">
        <f>IF(ISERROR((LComp_Can!N8/Hrs_Wkd_Can!N8)),"..",(LComp_Can!N8/Hrs_Wkd_Can!N8))</f>
        <v>15.855733065503227</v>
      </c>
      <c r="O8" s="21">
        <f>IF(ISERROR((LComp_Can!O8/Hrs_Wkd_Can!O8)),"..",(LComp_Can!O8/Hrs_Wkd_Can!O8))</f>
        <v>14.20177182003912</v>
      </c>
      <c r="P8" s="21">
        <f>IF(ISERROR((LComp_Can!P8/Hrs_Wkd_Can!P8)),"..",(LComp_Can!P8/Hrs_Wkd_Can!P8))</f>
        <v>10.996507277980838</v>
      </c>
      <c r="Q8" s="21">
        <f>IF(ISERROR((LComp_Can!Q8/Hrs_Wkd_Can!Q8)),"..",(LComp_Can!Q8/Hrs_Wkd_Can!Q8))</f>
        <v>14.368011641537752</v>
      </c>
      <c r="R8" s="55"/>
    </row>
    <row r="9" spans="1:18">
      <c r="A9" s="5">
        <v>2001</v>
      </c>
      <c r="B9" s="87">
        <f>IF(ISERROR((LComp_Can!B9/Hrs_Wkd_Can!B9)),"..",(LComp_Can!B9/Hrs_Wkd_Can!B9))</f>
        <v>20.765133184058723</v>
      </c>
      <c r="C9" s="21">
        <f>IF(ISERROR((LComp_Can!C9/Hrs_Wkd_Can!C9)),"..",(LComp_Can!C9/Hrs_Wkd_Can!C9))</f>
        <v>10.597909550762838</v>
      </c>
      <c r="D9" s="21">
        <f>IF(ISERROR((LComp_Can!D9/Hrs_Wkd_Can!D9)),"..",(LComp_Can!D9/Hrs_Wkd_Can!D9))</f>
        <v>34.275214100657195</v>
      </c>
      <c r="E9" s="21">
        <f>IF(ISERROR((LComp_Can!E9/Hrs_Wkd_Can!E9)),"..",(LComp_Can!E9/Hrs_Wkd_Can!E9))</f>
        <v>37.194512175920664</v>
      </c>
      <c r="F9" s="21">
        <f>IF(ISERROR((LComp_Can!F9/Hrs_Wkd_Can!F9)),"..",(LComp_Can!F9/Hrs_Wkd_Can!F9))</f>
        <v>23.240571560471189</v>
      </c>
      <c r="G9" s="21">
        <f>IF(ISERROR((LComp_Can!G9/Hrs_Wkd_Can!G9)),"..",(LComp_Can!G9/Hrs_Wkd_Can!G9))</f>
        <v>24.607520902178958</v>
      </c>
      <c r="H9" s="21">
        <f>IF(ISERROR((LComp_Can!H9/Hrs_Wkd_Can!H9)),"..",(LComp_Can!H9/Hrs_Wkd_Can!H9))</f>
        <v>22.891401327959052</v>
      </c>
      <c r="I9" s="21">
        <f>IF(ISERROR((LComp_Can!I9/Hrs_Wkd_Can!I9)),"..",(LComp_Can!I9/Hrs_Wkd_Can!I9))</f>
        <v>14.558305608781842</v>
      </c>
      <c r="J9" s="21">
        <f>IF(ISERROR((LComp_Can!J9/Hrs_Wkd_Can!J9)),"..",(LComp_Can!J9/Hrs_Wkd_Can!J9))</f>
        <v>21.62240441155804</v>
      </c>
      <c r="K9" s="21">
        <f>IF(ISERROR((LComp_Can!K9/Hrs_Wkd_Can!K9)),"..",(LComp_Can!K9/Hrs_Wkd_Can!K9))</f>
        <v>27.340325322650642</v>
      </c>
      <c r="L9" s="21">
        <f>IF(ISERROR((LComp_Can!L9/Hrs_Wkd_Can!L9)),"..",(LComp_Can!L9/Hrs_Wkd_Can!L9))</f>
        <v>32.226037635882797</v>
      </c>
      <c r="M9" s="21">
        <f>IF(ISERROR((LComp_Can!M9/Hrs_Wkd_Can!M9)),"..",(LComp_Can!M9/Hrs_Wkd_Can!M9))</f>
        <v>24.817336151164703</v>
      </c>
      <c r="N9" s="21">
        <f>IF(ISERROR((LComp_Can!N9/Hrs_Wkd_Can!N9)),"..",(LComp_Can!N9/Hrs_Wkd_Can!N9))</f>
        <v>16.51156532597145</v>
      </c>
      <c r="O9" s="21">
        <f>IF(ISERROR((LComp_Can!O9/Hrs_Wkd_Can!O9)),"..",(LComp_Can!O9/Hrs_Wkd_Can!O9))</f>
        <v>14.942184177891802</v>
      </c>
      <c r="P9" s="21">
        <f>IF(ISERROR((LComp_Can!P9/Hrs_Wkd_Can!P9)),"..",(LComp_Can!P9/Hrs_Wkd_Can!P9))</f>
        <v>11.116168836568217</v>
      </c>
      <c r="Q9" s="21">
        <f>IF(ISERROR((LComp_Can!Q9/Hrs_Wkd_Can!Q9)),"..",(LComp_Can!Q9/Hrs_Wkd_Can!Q9))</f>
        <v>15.193241401611491</v>
      </c>
      <c r="R9" s="55"/>
    </row>
    <row r="10" spans="1:18">
      <c r="A10" s="5">
        <v>2002</v>
      </c>
      <c r="B10" s="87">
        <f>IF(ISERROR((LComp_Can!B10/Hrs_Wkd_Can!B10)),"..",(LComp_Can!B10/Hrs_Wkd_Can!B10))</f>
        <v>21.208541961769861</v>
      </c>
      <c r="C10" s="21">
        <f>IF(ISERROR((LComp_Can!C10/Hrs_Wkd_Can!C10)),"..",(LComp_Can!C10/Hrs_Wkd_Can!C10))</f>
        <v>10.055277385355218</v>
      </c>
      <c r="D10" s="21">
        <f>IF(ISERROR((LComp_Can!D10/Hrs_Wkd_Can!D10)),"..",(LComp_Can!D10/Hrs_Wkd_Can!D10))</f>
        <v>35.113857303705537</v>
      </c>
      <c r="E10" s="21">
        <f>IF(ISERROR((LComp_Can!E10/Hrs_Wkd_Can!E10)),"..",(LComp_Can!E10/Hrs_Wkd_Can!E10))</f>
        <v>39.130628496698371</v>
      </c>
      <c r="F10" s="21">
        <f>IF(ISERROR((LComp_Can!F10/Hrs_Wkd_Can!F10)),"..",(LComp_Can!F10/Hrs_Wkd_Can!F10))</f>
        <v>23.627870957025742</v>
      </c>
      <c r="G10" s="21">
        <f>IF(ISERROR((LComp_Can!G10/Hrs_Wkd_Can!G10)),"..",(LComp_Can!G10/Hrs_Wkd_Can!G10))</f>
        <v>25.526027604707238</v>
      </c>
      <c r="H10" s="21">
        <f>IF(ISERROR((LComp_Can!H10/Hrs_Wkd_Can!H10)),"..",(LComp_Can!H10/Hrs_Wkd_Can!H10))</f>
        <v>23.348228131671611</v>
      </c>
      <c r="I10" s="21">
        <f>IF(ISERROR((LComp_Can!I10/Hrs_Wkd_Can!I10)),"..",(LComp_Can!I10/Hrs_Wkd_Can!I10))</f>
        <v>14.694002329721013</v>
      </c>
      <c r="J10" s="21">
        <f>IF(ISERROR((LComp_Can!J10/Hrs_Wkd_Can!J10)),"..",(LComp_Can!J10/Hrs_Wkd_Can!J10))</f>
        <v>22.11996721765351</v>
      </c>
      <c r="K10" s="21">
        <f>IF(ISERROR((LComp_Can!K10/Hrs_Wkd_Can!K10)),"..",(LComp_Can!K10/Hrs_Wkd_Can!K10))</f>
        <v>29.316489705204113</v>
      </c>
      <c r="L10" s="21">
        <f>IF(ISERROR((LComp_Can!L10/Hrs_Wkd_Can!L10)),"..",(LComp_Can!L10/Hrs_Wkd_Can!L10))</f>
        <v>32.632100090381712</v>
      </c>
      <c r="M10" s="21">
        <f>IF(ISERROR((LComp_Can!M10/Hrs_Wkd_Can!M10)),"..",(LComp_Can!M10/Hrs_Wkd_Can!M10))</f>
        <v>25.534272533710375</v>
      </c>
      <c r="N10" s="21">
        <f>IF(ISERROR((LComp_Can!N10/Hrs_Wkd_Can!N10)),"..",(LComp_Can!N10/Hrs_Wkd_Can!N10))</f>
        <v>16.909720454587248</v>
      </c>
      <c r="O10" s="21">
        <f>IF(ISERROR((LComp_Can!O10/Hrs_Wkd_Can!O10)),"..",(LComp_Can!O10/Hrs_Wkd_Can!O10))</f>
        <v>14.926509796012306</v>
      </c>
      <c r="P10" s="21">
        <f>IF(ISERROR((LComp_Can!P10/Hrs_Wkd_Can!P10)),"..",(LComp_Can!P10/Hrs_Wkd_Can!P10))</f>
        <v>11.512410085002955</v>
      </c>
      <c r="Q10" s="21">
        <f>IF(ISERROR((LComp_Can!Q10/Hrs_Wkd_Can!Q10)),"..",(LComp_Can!Q10/Hrs_Wkd_Can!Q10))</f>
        <v>15.74969724427797</v>
      </c>
      <c r="R10" s="55"/>
    </row>
    <row r="11" spans="1:18">
      <c r="A11" s="5">
        <v>2003</v>
      </c>
      <c r="B11" s="87">
        <f>IF(ISERROR((LComp_Can!B11/Hrs_Wkd_Can!B11)),"..",(LComp_Can!B11/Hrs_Wkd_Can!B11))</f>
        <v>21.72524692431854</v>
      </c>
      <c r="C11" s="21">
        <f>IF(ISERROR((LComp_Can!C11/Hrs_Wkd_Can!C11)),"..",(LComp_Can!C11/Hrs_Wkd_Can!C11))</f>
        <v>10.643546530633001</v>
      </c>
      <c r="D11" s="21">
        <f>IF(ISERROR((LComp_Can!D11/Hrs_Wkd_Can!D11)),"..",(LComp_Can!D11/Hrs_Wkd_Can!D11))</f>
        <v>36.269147665571005</v>
      </c>
      <c r="E11" s="21">
        <f>IF(ISERROR((LComp_Can!E11/Hrs_Wkd_Can!E11)),"..",(LComp_Can!E11/Hrs_Wkd_Can!E11))</f>
        <v>38.914208833039119</v>
      </c>
      <c r="F11" s="21">
        <f>IF(ISERROR((LComp_Can!F11/Hrs_Wkd_Can!F11)),"..",(LComp_Can!F11/Hrs_Wkd_Can!F11))</f>
        <v>23.768522338647482</v>
      </c>
      <c r="G11" s="21">
        <f>IF(ISERROR((LComp_Can!G11/Hrs_Wkd_Can!G11)),"..",(LComp_Can!G11/Hrs_Wkd_Can!G11))</f>
        <v>26.357599486999405</v>
      </c>
      <c r="H11" s="21">
        <f>IF(ISERROR((LComp_Can!H11/Hrs_Wkd_Can!H11)),"..",(LComp_Can!H11/Hrs_Wkd_Can!H11))</f>
        <v>24.296848466281642</v>
      </c>
      <c r="I11" s="21">
        <f>IF(ISERROR((LComp_Can!I11/Hrs_Wkd_Can!I11)),"..",(LComp_Can!I11/Hrs_Wkd_Can!I11))</f>
        <v>15.345541295045514</v>
      </c>
      <c r="J11" s="21">
        <f>IF(ISERROR((LComp_Can!J11/Hrs_Wkd_Can!J11)),"..",(LComp_Can!J11/Hrs_Wkd_Can!J11))</f>
        <v>22.789465505428463</v>
      </c>
      <c r="K11" s="21">
        <f>IF(ISERROR((LComp_Can!K11/Hrs_Wkd_Can!K11)),"..",(LComp_Can!K11/Hrs_Wkd_Can!K11))</f>
        <v>29.89062807612471</v>
      </c>
      <c r="L11" s="21">
        <f>IF(ISERROR((LComp_Can!L11/Hrs_Wkd_Can!L11)),"..",(LComp_Can!L11/Hrs_Wkd_Can!L11))</f>
        <v>33.104012720837552</v>
      </c>
      <c r="M11" s="21">
        <f>IF(ISERROR((LComp_Can!M11/Hrs_Wkd_Can!M11)),"..",(LComp_Can!M11/Hrs_Wkd_Can!M11))</f>
        <v>26.073631334886283</v>
      </c>
      <c r="N11" s="21">
        <f>IF(ISERROR((LComp_Can!N11/Hrs_Wkd_Can!N11)),"..",(LComp_Can!N11/Hrs_Wkd_Can!N11))</f>
        <v>16.531373295931765</v>
      </c>
      <c r="O11" s="21">
        <f>IF(ISERROR((LComp_Can!O11/Hrs_Wkd_Can!O11)),"..",(LComp_Can!O11/Hrs_Wkd_Can!O11))</f>
        <v>14.827688319739192</v>
      </c>
      <c r="P11" s="21">
        <f>IF(ISERROR((LComp_Can!P11/Hrs_Wkd_Can!P11)),"..",(LComp_Can!P11/Hrs_Wkd_Can!P11))</f>
        <v>11.40308058501561</v>
      </c>
      <c r="Q11" s="21">
        <f>IF(ISERROR((LComp_Can!Q11/Hrs_Wkd_Can!Q11)),"..",(LComp_Can!Q11/Hrs_Wkd_Can!Q11))</f>
        <v>16.397254024734028</v>
      </c>
      <c r="R11" s="55"/>
    </row>
    <row r="12" spans="1:18">
      <c r="A12" s="5">
        <v>2004</v>
      </c>
      <c r="B12" s="87">
        <f>IF(ISERROR((LComp_Can!B12/Hrs_Wkd_Can!B12)),"..",(LComp_Can!B12/Hrs_Wkd_Can!B12))</f>
        <v>22.450308223493334</v>
      </c>
      <c r="C12" s="21">
        <f>IF(ISERROR((LComp_Can!C12/Hrs_Wkd_Can!C12)),"..",(LComp_Can!C12/Hrs_Wkd_Can!C12))</f>
        <v>11.240069300197938</v>
      </c>
      <c r="D12" s="21">
        <f>IF(ISERROR((LComp_Can!D12/Hrs_Wkd_Can!D12)),"..",(LComp_Can!D12/Hrs_Wkd_Can!D12))</f>
        <v>37.947805040406379</v>
      </c>
      <c r="E12" s="21">
        <f>IF(ISERROR((LComp_Can!E12/Hrs_Wkd_Can!E12)),"..",(LComp_Can!E12/Hrs_Wkd_Can!E12))</f>
        <v>40.034507111536392</v>
      </c>
      <c r="F12" s="21">
        <f>IF(ISERROR((LComp_Can!F12/Hrs_Wkd_Can!F12)),"..",(LComp_Can!F12/Hrs_Wkd_Can!F12))</f>
        <v>24.289562586024445</v>
      </c>
      <c r="G12" s="21">
        <f>IF(ISERROR((LComp_Can!G12/Hrs_Wkd_Can!G12)),"..",(LComp_Can!G12/Hrs_Wkd_Can!G12))</f>
        <v>27.266904033252068</v>
      </c>
      <c r="H12" s="21">
        <f>IF(ISERROR((LComp_Can!H12/Hrs_Wkd_Can!H12)),"..",(LComp_Can!H12/Hrs_Wkd_Can!H12))</f>
        <v>24.807412914579348</v>
      </c>
      <c r="I12" s="21">
        <f>IF(ISERROR((LComp_Can!I12/Hrs_Wkd_Can!I12)),"..",(LComp_Can!I12/Hrs_Wkd_Can!I12))</f>
        <v>15.7004718278514</v>
      </c>
      <c r="J12" s="21">
        <f>IF(ISERROR((LComp_Can!J12/Hrs_Wkd_Can!J12)),"..",(LComp_Can!J12/Hrs_Wkd_Can!J12))</f>
        <v>23.453490614388976</v>
      </c>
      <c r="K12" s="21">
        <f>IF(ISERROR((LComp_Can!K12/Hrs_Wkd_Can!K12)),"..",(LComp_Can!K12/Hrs_Wkd_Can!K12))</f>
        <v>30.945705065689179</v>
      </c>
      <c r="L12" s="21">
        <f>IF(ISERROR((LComp_Can!L12/Hrs_Wkd_Can!L12)),"..",(LComp_Can!L12/Hrs_Wkd_Can!L12))</f>
        <v>34.856188870797425</v>
      </c>
      <c r="M12" s="21">
        <f>IF(ISERROR((LComp_Can!M12/Hrs_Wkd_Can!M12)),"..",(LComp_Can!M12/Hrs_Wkd_Can!M12))</f>
        <v>26.522489990907467</v>
      </c>
      <c r="N12" s="21">
        <f>IF(ISERROR((LComp_Can!N12/Hrs_Wkd_Can!N12)),"..",(LComp_Can!N12/Hrs_Wkd_Can!N12))</f>
        <v>17.089806464511994</v>
      </c>
      <c r="O12" s="21">
        <f>IF(ISERROR((LComp_Can!O12/Hrs_Wkd_Can!O12)),"..",(LComp_Can!O12/Hrs_Wkd_Can!O12))</f>
        <v>14.619183710238685</v>
      </c>
      <c r="P12" s="21">
        <f>IF(ISERROR((LComp_Can!P12/Hrs_Wkd_Can!P12)),"..",(LComp_Can!P12/Hrs_Wkd_Can!P12))</f>
        <v>11.960062776163888</v>
      </c>
      <c r="Q12" s="21">
        <f>IF(ISERROR((LComp_Can!Q12/Hrs_Wkd_Can!Q12)),"..",(LComp_Can!Q12/Hrs_Wkd_Can!Q12))</f>
        <v>16.979944790381662</v>
      </c>
      <c r="R12" s="55"/>
    </row>
    <row r="13" spans="1:18">
      <c r="A13" s="5">
        <v>2005</v>
      </c>
      <c r="B13" s="87">
        <f>IF(ISERROR((LComp_Can!B13/Hrs_Wkd_Can!B13)),"..",(LComp_Can!B13/Hrs_Wkd_Can!B13))</f>
        <v>23.582509939186082</v>
      </c>
      <c r="C13" s="21">
        <f>IF(ISERROR((LComp_Can!C13/Hrs_Wkd_Can!C13)),"..",(LComp_Can!C13/Hrs_Wkd_Can!C13))</f>
        <v>11.394815098237039</v>
      </c>
      <c r="D13" s="21">
        <f>IF(ISERROR((LComp_Can!D13/Hrs_Wkd_Can!D13)),"..",(LComp_Can!D13/Hrs_Wkd_Can!D13))</f>
        <v>39.929019048606065</v>
      </c>
      <c r="E13" s="21">
        <f>IF(ISERROR((LComp_Can!E13/Hrs_Wkd_Can!E13)),"..",(LComp_Can!E13/Hrs_Wkd_Can!E13))</f>
        <v>39.735358982121454</v>
      </c>
      <c r="F13" s="21">
        <f>IF(ISERROR((LComp_Can!F13/Hrs_Wkd_Can!F13)),"..",(LComp_Can!F13/Hrs_Wkd_Can!F13))</f>
        <v>25.475774378534364</v>
      </c>
      <c r="G13" s="21">
        <f>IF(ISERROR((LComp_Can!G13/Hrs_Wkd_Can!G13)),"..",(LComp_Can!G13/Hrs_Wkd_Can!G13))</f>
        <v>28.554398072204599</v>
      </c>
      <c r="H13" s="21">
        <f>IF(ISERROR((LComp_Can!H13/Hrs_Wkd_Can!H13)),"..",(LComp_Can!H13/Hrs_Wkd_Can!H13))</f>
        <v>26.226168205771948</v>
      </c>
      <c r="I13" s="21">
        <f>IF(ISERROR((LComp_Can!I13/Hrs_Wkd_Can!I13)),"..",(LComp_Can!I13/Hrs_Wkd_Can!I13))</f>
        <v>16.346601761778356</v>
      </c>
      <c r="J13" s="21">
        <f>IF(ISERROR((LComp_Can!J13/Hrs_Wkd_Can!J13)),"..",(LComp_Can!J13/Hrs_Wkd_Can!J13))</f>
        <v>24.646485588217356</v>
      </c>
      <c r="K13" s="21">
        <f>IF(ISERROR((LComp_Can!K13/Hrs_Wkd_Can!K13)),"..",(LComp_Can!K13/Hrs_Wkd_Can!K13))</f>
        <v>32.582260178981947</v>
      </c>
      <c r="L13" s="21">
        <f>IF(ISERROR((LComp_Can!L13/Hrs_Wkd_Can!L13)),"..",(LComp_Can!L13/Hrs_Wkd_Can!L13))</f>
        <v>35.565477900708245</v>
      </c>
      <c r="M13" s="21">
        <f>IF(ISERROR((LComp_Can!M13/Hrs_Wkd_Can!M13)),"..",(LComp_Can!M13/Hrs_Wkd_Can!M13))</f>
        <v>27.860666146501298</v>
      </c>
      <c r="N13" s="21">
        <f>IF(ISERROR((LComp_Can!N13/Hrs_Wkd_Can!N13)),"..",(LComp_Can!N13/Hrs_Wkd_Can!N13))</f>
        <v>18.142250732138912</v>
      </c>
      <c r="O13" s="21">
        <f>IF(ISERROR((LComp_Can!O13/Hrs_Wkd_Can!O13)),"..",(LComp_Can!O13/Hrs_Wkd_Can!O13))</f>
        <v>15.662373753832286</v>
      </c>
      <c r="P13" s="21">
        <f>IF(ISERROR((LComp_Can!P13/Hrs_Wkd_Can!P13)),"..",(LComp_Can!P13/Hrs_Wkd_Can!P13))</f>
        <v>12.545643880833381</v>
      </c>
      <c r="Q13" s="21">
        <f>IF(ISERROR((LComp_Can!Q13/Hrs_Wkd_Can!Q13)),"..",(LComp_Can!Q13/Hrs_Wkd_Can!Q13))</f>
        <v>18.190126486365962</v>
      </c>
      <c r="R13" s="55"/>
    </row>
    <row r="14" spans="1:18">
      <c r="A14" s="5">
        <v>2006</v>
      </c>
      <c r="B14" s="87">
        <f>IF(ISERROR((LComp_Can!B14/Hrs_Wkd_Can!B14)),"..",(LComp_Can!B14/Hrs_Wkd_Can!B14))</f>
        <v>24.797057704847806</v>
      </c>
      <c r="C14" s="21">
        <f>IF(ISERROR((LComp_Can!C14/Hrs_Wkd_Can!C14)),"..",(LComp_Can!C14/Hrs_Wkd_Can!C14))</f>
        <v>11.5846768106156</v>
      </c>
      <c r="D14" s="21">
        <f>IF(ISERROR((LComp_Can!D14/Hrs_Wkd_Can!D14)),"..",(LComp_Can!D14/Hrs_Wkd_Can!D14))</f>
        <v>42.800457835705025</v>
      </c>
      <c r="E14" s="21">
        <f>IF(ISERROR((LComp_Can!E14/Hrs_Wkd_Can!E14)),"..",(LComp_Can!E14/Hrs_Wkd_Can!E14))</f>
        <v>44.137897485625956</v>
      </c>
      <c r="F14" s="21">
        <f>IF(ISERROR((LComp_Can!F14/Hrs_Wkd_Can!F14)),"..",(LComp_Can!F14/Hrs_Wkd_Can!F14))</f>
        <v>27.983164048997999</v>
      </c>
      <c r="G14" s="21">
        <f>IF(ISERROR((LComp_Can!G14/Hrs_Wkd_Can!G14)),"..",(LComp_Can!G14/Hrs_Wkd_Can!G14))</f>
        <v>29.981621060143198</v>
      </c>
      <c r="H14" s="21">
        <f>IF(ISERROR((LComp_Can!H14/Hrs_Wkd_Can!H14)),"..",(LComp_Can!H14/Hrs_Wkd_Can!H14))</f>
        <v>27.78228222117988</v>
      </c>
      <c r="I14" s="21">
        <f>IF(ISERROR((LComp_Can!I14/Hrs_Wkd_Can!I14)),"..",(LComp_Can!I14/Hrs_Wkd_Can!I14))</f>
        <v>17.36586203020201</v>
      </c>
      <c r="J14" s="21">
        <f>IF(ISERROR((LComp_Can!J14/Hrs_Wkd_Can!J14)),"..",(LComp_Can!J14/Hrs_Wkd_Can!J14))</f>
        <v>25.207909996992509</v>
      </c>
      <c r="K14" s="21">
        <f>IF(ISERROR((LComp_Can!K14/Hrs_Wkd_Can!K14)),"..",(LComp_Can!K14/Hrs_Wkd_Can!K14))</f>
        <v>33.675632377766291</v>
      </c>
      <c r="L14" s="21">
        <f>IF(ISERROR((LComp_Can!L14/Hrs_Wkd_Can!L14)),"..",(LComp_Can!L14/Hrs_Wkd_Can!L14))</f>
        <v>36.922562747665488</v>
      </c>
      <c r="M14" s="21">
        <f>IF(ISERROR((LComp_Can!M14/Hrs_Wkd_Can!M14)),"..",(LComp_Can!M14/Hrs_Wkd_Can!M14))</f>
        <v>28.765712009056539</v>
      </c>
      <c r="N14" s="21">
        <f>IF(ISERROR((LComp_Can!N14/Hrs_Wkd_Can!N14)),"..",(LComp_Can!N14/Hrs_Wkd_Can!N14))</f>
        <v>18.883322073904555</v>
      </c>
      <c r="O14" s="21">
        <f>IF(ISERROR((LComp_Can!O14/Hrs_Wkd_Can!O14)),"..",(LComp_Can!O14/Hrs_Wkd_Can!O14))</f>
        <v>16.120815441817008</v>
      </c>
      <c r="P14" s="21">
        <f>IF(ISERROR((LComp_Can!P14/Hrs_Wkd_Can!P14)),"..",(LComp_Can!P14/Hrs_Wkd_Can!P14))</f>
        <v>13.286485690232137</v>
      </c>
      <c r="Q14" s="21">
        <f>IF(ISERROR((LComp_Can!Q14/Hrs_Wkd_Can!Q14)),"..",(LComp_Can!Q14/Hrs_Wkd_Can!Q14))</f>
        <v>18.511261251687692</v>
      </c>
      <c r="R14" s="55"/>
    </row>
    <row r="15" spans="1:18">
      <c r="A15" s="5">
        <v>2007</v>
      </c>
      <c r="B15" s="87">
        <f>IF(ISERROR((LComp_Can!B15/Hrs_Wkd_Can!B15)),"..",(LComp_Can!B15/Hrs_Wkd_Can!B15))</f>
        <v>25.658424391558849</v>
      </c>
      <c r="C15" s="21">
        <f>IF(ISERROR((LComp_Can!C15/Hrs_Wkd_Can!C15)),"..",(LComp_Can!C15/Hrs_Wkd_Can!C15))</f>
        <v>11.806067824418182</v>
      </c>
      <c r="D15" s="21">
        <f>IF(ISERROR((LComp_Can!D15/Hrs_Wkd_Can!D15)),"..",(LComp_Can!D15/Hrs_Wkd_Can!D15))</f>
        <v>46.256980499733281</v>
      </c>
      <c r="E15" s="21">
        <f>IF(ISERROR((LComp_Can!E15/Hrs_Wkd_Can!E15)),"..",(LComp_Can!E15/Hrs_Wkd_Can!E15))</f>
        <v>45.548026037487666</v>
      </c>
      <c r="F15" s="21">
        <f>IF(ISERROR((LComp_Can!F15/Hrs_Wkd_Can!F15)),"..",(LComp_Can!F15/Hrs_Wkd_Can!F15))</f>
        <v>29.413620262618632</v>
      </c>
      <c r="G15" s="21">
        <f>IF(ISERROR((LComp_Can!G15/Hrs_Wkd_Can!G15)),"..",(LComp_Can!G15/Hrs_Wkd_Can!G15))</f>
        <v>30.787002277368153</v>
      </c>
      <c r="H15" s="21">
        <f>IF(ISERROR((LComp_Can!H15/Hrs_Wkd_Can!H15)),"..",(LComp_Can!H15/Hrs_Wkd_Can!H15))</f>
        <v>28.754827718931203</v>
      </c>
      <c r="I15" s="21">
        <f>IF(ISERROR((LComp_Can!I15/Hrs_Wkd_Can!I15)),"..",(LComp_Can!I15/Hrs_Wkd_Can!I15))</f>
        <v>17.863201610747179</v>
      </c>
      <c r="J15" s="21">
        <f>IF(ISERROR((LComp_Can!J15/Hrs_Wkd_Can!J15)),"..",(LComp_Can!J15/Hrs_Wkd_Can!J15))</f>
        <v>25.621991386427684</v>
      </c>
      <c r="K15" s="21">
        <f>IF(ISERROR((LComp_Can!K15/Hrs_Wkd_Can!K15)),"..",(LComp_Can!K15/Hrs_Wkd_Can!K15))</f>
        <v>34.688542128877359</v>
      </c>
      <c r="L15" s="21">
        <f>IF(ISERROR((LComp_Can!L15/Hrs_Wkd_Can!L15)),"..",(LComp_Can!L15/Hrs_Wkd_Can!L15))</f>
        <v>38.668736422849385</v>
      </c>
      <c r="M15" s="21">
        <f>IF(ISERROR((LComp_Can!M15/Hrs_Wkd_Can!M15)),"..",(LComp_Can!M15/Hrs_Wkd_Can!M15))</f>
        <v>30.023120356233044</v>
      </c>
      <c r="N15" s="21">
        <f>IF(ISERROR((LComp_Can!N15/Hrs_Wkd_Can!N15)),"..",(LComp_Can!N15/Hrs_Wkd_Can!N15))</f>
        <v>19.639333446514474</v>
      </c>
      <c r="O15" s="21">
        <f>IF(ISERROR((LComp_Can!O15/Hrs_Wkd_Can!O15)),"..",(LComp_Can!O15/Hrs_Wkd_Can!O15))</f>
        <v>16.407348084455318</v>
      </c>
      <c r="P15" s="21">
        <f>IF(ISERROR((LComp_Can!P15/Hrs_Wkd_Can!P15)),"..",(LComp_Can!P15/Hrs_Wkd_Can!P15))</f>
        <v>13.801507770535329</v>
      </c>
      <c r="Q15" s="21">
        <f>IF(ISERROR((LComp_Can!Q15/Hrs_Wkd_Can!Q15)),"..",(LComp_Can!Q15/Hrs_Wkd_Can!Q15))</f>
        <v>19.077409453522638</v>
      </c>
      <c r="R15" s="55"/>
    </row>
    <row r="16" spans="1:18">
      <c r="A16" s="5">
        <v>2008</v>
      </c>
      <c r="B16" s="87">
        <f>IF(ISERROR((LComp_Can!B16/Hrs_Wkd_Can!B16)),"..",(LComp_Can!B16/Hrs_Wkd_Can!B16))</f>
        <v>26.409503468503416</v>
      </c>
      <c r="C16" s="21">
        <f>IF(ISERROR((LComp_Can!C16/Hrs_Wkd_Can!C16)),"..",(LComp_Can!C16/Hrs_Wkd_Can!C16))</f>
        <v>12.192660101892631</v>
      </c>
      <c r="D16" s="21">
        <f>IF(ISERROR((LComp_Can!D16/Hrs_Wkd_Can!D16)),"..",(LComp_Can!D16/Hrs_Wkd_Can!D16))</f>
        <v>47.532825105040679</v>
      </c>
      <c r="E16" s="21">
        <f>IF(ISERROR((LComp_Can!E16/Hrs_Wkd_Can!E16)),"..",(LComp_Can!E16/Hrs_Wkd_Can!E16))</f>
        <v>46.963000522799462</v>
      </c>
      <c r="F16" s="21">
        <f>IF(ISERROR((LComp_Can!F16/Hrs_Wkd_Can!F16)),"..",(LComp_Can!F16/Hrs_Wkd_Can!F16))</f>
        <v>30.400460099795026</v>
      </c>
      <c r="G16" s="21">
        <f>IF(ISERROR((LComp_Can!G16/Hrs_Wkd_Can!G16)),"..",(LComp_Can!G16/Hrs_Wkd_Can!G16))</f>
        <v>31.328262586189719</v>
      </c>
      <c r="H16" s="21">
        <f>IF(ISERROR((LComp_Can!H16/Hrs_Wkd_Can!H16)),"..",(LComp_Can!H16/Hrs_Wkd_Can!H16))</f>
        <v>29.203717205158952</v>
      </c>
      <c r="I16" s="21">
        <f>IF(ISERROR((LComp_Can!I16/Hrs_Wkd_Can!I16)),"..",(LComp_Can!I16/Hrs_Wkd_Can!I16))</f>
        <v>18.544626450207016</v>
      </c>
      <c r="J16" s="21">
        <f>IF(ISERROR((LComp_Can!J16/Hrs_Wkd_Can!J16)),"..",(LComp_Can!J16/Hrs_Wkd_Can!J16))</f>
        <v>26.171702383202124</v>
      </c>
      <c r="K16" s="21">
        <f>IF(ISERROR((LComp_Can!K16/Hrs_Wkd_Can!K16)),"..",(LComp_Can!K16/Hrs_Wkd_Can!K16))</f>
        <v>34.766029122901948</v>
      </c>
      <c r="L16" s="21">
        <f>IF(ISERROR((LComp_Can!L16/Hrs_Wkd_Can!L16)),"..",(LComp_Can!L16/Hrs_Wkd_Can!L16))</f>
        <v>38.63437428748523</v>
      </c>
      <c r="M16" s="21">
        <f>IF(ISERROR((LComp_Can!M16/Hrs_Wkd_Can!M16)),"..",(LComp_Can!M16/Hrs_Wkd_Can!M16))</f>
        <v>31.116066273021527</v>
      </c>
      <c r="N16" s="21">
        <f>IF(ISERROR((LComp_Can!N16/Hrs_Wkd_Can!N16)),"..",(LComp_Can!N16/Hrs_Wkd_Can!N16))</f>
        <v>20.580980193604265</v>
      </c>
      <c r="O16" s="21">
        <f>IF(ISERROR((LComp_Can!O16/Hrs_Wkd_Can!O16)),"..",(LComp_Can!O16/Hrs_Wkd_Can!O16))</f>
        <v>16.917929301273105</v>
      </c>
      <c r="P16" s="21">
        <f>IF(ISERROR((LComp_Can!P16/Hrs_Wkd_Can!P16)),"..",(LComp_Can!P16/Hrs_Wkd_Can!P16))</f>
        <v>14.479967001005942</v>
      </c>
      <c r="Q16" s="21">
        <f>IF(ISERROR((LComp_Can!Q16/Hrs_Wkd_Can!Q16)),"..",(LComp_Can!Q16/Hrs_Wkd_Can!Q16))</f>
        <v>19.983583491544053</v>
      </c>
      <c r="R16" s="55"/>
    </row>
    <row r="17" spans="1:18">
      <c r="A17" s="5">
        <v>2009</v>
      </c>
      <c r="B17" s="87">
        <f>IF(ISERROR((LComp_Can!B17/Hrs_Wkd_Can!B17)),"..",(LComp_Can!B17/Hrs_Wkd_Can!B17))</f>
        <v>26.961794394432314</v>
      </c>
      <c r="C17" s="21">
        <f>IF(ISERROR((LComp_Can!C17/Hrs_Wkd_Can!C17)),"..",(LComp_Can!C17/Hrs_Wkd_Can!C17))</f>
        <v>11.916193853452723</v>
      </c>
      <c r="D17" s="21">
        <f>IF(ISERROR((LComp_Can!D17/Hrs_Wkd_Can!D17)),"..",(LComp_Can!D17/Hrs_Wkd_Can!D17))</f>
        <v>50.434351468687396</v>
      </c>
      <c r="E17" s="21">
        <f>IF(ISERROR((LComp_Can!E17/Hrs_Wkd_Can!E17)),"..",(LComp_Can!E17/Hrs_Wkd_Can!E17))</f>
        <v>49.001641004833594</v>
      </c>
      <c r="F17" s="21">
        <f>IF(ISERROR((LComp_Can!F17/Hrs_Wkd_Can!F17)),"..",(LComp_Can!F17/Hrs_Wkd_Can!F17))</f>
        <v>30.826454721632867</v>
      </c>
      <c r="G17" s="21">
        <f>IF(ISERROR((LComp_Can!G17/Hrs_Wkd_Can!G17)),"..",(LComp_Can!G17/Hrs_Wkd_Can!G17))</f>
        <v>31.787573943287597</v>
      </c>
      <c r="H17" s="21">
        <f>IF(ISERROR((LComp_Can!H17/Hrs_Wkd_Can!H17)),"..",(LComp_Can!H17/Hrs_Wkd_Can!H17))</f>
        <v>30.337286000818587</v>
      </c>
      <c r="I17" s="21">
        <f>IF(ISERROR((LComp_Can!I17/Hrs_Wkd_Can!I17)),"..",(LComp_Can!I17/Hrs_Wkd_Can!I17))</f>
        <v>19.141708161439901</v>
      </c>
      <c r="J17" s="21">
        <f>IF(ISERROR((LComp_Can!J17/Hrs_Wkd_Can!J17)),"..",(LComp_Can!J17/Hrs_Wkd_Can!J17))</f>
        <v>26.805351426545311</v>
      </c>
      <c r="K17" s="21">
        <f>IF(ISERROR((LComp_Can!K17/Hrs_Wkd_Can!K17)),"..",(LComp_Can!K17/Hrs_Wkd_Can!K17))</f>
        <v>36.065412745621686</v>
      </c>
      <c r="L17" s="21">
        <f>IF(ISERROR((LComp_Can!L17/Hrs_Wkd_Can!L17)),"..",(LComp_Can!L17/Hrs_Wkd_Can!L17))</f>
        <v>39.359394546675148</v>
      </c>
      <c r="M17" s="21">
        <f>IF(ISERROR((LComp_Can!M17/Hrs_Wkd_Can!M17)),"..",(LComp_Can!M17/Hrs_Wkd_Can!M17))</f>
        <v>31.753958417056932</v>
      </c>
      <c r="N17" s="21">
        <f>IF(ISERROR((LComp_Can!N17/Hrs_Wkd_Can!N17)),"..",(LComp_Can!N17/Hrs_Wkd_Can!N17))</f>
        <v>21.036615256418504</v>
      </c>
      <c r="O17" s="21">
        <f>IF(ISERROR((LComp_Can!O17/Hrs_Wkd_Can!O17)),"..",(LComp_Can!O17/Hrs_Wkd_Can!O17))</f>
        <v>17.385392068436829</v>
      </c>
      <c r="P17" s="21">
        <f>IF(ISERROR((LComp_Can!P17/Hrs_Wkd_Can!P17)),"..",(LComp_Can!P17/Hrs_Wkd_Can!P17))</f>
        <v>15.109083340038456</v>
      </c>
      <c r="Q17" s="21">
        <f>IF(ISERROR((LComp_Can!Q17/Hrs_Wkd_Can!Q17)),"..",(LComp_Can!Q17/Hrs_Wkd_Can!Q17))</f>
        <v>20.533846898122356</v>
      </c>
      <c r="R17" s="55"/>
    </row>
    <row r="18" spans="1:18">
      <c r="A18" s="5">
        <v>2010</v>
      </c>
      <c r="B18" s="87">
        <f>IF(ISERROR((LComp_Can!B18/Hrs_Wkd_Can!B18)),"..",(LComp_Can!B18/Hrs_Wkd_Can!B18))</f>
        <v>27.530466766259888</v>
      </c>
      <c r="C18" s="21">
        <f>IF(ISERROR((LComp_Can!C18/Hrs_Wkd_Can!C18)),"..",(LComp_Can!C18/Hrs_Wkd_Can!C18))</f>
        <v>12.524639915334683</v>
      </c>
      <c r="D18" s="21">
        <f>IF(ISERROR((LComp_Can!D18/Hrs_Wkd_Can!D18)),"..",(LComp_Can!D18/Hrs_Wkd_Can!D18))</f>
        <v>50.679735482696557</v>
      </c>
      <c r="E18" s="21">
        <f>IF(ISERROR((LComp_Can!E18/Hrs_Wkd_Can!E18)),"..",(LComp_Can!E18/Hrs_Wkd_Can!E18))</f>
        <v>48.507875528139827</v>
      </c>
      <c r="F18" s="21">
        <f>IF(ISERROR((LComp_Can!F18/Hrs_Wkd_Can!F18)),"..",(LComp_Can!F18/Hrs_Wkd_Can!F18))</f>
        <v>31.480434887230356</v>
      </c>
      <c r="G18" s="21">
        <f>IF(ISERROR((LComp_Can!G18/Hrs_Wkd_Can!G18)),"..",(LComp_Can!G18/Hrs_Wkd_Can!G18))</f>
        <v>30.986632350770563</v>
      </c>
      <c r="H18" s="21">
        <f>IF(ISERROR((LComp_Can!H18/Hrs_Wkd_Can!H18)),"..",(LComp_Can!H18/Hrs_Wkd_Can!H18))</f>
        <v>31.70360875648613</v>
      </c>
      <c r="I18" s="21">
        <f>IF(ISERROR((LComp_Can!I18/Hrs_Wkd_Can!I18)),"..",(LComp_Can!I18/Hrs_Wkd_Can!I18))</f>
        <v>19.555199040685061</v>
      </c>
      <c r="J18" s="21">
        <f>IF(ISERROR((LComp_Can!J18/Hrs_Wkd_Can!J18)),"..",(LComp_Can!J18/Hrs_Wkd_Can!J18))</f>
        <v>26.525758316899616</v>
      </c>
      <c r="K18" s="21">
        <f>IF(ISERROR((LComp_Can!K18/Hrs_Wkd_Can!K18)),"..",(LComp_Can!K18/Hrs_Wkd_Can!K18))</f>
        <v>36.110652482705859</v>
      </c>
      <c r="L18" s="21">
        <f>IF(ISERROR((LComp_Can!L18/Hrs_Wkd_Can!L18)),"..",(LComp_Can!L18/Hrs_Wkd_Can!L18))</f>
        <v>40.882269895504344</v>
      </c>
      <c r="M18" s="21">
        <f>IF(ISERROR((LComp_Can!M18/Hrs_Wkd_Can!M18)),"..",(LComp_Can!M18/Hrs_Wkd_Can!M18))</f>
        <v>32.874546565680184</v>
      </c>
      <c r="N18" s="21">
        <f>IF(ISERROR((LComp_Can!N18/Hrs_Wkd_Can!N18)),"..",(LComp_Can!N18/Hrs_Wkd_Can!N18))</f>
        <v>21.952036982173901</v>
      </c>
      <c r="O18" s="21">
        <f>IF(ISERROR((LComp_Can!O18/Hrs_Wkd_Can!O18)),"..",(LComp_Can!O18/Hrs_Wkd_Can!O18))</f>
        <v>18.420691095277462</v>
      </c>
      <c r="P18" s="21">
        <f>IF(ISERROR((LComp_Can!P18/Hrs_Wkd_Can!P18)),"..",(LComp_Can!P18/Hrs_Wkd_Can!P18))</f>
        <v>15.948536105649875</v>
      </c>
      <c r="Q18" s="21">
        <f>IF(ISERROR((LComp_Can!Q18/Hrs_Wkd_Can!Q18)),"..",(LComp_Can!Q18/Hrs_Wkd_Can!Q18))</f>
        <v>21.111492619181114</v>
      </c>
      <c r="R18" s="55"/>
    </row>
    <row r="19" spans="1:18">
      <c r="A19" s="5">
        <v>2011</v>
      </c>
      <c r="B19" s="87" t="str">
        <f>IF(ISERROR((LComp_Can!B21/Hrs_Wkd_Can!B21)),"..",(LComp_Can!B21/Hrs_Wkd_Can!B21))</f>
        <v>..</v>
      </c>
      <c r="C19" s="21" t="str">
        <f>IF(ISERROR((LComp_Can!C21/Hrs_Wkd_Can!C21)),"..",(LComp_Can!C21/Hrs_Wkd_Can!C21))</f>
        <v>..</v>
      </c>
      <c r="D19" s="21" t="str">
        <f>IF(ISERROR((LComp_Can!D21/Hrs_Wkd_Can!D21)),"..",(LComp_Can!D21/Hrs_Wkd_Can!D21))</f>
        <v>..</v>
      </c>
      <c r="E19" s="21" t="str">
        <f>IF(ISERROR((LComp_Can!E21/Hrs_Wkd_Can!E21)),"..",(LComp_Can!E21/Hrs_Wkd_Can!E21))</f>
        <v>..</v>
      </c>
      <c r="F19" s="21" t="str">
        <f>IF(ISERROR((LComp_Can!F21/Hrs_Wkd_Can!F21)),"..",(LComp_Can!F21/Hrs_Wkd_Can!F21))</f>
        <v>..</v>
      </c>
      <c r="G19" s="21" t="str">
        <f>IF(ISERROR((LComp_Can!G21/Hrs_Wkd_Can!G21)),"..",(LComp_Can!G21/Hrs_Wkd_Can!G21))</f>
        <v>..</v>
      </c>
      <c r="H19" s="21" t="str">
        <f>IF(ISERROR((LComp_Can!H21/Hrs_Wkd_Can!H21)),"..",(LComp_Can!H21/Hrs_Wkd_Can!H21))</f>
        <v>..</v>
      </c>
      <c r="I19" s="21" t="str">
        <f>IF(ISERROR((LComp_Can!I21/Hrs_Wkd_Can!I21)),"..",(LComp_Can!I21/Hrs_Wkd_Can!I21))</f>
        <v>..</v>
      </c>
      <c r="J19" s="21" t="str">
        <f>IF(ISERROR((LComp_Can!J21/Hrs_Wkd_Can!J21)),"..",(LComp_Can!J21/Hrs_Wkd_Can!J21))</f>
        <v>..</v>
      </c>
      <c r="K19" s="21" t="str">
        <f>IF(ISERROR((LComp_Can!K21/Hrs_Wkd_Can!K21)),"..",(LComp_Can!K21/Hrs_Wkd_Can!K21))</f>
        <v>..</v>
      </c>
      <c r="L19" s="21" t="str">
        <f>IF(ISERROR((LComp_Can!L21/Hrs_Wkd_Can!L21)),"..",(LComp_Can!L21/Hrs_Wkd_Can!L21))</f>
        <v>..</v>
      </c>
      <c r="M19" s="21" t="str">
        <f>IF(ISERROR((LComp_Can!M21/Hrs_Wkd_Can!M21)),"..",(LComp_Can!M21/Hrs_Wkd_Can!M21))</f>
        <v>..</v>
      </c>
      <c r="N19" s="21" t="str">
        <f>IF(ISERROR((LComp_Can!N21/Hrs_Wkd_Can!N21)),"..",(LComp_Can!N21/Hrs_Wkd_Can!N21))</f>
        <v>..</v>
      </c>
      <c r="O19" s="21" t="str">
        <f>IF(ISERROR((LComp_Can!O21/Hrs_Wkd_Can!O21)),"..",(LComp_Can!O21/Hrs_Wkd_Can!O21))</f>
        <v>..</v>
      </c>
      <c r="P19" s="21" t="str">
        <f>IF(ISERROR((LComp_Can!P21/Hrs_Wkd_Can!P21)),"..",(LComp_Can!P21/Hrs_Wkd_Can!P21))</f>
        <v>..</v>
      </c>
      <c r="Q19" s="21" t="str">
        <f>IF(ISERROR((LComp_Can!Q21/Hrs_Wkd_Can!Q21)),"..",(LComp_Can!Q21/Hrs_Wkd_Can!Q21))</f>
        <v>..</v>
      </c>
      <c r="R19" s="55"/>
    </row>
    <row r="20" spans="1:18">
      <c r="A20" s="5">
        <v>2012</v>
      </c>
      <c r="B20" s="87" t="str">
        <f>IF(ISERROR((LComp_Can!B22/Hrs_Wkd_Can!B22)),"..",(LComp_Can!B22/Hrs_Wkd_Can!B22))</f>
        <v>..</v>
      </c>
      <c r="C20" s="21" t="str">
        <f>IF(ISERROR((LComp_Can!C22/Hrs_Wkd_Can!C22)),"..",(LComp_Can!C22/Hrs_Wkd_Can!C22))</f>
        <v>..</v>
      </c>
      <c r="D20" s="21" t="str">
        <f>IF(ISERROR((LComp_Can!D22/Hrs_Wkd_Can!D22)),"..",(LComp_Can!D22/Hrs_Wkd_Can!D22))</f>
        <v>..</v>
      </c>
      <c r="E20" s="21" t="str">
        <f>IF(ISERROR((LComp_Can!E22/Hrs_Wkd_Can!E22)),"..",(LComp_Can!E22/Hrs_Wkd_Can!E22))</f>
        <v>..</v>
      </c>
      <c r="F20" s="21" t="str">
        <f>IF(ISERROR((LComp_Can!F22/Hrs_Wkd_Can!F22)),"..",(LComp_Can!F22/Hrs_Wkd_Can!F22))</f>
        <v>..</v>
      </c>
      <c r="G20" s="21" t="str">
        <f>IF(ISERROR((LComp_Can!G22/Hrs_Wkd_Can!G22)),"..",(LComp_Can!G22/Hrs_Wkd_Can!G22))</f>
        <v>..</v>
      </c>
      <c r="H20" s="21" t="str">
        <f>IF(ISERROR((LComp_Can!H22/Hrs_Wkd_Can!H22)),"..",(LComp_Can!H22/Hrs_Wkd_Can!H22))</f>
        <v>..</v>
      </c>
      <c r="I20" s="21" t="str">
        <f>IF(ISERROR((LComp_Can!I22/Hrs_Wkd_Can!I22)),"..",(LComp_Can!I22/Hrs_Wkd_Can!I22))</f>
        <v>..</v>
      </c>
      <c r="J20" s="21" t="str">
        <f>IF(ISERROR((LComp_Can!J22/Hrs_Wkd_Can!J22)),"..",(LComp_Can!J22/Hrs_Wkd_Can!J22))</f>
        <v>..</v>
      </c>
      <c r="K20" s="21" t="str">
        <f>IF(ISERROR((LComp_Can!K22/Hrs_Wkd_Can!K22)),"..",(LComp_Can!K22/Hrs_Wkd_Can!K22))</f>
        <v>..</v>
      </c>
      <c r="L20" s="21" t="str">
        <f>IF(ISERROR((LComp_Can!L22/Hrs_Wkd_Can!L22)),"..",(LComp_Can!L22/Hrs_Wkd_Can!L22))</f>
        <v>..</v>
      </c>
      <c r="M20" s="21" t="str">
        <f>IF(ISERROR((LComp_Can!M22/Hrs_Wkd_Can!M22)),"..",(LComp_Can!M22/Hrs_Wkd_Can!M22))</f>
        <v>..</v>
      </c>
      <c r="N20" s="21" t="str">
        <f>IF(ISERROR((LComp_Can!N22/Hrs_Wkd_Can!N22)),"..",(LComp_Can!N22/Hrs_Wkd_Can!N22))</f>
        <v>..</v>
      </c>
      <c r="O20" s="21" t="str">
        <f>IF(ISERROR((LComp_Can!O22/Hrs_Wkd_Can!O22)),"..",(LComp_Can!O22/Hrs_Wkd_Can!O22))</f>
        <v>..</v>
      </c>
      <c r="P20" s="21" t="str">
        <f>IF(ISERROR((LComp_Can!P22/Hrs_Wkd_Can!P22)),"..",(LComp_Can!P22/Hrs_Wkd_Can!P22))</f>
        <v>..</v>
      </c>
      <c r="Q20" s="21" t="str">
        <f>IF(ISERROR((LComp_Can!Q22/Hrs_Wkd_Can!Q22)),"..",(LComp_Can!Q22/Hrs_Wkd_Can!Q22))</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3.4665319219339352</v>
      </c>
      <c r="C23" s="9">
        <f t="shared" si="0"/>
        <v>4.1654463947583986</v>
      </c>
      <c r="D23" s="9">
        <f t="shared" si="0"/>
        <v>4.7993917942407816</v>
      </c>
      <c r="E23" s="9">
        <f t="shared" si="0"/>
        <v>2.8412299913541439</v>
      </c>
      <c r="F23" s="9">
        <f t="shared" si="0"/>
        <v>3.5808079948153271</v>
      </c>
      <c r="G23" s="9">
        <f t="shared" si="0"/>
        <v>2.8416808310862685</v>
      </c>
      <c r="H23" s="28">
        <f t="shared" si="0"/>
        <v>3.5713864329255385</v>
      </c>
      <c r="I23" s="28">
        <f t="shared" si="0"/>
        <v>3.2680723464536543</v>
      </c>
      <c r="J23" s="28">
        <f t="shared" si="0"/>
        <v>2.4115751382297823</v>
      </c>
      <c r="K23" s="28">
        <f t="shared" si="0"/>
        <v>3.129877897975808</v>
      </c>
      <c r="L23" s="28">
        <f t="shared" si="0"/>
        <v>3.2553629153371677</v>
      </c>
      <c r="M23" s="28">
        <f t="shared" si="0"/>
        <v>4.2622766675185053</v>
      </c>
      <c r="N23" s="28">
        <f t="shared" si="0"/>
        <v>3.4004230134769831</v>
      </c>
      <c r="O23" s="28">
        <f t="shared" si="0"/>
        <v>3.0508132804631938</v>
      </c>
      <c r="P23" s="28">
        <f t="shared" si="0"/>
        <v>3.6666519092947381</v>
      </c>
      <c r="Q23" s="58">
        <f t="shared" si="0"/>
        <v>3.9103717547742223</v>
      </c>
      <c r="R23" s="55"/>
    </row>
    <row r="24" spans="1:18">
      <c r="A24" s="26" t="s">
        <v>19</v>
      </c>
      <c r="B24" s="16">
        <f t="shared" si="0"/>
        <v>4.2102770752567853</v>
      </c>
      <c r="C24" s="9">
        <f t="shared" si="0"/>
        <v>8.5940176907252752</v>
      </c>
      <c r="D24" s="9">
        <f t="shared" si="0"/>
        <v>4.8046791244573006</v>
      </c>
      <c r="E24" s="9">
        <f t="shared" si="0"/>
        <v>3.1778990812464158</v>
      </c>
      <c r="F24" s="9">
        <f t="shared" si="0"/>
        <v>4.068273934292499</v>
      </c>
      <c r="G24" s="9">
        <f t="shared" si="0"/>
        <v>3.5685166600960327</v>
      </c>
      <c r="H24" s="28">
        <f t="shared" si="0"/>
        <v>3.6343339052575363</v>
      </c>
      <c r="I24" s="28">
        <f t="shared" si="0"/>
        <v>4.2153065418194746</v>
      </c>
      <c r="J24" s="28">
        <f t="shared" si="0"/>
        <v>2.6608800489122952</v>
      </c>
      <c r="K24" s="28">
        <f t="shared" si="0"/>
        <v>3.6881325310409663</v>
      </c>
      <c r="L24" s="28">
        <f t="shared" si="0"/>
        <v>4.1157760259747267</v>
      </c>
      <c r="M24" s="28">
        <f t="shared" si="0"/>
        <v>6.5529263296680629</v>
      </c>
      <c r="N24" s="28">
        <f t="shared" si="0"/>
        <v>3.7131600567258838</v>
      </c>
      <c r="O24" s="28">
        <f t="shared" si="0"/>
        <v>4.4483793781834757</v>
      </c>
      <c r="P24" s="28">
        <f t="shared" si="0"/>
        <v>3.2636077675126218</v>
      </c>
      <c r="Q24" s="28">
        <f t="shared" si="0"/>
        <v>3.8678489388245918</v>
      </c>
      <c r="R24" s="55"/>
    </row>
    <row r="25" spans="1:18">
      <c r="A25" s="26" t="s">
        <v>20</v>
      </c>
      <c r="B25" s="16">
        <f t="shared" si="0"/>
        <v>3.2444451811739272</v>
      </c>
      <c r="C25" s="9">
        <f t="shared" si="0"/>
        <v>2.8724333524589696</v>
      </c>
      <c r="D25" s="9">
        <f t="shared" si="0"/>
        <v>4.7978056471912334</v>
      </c>
      <c r="E25" s="9">
        <f t="shared" si="0"/>
        <v>2.7404436449513625</v>
      </c>
      <c r="F25" s="9">
        <f t="shared" si="0"/>
        <v>3.4350139514887301</v>
      </c>
      <c r="G25" s="9">
        <f t="shared" si="0"/>
        <v>2.6246263871728015</v>
      </c>
      <c r="H25" s="28">
        <f t="shared" si="0"/>
        <v>3.5525096479677387</v>
      </c>
      <c r="I25" s="28">
        <f t="shared" si="0"/>
        <v>2.9855845352124044</v>
      </c>
      <c r="J25" s="28">
        <f t="shared" si="0"/>
        <v>2.3369017888673405</v>
      </c>
      <c r="K25" s="28">
        <f t="shared" si="0"/>
        <v>2.9629883440266624</v>
      </c>
      <c r="L25" s="28">
        <f t="shared" si="0"/>
        <v>2.9986282042599122</v>
      </c>
      <c r="M25" s="28">
        <f t="shared" si="0"/>
        <v>3.5847329318535293</v>
      </c>
      <c r="N25" s="28">
        <f t="shared" si="0"/>
        <v>3.3067859205960337</v>
      </c>
      <c r="O25" s="28">
        <f t="shared" si="0"/>
        <v>2.6352014129190193</v>
      </c>
      <c r="P25" s="28">
        <f t="shared" si="0"/>
        <v>3.787871628555961</v>
      </c>
      <c r="Q25" s="28">
        <f t="shared" si="0"/>
        <v>3.9231319939044607</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IF(ISERROR((B5/$B5)*100),"..",(B5/$B5)*100)</f>
        <v>100</v>
      </c>
      <c r="C31" s="21">
        <f t="shared" ref="C31:Q31" si="1">IF(ISERROR((C5/$B5)*100),"..",(C5/$B5)*100)</f>
        <v>41.681413877110288</v>
      </c>
      <c r="D31" s="21">
        <f t="shared" si="1"/>
        <v>155.86745905912323</v>
      </c>
      <c r="E31" s="21">
        <f t="shared" si="1"/>
        <v>190.6438811198868</v>
      </c>
      <c r="F31" s="21">
        <f t="shared" si="1"/>
        <v>112.71842719568623</v>
      </c>
      <c r="G31" s="21">
        <f t="shared" si="1"/>
        <v>121.77559081073474</v>
      </c>
      <c r="H31" s="21">
        <f t="shared" si="1"/>
        <v>113.65183617680627</v>
      </c>
      <c r="I31" s="21">
        <f t="shared" si="1"/>
        <v>72.826317688701778</v>
      </c>
      <c r="J31" s="21">
        <f t="shared" si="1"/>
        <v>110.08172776764151</v>
      </c>
      <c r="K31" s="21">
        <f t="shared" si="1"/>
        <v>136.84275668920728</v>
      </c>
      <c r="L31" s="21">
        <f t="shared" si="1"/>
        <v>152.49513859085383</v>
      </c>
      <c r="M31" s="21">
        <f t="shared" si="1"/>
        <v>108.09140083222491</v>
      </c>
      <c r="N31" s="21">
        <f t="shared" si="1"/>
        <v>80.402536437727449</v>
      </c>
      <c r="O31" s="21">
        <f t="shared" si="1"/>
        <v>70.505409277779478</v>
      </c>
      <c r="P31" s="21">
        <f t="shared" si="1"/>
        <v>56.493425431189991</v>
      </c>
      <c r="Q31" s="21">
        <f t="shared" si="1"/>
        <v>72.533441378731382</v>
      </c>
      <c r="R31" s="55"/>
    </row>
    <row r="32" spans="1:18">
      <c r="A32" s="5">
        <v>1998</v>
      </c>
      <c r="B32" s="87">
        <f t="shared" ref="B32:Q32" si="2">IF(ISERROR((B6/$B6)*100),"..",(B6/$B6)*100)</f>
        <v>100</v>
      </c>
      <c r="C32" s="21">
        <f t="shared" si="2"/>
        <v>41.510782687314503</v>
      </c>
      <c r="D32" s="21">
        <f t="shared" si="2"/>
        <v>166.5532258437872</v>
      </c>
      <c r="E32" s="21">
        <f t="shared" si="2"/>
        <v>189.13185464477235</v>
      </c>
      <c r="F32" s="21">
        <f t="shared" si="2"/>
        <v>113.85208161041092</v>
      </c>
      <c r="G32" s="21">
        <f t="shared" si="2"/>
        <v>123.81335125016477</v>
      </c>
      <c r="H32" s="21">
        <f t="shared" si="2"/>
        <v>116.62624439477796</v>
      </c>
      <c r="I32" s="21">
        <f t="shared" si="2"/>
        <v>73.374753021203503</v>
      </c>
      <c r="J32" s="21">
        <f t="shared" si="2"/>
        <v>109.49268516468172</v>
      </c>
      <c r="K32" s="21">
        <f t="shared" si="2"/>
        <v>135.90442361839374</v>
      </c>
      <c r="L32" s="21">
        <f t="shared" si="2"/>
        <v>153.43235393396429</v>
      </c>
      <c r="M32" s="21">
        <f t="shared" si="2"/>
        <v>109.13981123914691</v>
      </c>
      <c r="N32" s="21">
        <f t="shared" si="2"/>
        <v>79.656102095265723</v>
      </c>
      <c r="O32" s="21">
        <f t="shared" si="2"/>
        <v>69.9148073802114</v>
      </c>
      <c r="P32" s="21">
        <f t="shared" si="2"/>
        <v>53.074243411923014</v>
      </c>
      <c r="Q32" s="21">
        <f t="shared" si="2"/>
        <v>71.041766025729586</v>
      </c>
      <c r="R32" s="55"/>
    </row>
    <row r="33" spans="1:18">
      <c r="A33" s="5">
        <v>1999</v>
      </c>
      <c r="B33" s="87">
        <f t="shared" ref="B33:Q33" si="3">IF(ISERROR((B7/$B7)*100),"..",(B7/$B7)*100)</f>
        <v>100</v>
      </c>
      <c r="C33" s="21">
        <f t="shared" si="3"/>
        <v>45.993953415404533</v>
      </c>
      <c r="D33" s="21">
        <f t="shared" si="3"/>
        <v>165.46042937503236</v>
      </c>
      <c r="E33" s="21">
        <f t="shared" si="3"/>
        <v>191.72747248577062</v>
      </c>
      <c r="F33" s="21">
        <f t="shared" si="3"/>
        <v>113.11002828679928</v>
      </c>
      <c r="G33" s="21">
        <f t="shared" si="3"/>
        <v>122.69331659267696</v>
      </c>
      <c r="H33" s="21">
        <f t="shared" si="3"/>
        <v>115.62854528523563</v>
      </c>
      <c r="I33" s="21">
        <f t="shared" si="3"/>
        <v>73.268670122962419</v>
      </c>
      <c r="J33" s="21">
        <f t="shared" si="3"/>
        <v>107.61532724512119</v>
      </c>
      <c r="K33" s="21">
        <f t="shared" si="3"/>
        <v>134.33569562551705</v>
      </c>
      <c r="L33" s="21">
        <f t="shared" si="3"/>
        <v>151.75116245707818</v>
      </c>
      <c r="M33" s="21">
        <f t="shared" si="3"/>
        <v>111.6093737749233</v>
      </c>
      <c r="N33" s="21">
        <f t="shared" si="3"/>
        <v>79.141752565360378</v>
      </c>
      <c r="O33" s="21">
        <f t="shared" si="3"/>
        <v>70.673510515553403</v>
      </c>
      <c r="P33" s="21">
        <f t="shared" si="3"/>
        <v>53.555274756539774</v>
      </c>
      <c r="Q33" s="21">
        <f t="shared" si="3"/>
        <v>71.016405135105899</v>
      </c>
      <c r="R33" s="55"/>
    </row>
    <row r="34" spans="1:18">
      <c r="A34" s="5">
        <v>2000</v>
      </c>
      <c r="B34" s="87">
        <f t="shared" ref="B34:Q34" si="4">IF(ISERROR((B8/$B8)*100),"..",(B8/$B8)*100)</f>
        <v>100</v>
      </c>
      <c r="C34" s="21">
        <f t="shared" si="4"/>
        <v>47.165939974673442</v>
      </c>
      <c r="D34" s="21">
        <f t="shared" si="4"/>
        <v>158.54984499176584</v>
      </c>
      <c r="E34" s="21">
        <f>IF(ISERROR((E8/$B8)*100),"..",(E8/$B8)*100)</f>
        <v>185.03388200325713</v>
      </c>
      <c r="F34" s="21">
        <f t="shared" si="4"/>
        <v>112.25826424939083</v>
      </c>
      <c r="G34" s="21">
        <f t="shared" si="4"/>
        <v>119.53961755464944</v>
      </c>
      <c r="H34" s="21">
        <f t="shared" si="4"/>
        <v>111.77785877546302</v>
      </c>
      <c r="I34" s="21">
        <f t="shared" si="4"/>
        <v>72.836862575956545</v>
      </c>
      <c r="J34" s="21">
        <f t="shared" si="4"/>
        <v>105.24428795149363</v>
      </c>
      <c r="K34" s="21">
        <f t="shared" si="4"/>
        <v>134.79609802759782</v>
      </c>
      <c r="L34" s="21">
        <f t="shared" si="4"/>
        <v>152.08065299481112</v>
      </c>
      <c r="M34" s="21">
        <f t="shared" si="4"/>
        <v>115.54619219139859</v>
      </c>
      <c r="N34" s="21">
        <f t="shared" si="4"/>
        <v>79.25737764666161</v>
      </c>
      <c r="O34" s="21">
        <f t="shared" si="4"/>
        <v>70.989792004096998</v>
      </c>
      <c r="P34" s="21">
        <f t="shared" si="4"/>
        <v>54.967772636220836</v>
      </c>
      <c r="Q34" s="21">
        <f t="shared" si="4"/>
        <v>71.820767920379083</v>
      </c>
      <c r="R34" s="55"/>
    </row>
    <row r="35" spans="1:18">
      <c r="A35" s="5">
        <v>2001</v>
      </c>
      <c r="B35" s="87">
        <f t="shared" ref="B35:Q35" si="5">IF(ISERROR((B9/$B9)*100),"..",(B9/$B9)*100)</f>
        <v>100</v>
      </c>
      <c r="C35" s="21">
        <f t="shared" si="5"/>
        <v>51.037041066988166</v>
      </c>
      <c r="D35" s="21">
        <f t="shared" si="5"/>
        <v>165.0613737790523</v>
      </c>
      <c r="E35" s="21">
        <f t="shared" si="5"/>
        <v>179.12002704839227</v>
      </c>
      <c r="F35" s="21">
        <f t="shared" si="5"/>
        <v>111.92112930107689</v>
      </c>
      <c r="G35" s="21">
        <f t="shared" si="5"/>
        <v>118.5040359917846</v>
      </c>
      <c r="H35" s="21">
        <f t="shared" si="5"/>
        <v>110.23960754334412</v>
      </c>
      <c r="I35" s="21">
        <f t="shared" si="5"/>
        <v>70.109377482626371</v>
      </c>
      <c r="J35" s="21">
        <f t="shared" si="5"/>
        <v>104.12841670650801</v>
      </c>
      <c r="K35" s="21">
        <f t="shared" si="5"/>
        <v>131.66457966009898</v>
      </c>
      <c r="L35" s="21">
        <f t="shared" si="5"/>
        <v>155.19302163986382</v>
      </c>
      <c r="M35" s="21">
        <f t="shared" si="5"/>
        <v>119.51445690806757</v>
      </c>
      <c r="N35" s="21">
        <f t="shared" si="5"/>
        <v>79.515817113310334</v>
      </c>
      <c r="O35" s="21">
        <f t="shared" si="5"/>
        <v>71.958046430267217</v>
      </c>
      <c r="P35" s="21">
        <f t="shared" si="5"/>
        <v>53.532855956358802</v>
      </c>
      <c r="Q35" s="21">
        <f t="shared" si="5"/>
        <v>73.167079001810876</v>
      </c>
      <c r="R35" s="55"/>
    </row>
    <row r="36" spans="1:18">
      <c r="A36" s="5">
        <v>2002</v>
      </c>
      <c r="B36" s="87">
        <f t="shared" ref="B36:Q36" si="6">IF(ISERROR((B10/$B10)*100),"..",(B10/$B10)*100)</f>
        <v>100</v>
      </c>
      <c r="C36" s="21">
        <f t="shared" si="6"/>
        <v>47.411450553652777</v>
      </c>
      <c r="D36" s="21">
        <f t="shared" si="6"/>
        <v>165.56469259886489</v>
      </c>
      <c r="E36" s="21">
        <f t="shared" si="6"/>
        <v>184.50409541228504</v>
      </c>
      <c r="F36" s="21">
        <f t="shared" si="6"/>
        <v>111.40733294922829</v>
      </c>
      <c r="G36" s="21">
        <f t="shared" si="6"/>
        <v>120.35729589860537</v>
      </c>
      <c r="H36" s="21">
        <f t="shared" si="6"/>
        <v>110.08879428750318</v>
      </c>
      <c r="I36" s="21">
        <f t="shared" si="6"/>
        <v>69.283415881243315</v>
      </c>
      <c r="J36" s="21">
        <f t="shared" si="6"/>
        <v>104.29744419737372</v>
      </c>
      <c r="K36" s="21">
        <f t="shared" si="6"/>
        <v>138.22963293775447</v>
      </c>
      <c r="L36" s="21">
        <f t="shared" si="6"/>
        <v>153.86300552486708</v>
      </c>
      <c r="M36" s="21">
        <f t="shared" si="6"/>
        <v>120.39617140932177</v>
      </c>
      <c r="N36" s="21">
        <f t="shared" si="6"/>
        <v>79.730707019220887</v>
      </c>
      <c r="O36" s="21">
        <f t="shared" si="6"/>
        <v>70.379707492002836</v>
      </c>
      <c r="P36" s="21">
        <f t="shared" si="6"/>
        <v>54.28194972457333</v>
      </c>
      <c r="Q36" s="21">
        <f t="shared" si="6"/>
        <v>74.261103251077287</v>
      </c>
      <c r="R36" s="55"/>
    </row>
    <row r="37" spans="1:18">
      <c r="A37" s="5">
        <v>2003</v>
      </c>
      <c r="B37" s="87">
        <f t="shared" ref="B37:Q37" si="7">IF(ISERROR((B11/$B11)*100),"..",(B11/$B11)*100)</f>
        <v>100</v>
      </c>
      <c r="C37" s="21">
        <f t="shared" si="7"/>
        <v>48.99160211025707</v>
      </c>
      <c r="D37" s="21">
        <f t="shared" si="7"/>
        <v>166.94469707026661</v>
      </c>
      <c r="E37" s="21">
        <f t="shared" si="7"/>
        <v>179.11975393697278</v>
      </c>
      <c r="F37" s="21">
        <f t="shared" si="7"/>
        <v>109.4050733759061</v>
      </c>
      <c r="G37" s="21">
        <f t="shared" si="7"/>
        <v>121.32243918247741</v>
      </c>
      <c r="H37" s="21">
        <f t="shared" si="7"/>
        <v>111.83692664539768</v>
      </c>
      <c r="I37" s="21">
        <f t="shared" si="7"/>
        <v>70.63460014287898</v>
      </c>
      <c r="J37" s="21">
        <f t="shared" si="7"/>
        <v>104.89853388003922</v>
      </c>
      <c r="K37" s="21">
        <f t="shared" si="7"/>
        <v>137.58475648286469</v>
      </c>
      <c r="L37" s="21">
        <f t="shared" si="7"/>
        <v>152.37577200460717</v>
      </c>
      <c r="M37" s="21">
        <f t="shared" si="7"/>
        <v>120.0153509219741</v>
      </c>
      <c r="N37" s="21">
        <f t="shared" si="7"/>
        <v>76.09291325212547</v>
      </c>
      <c r="O37" s="21">
        <f t="shared" si="7"/>
        <v>68.250954161269192</v>
      </c>
      <c r="P37" s="21">
        <f t="shared" si="7"/>
        <v>52.487691508129053</v>
      </c>
      <c r="Q37" s="21">
        <f t="shared" si="7"/>
        <v>75.475570343826433</v>
      </c>
      <c r="R37" s="55"/>
    </row>
    <row r="38" spans="1:18">
      <c r="A38" s="5">
        <v>2004</v>
      </c>
      <c r="B38" s="87">
        <f t="shared" ref="B38:Q38" si="8">IF(ISERROR((B12/$B12)*100),"..",(B12/$B12)*100)</f>
        <v>100</v>
      </c>
      <c r="C38" s="21">
        <f t="shared" si="8"/>
        <v>50.066436452910978</v>
      </c>
      <c r="D38" s="21">
        <f t="shared" si="8"/>
        <v>169.03021848357318</v>
      </c>
      <c r="E38" s="21">
        <f t="shared" si="8"/>
        <v>178.3249776038349</v>
      </c>
      <c r="F38" s="21">
        <f t="shared" si="8"/>
        <v>108.19255728795032</v>
      </c>
      <c r="G38" s="21">
        <f t="shared" si="8"/>
        <v>121.45447519833318</v>
      </c>
      <c r="H38" s="21">
        <f t="shared" si="8"/>
        <v>110.49920859714256</v>
      </c>
      <c r="I38" s="21">
        <f t="shared" si="8"/>
        <v>69.934326386759778</v>
      </c>
      <c r="J38" s="21">
        <f t="shared" si="8"/>
        <v>104.46845709604045</v>
      </c>
      <c r="K38" s="21">
        <f t="shared" si="8"/>
        <v>137.84089179366259</v>
      </c>
      <c r="L38" s="21">
        <f t="shared" si="8"/>
        <v>155.25928875364767</v>
      </c>
      <c r="M38" s="21">
        <f t="shared" si="8"/>
        <v>118.13864525544804</v>
      </c>
      <c r="N38" s="21">
        <f t="shared" si="8"/>
        <v>76.122814414762502</v>
      </c>
      <c r="O38" s="21">
        <f t="shared" si="8"/>
        <v>65.117964371376885</v>
      </c>
      <c r="P38" s="21">
        <f t="shared" si="8"/>
        <v>53.273490310695017</v>
      </c>
      <c r="Q38" s="21">
        <f t="shared" si="8"/>
        <v>75.633459555859645</v>
      </c>
      <c r="R38" s="55"/>
    </row>
    <row r="39" spans="1:18">
      <c r="A39" s="5">
        <v>2005</v>
      </c>
      <c r="B39" s="87">
        <f t="shared" ref="B39:Q39" si="9">IF(ISERROR((B13/$B13)*100),"..",(B13/$B13)*100)</f>
        <v>100</v>
      </c>
      <c r="C39" s="21">
        <f t="shared" si="9"/>
        <v>48.31892418415881</v>
      </c>
      <c r="D39" s="21">
        <f t="shared" si="9"/>
        <v>169.31623966903396</v>
      </c>
      <c r="E39" s="21">
        <f t="shared" si="9"/>
        <v>168.49503757059742</v>
      </c>
      <c r="F39" s="21">
        <f t="shared" si="9"/>
        <v>108.02825672174244</v>
      </c>
      <c r="G39" s="21">
        <f t="shared" si="9"/>
        <v>121.08294725981197</v>
      </c>
      <c r="H39" s="21">
        <f t="shared" si="9"/>
        <v>111.21024977156063</v>
      </c>
      <c r="I39" s="21">
        <f t="shared" si="9"/>
        <v>69.316632554942274</v>
      </c>
      <c r="J39" s="21">
        <f t="shared" si="9"/>
        <v>104.51171504549357</v>
      </c>
      <c r="K39" s="21">
        <f t="shared" si="9"/>
        <v>138.16281754149227</v>
      </c>
      <c r="L39" s="21">
        <f t="shared" si="9"/>
        <v>150.8129456636444</v>
      </c>
      <c r="M39" s="21">
        <f t="shared" si="9"/>
        <v>118.14122507887245</v>
      </c>
      <c r="N39" s="21">
        <f t="shared" si="9"/>
        <v>76.930957641589643</v>
      </c>
      <c r="O39" s="21">
        <f t="shared" si="9"/>
        <v>66.415211078981756</v>
      </c>
      <c r="P39" s="21">
        <f t="shared" si="9"/>
        <v>53.198933926820082</v>
      </c>
      <c r="Q39" s="21">
        <f t="shared" si="9"/>
        <v>77.133971461367565</v>
      </c>
      <c r="R39" s="55"/>
    </row>
    <row r="40" spans="1:18">
      <c r="A40" s="5">
        <v>2006</v>
      </c>
      <c r="B40" s="87">
        <f t="shared" ref="B40:Q40" si="10">IF(ISERROR((B14/$B14)*100),"..",(B14/$B14)*100)</f>
        <v>100</v>
      </c>
      <c r="C40" s="21">
        <f t="shared" si="10"/>
        <v>46.717949155519385</v>
      </c>
      <c r="D40" s="21">
        <f t="shared" si="10"/>
        <v>172.60296905038686</v>
      </c>
      <c r="E40" s="21">
        <f t="shared" si="10"/>
        <v>177.99651075940767</v>
      </c>
      <c r="F40" s="21">
        <f t="shared" si="10"/>
        <v>112.84872738561766</v>
      </c>
      <c r="G40" s="21">
        <f t="shared" si="10"/>
        <v>120.9079779424065</v>
      </c>
      <c r="H40" s="21">
        <f t="shared" si="10"/>
        <v>112.03862390394997</v>
      </c>
      <c r="I40" s="21">
        <f t="shared" si="10"/>
        <v>70.031945873993735</v>
      </c>
      <c r="J40" s="21">
        <f t="shared" si="10"/>
        <v>101.65685903962864</v>
      </c>
      <c r="K40" s="21">
        <f t="shared" si="10"/>
        <v>135.80495225924619</v>
      </c>
      <c r="L40" s="21">
        <f t="shared" si="10"/>
        <v>148.89896691431724</v>
      </c>
      <c r="M40" s="21">
        <f t="shared" si="10"/>
        <v>116.00453711664697</v>
      </c>
      <c r="N40" s="21">
        <f t="shared" si="10"/>
        <v>76.15146239794764</v>
      </c>
      <c r="O40" s="21">
        <f t="shared" si="10"/>
        <v>65.011001037697312</v>
      </c>
      <c r="P40" s="21">
        <f t="shared" si="10"/>
        <v>53.58089596103428</v>
      </c>
      <c r="Q40" s="21">
        <f t="shared" si="10"/>
        <v>74.6510391354566</v>
      </c>
      <c r="R40" s="55"/>
    </row>
    <row r="41" spans="1:18">
      <c r="A41" s="5">
        <v>2007</v>
      </c>
      <c r="B41" s="87">
        <f t="shared" ref="B41:Q41" si="11">IF(ISERROR((B15/$B15)*100),"..",(B15/$B15)*100)</f>
        <v>100</v>
      </c>
      <c r="C41" s="21">
        <f t="shared" si="11"/>
        <v>46.0124427137551</v>
      </c>
      <c r="D41" s="21">
        <f t="shared" si="11"/>
        <v>180.2798947972463</v>
      </c>
      <c r="E41" s="21">
        <f t="shared" si="11"/>
        <v>177.51684726390346</v>
      </c>
      <c r="F41" s="21">
        <f t="shared" si="11"/>
        <v>114.63533307327778</v>
      </c>
      <c r="G41" s="21">
        <f t="shared" si="11"/>
        <v>119.98789094585445</v>
      </c>
      <c r="H41" s="21">
        <f t="shared" si="11"/>
        <v>112.06778436633471</v>
      </c>
      <c r="I41" s="21">
        <f t="shared" si="11"/>
        <v>69.619246054032232</v>
      </c>
      <c r="J41" s="21">
        <f t="shared" si="11"/>
        <v>99.858007629092185</v>
      </c>
      <c r="K41" s="21">
        <f t="shared" si="11"/>
        <v>135.19357852810811</v>
      </c>
      <c r="L41" s="21">
        <f t="shared" si="11"/>
        <v>150.70581042992916</v>
      </c>
      <c r="M41" s="21">
        <f t="shared" si="11"/>
        <v>117.01077158155549</v>
      </c>
      <c r="N41" s="21">
        <f t="shared" si="11"/>
        <v>76.54146313432814</v>
      </c>
      <c r="O41" s="21">
        <f t="shared" si="11"/>
        <v>63.945267386929004</v>
      </c>
      <c r="P41" s="21">
        <f t="shared" si="11"/>
        <v>53.78938145194828</v>
      </c>
      <c r="Q41" s="21">
        <f t="shared" si="11"/>
        <v>74.351445600840378</v>
      </c>
      <c r="R41" s="55"/>
    </row>
    <row r="42" spans="1:18">
      <c r="A42" s="5">
        <v>2008</v>
      </c>
      <c r="B42" s="87">
        <f t="shared" ref="B42:Q42" si="12">IF(ISERROR((B16/$B16)*100),"..",(B16/$B16)*100)</f>
        <v>100</v>
      </c>
      <c r="C42" s="21">
        <f t="shared" si="12"/>
        <v>46.167699125558642</v>
      </c>
      <c r="D42" s="21">
        <f t="shared" si="12"/>
        <v>179.98378940266494</v>
      </c>
      <c r="E42" s="21">
        <f t="shared" si="12"/>
        <v>177.82613966524823</v>
      </c>
      <c r="F42" s="21">
        <f t="shared" si="12"/>
        <v>115.11182001604581</v>
      </c>
      <c r="G42" s="21">
        <f t="shared" si="12"/>
        <v>118.62495871439813</v>
      </c>
      <c r="H42" s="21">
        <f t="shared" si="12"/>
        <v>110.5803342345606</v>
      </c>
      <c r="I42" s="21">
        <f t="shared" si="12"/>
        <v>70.219519546529014</v>
      </c>
      <c r="J42" s="21">
        <f t="shared" si="12"/>
        <v>99.09956245264172</v>
      </c>
      <c r="K42" s="21">
        <f t="shared" si="12"/>
        <v>131.64211574202719</v>
      </c>
      <c r="L42" s="21">
        <f t="shared" si="12"/>
        <v>146.28966551211943</v>
      </c>
      <c r="M42" s="21">
        <f t="shared" si="12"/>
        <v>117.82147403918921</v>
      </c>
      <c r="N42" s="21">
        <f t="shared" si="12"/>
        <v>77.930205004231212</v>
      </c>
      <c r="O42" s="21">
        <f t="shared" si="12"/>
        <v>64.06000522292976</v>
      </c>
      <c r="P42" s="21">
        <f t="shared" si="12"/>
        <v>54.828622651974825</v>
      </c>
      <c r="Q42" s="21">
        <f t="shared" si="12"/>
        <v>75.668153001728854</v>
      </c>
      <c r="R42" s="55"/>
    </row>
    <row r="43" spans="1:18">
      <c r="A43" s="5">
        <v>2009</v>
      </c>
      <c r="B43" s="87">
        <f t="shared" ref="B43:Q43" si="13">IF(ISERROR((B17/$B17)*100),"..",(B17/$B17)*100)</f>
        <v>100</v>
      </c>
      <c r="C43" s="21">
        <f t="shared" si="13"/>
        <v>44.196590475867772</v>
      </c>
      <c r="D43" s="21">
        <f t="shared" si="13"/>
        <v>187.0585864236923</v>
      </c>
      <c r="E43" s="21">
        <f t="shared" si="13"/>
        <v>181.74473214940238</v>
      </c>
      <c r="F43" s="21">
        <f t="shared" si="13"/>
        <v>114.33383947174754</v>
      </c>
      <c r="G43" s="21">
        <f t="shared" si="13"/>
        <v>117.89858448683898</v>
      </c>
      <c r="H43" s="21">
        <f t="shared" si="13"/>
        <v>112.51953618889448</v>
      </c>
      <c r="I43" s="21">
        <f t="shared" si="13"/>
        <v>70.995675886441433</v>
      </c>
      <c r="J43" s="21">
        <f t="shared" si="13"/>
        <v>99.419760548580896</v>
      </c>
      <c r="K43" s="21">
        <f t="shared" si="13"/>
        <v>133.7648830712443</v>
      </c>
      <c r="L43" s="21">
        <f t="shared" si="13"/>
        <v>145.98210330838728</v>
      </c>
      <c r="M43" s="21">
        <f t="shared" si="13"/>
        <v>117.77390611514423</v>
      </c>
      <c r="N43" s="21">
        <f t="shared" si="13"/>
        <v>78.023795258829736</v>
      </c>
      <c r="O43" s="21">
        <f t="shared" si="13"/>
        <v>64.481583881623848</v>
      </c>
      <c r="P43" s="21">
        <f t="shared" si="13"/>
        <v>56.038864175740933</v>
      </c>
      <c r="Q43" s="21">
        <f t="shared" si="13"/>
        <v>76.159051573965911</v>
      </c>
      <c r="R43" s="55"/>
    </row>
    <row r="44" spans="1:18">
      <c r="A44" s="5">
        <v>2010</v>
      </c>
      <c r="B44" s="87">
        <f t="shared" ref="B44:Q44" si="14">IF(ISERROR((B18/$B18)*100),"..",(B18/$B18)*100)</f>
        <v>100</v>
      </c>
      <c r="C44" s="21">
        <f t="shared" si="14"/>
        <v>45.493743428586988</v>
      </c>
      <c r="D44" s="21">
        <f t="shared" si="14"/>
        <v>184.08600156684369</v>
      </c>
      <c r="E44" s="21">
        <f t="shared" si="14"/>
        <v>176.19706901442339</v>
      </c>
      <c r="F44" s="21">
        <f t="shared" si="14"/>
        <v>114.34762495858359</v>
      </c>
      <c r="G44" s="21">
        <f t="shared" si="14"/>
        <v>112.55396653407416</v>
      </c>
      <c r="H44" s="21">
        <f t="shared" si="14"/>
        <v>115.15826820394</v>
      </c>
      <c r="I44" s="21">
        <f t="shared" si="14"/>
        <v>71.031120564403366</v>
      </c>
      <c r="J44" s="21">
        <f t="shared" si="14"/>
        <v>96.350557882325489</v>
      </c>
      <c r="K44" s="21">
        <f t="shared" si="14"/>
        <v>131.16614690660262</v>
      </c>
      <c r="L44" s="21">
        <f t="shared" si="14"/>
        <v>148.498280986677</v>
      </c>
      <c r="M44" s="21">
        <f t="shared" si="14"/>
        <v>119.41151177999554</v>
      </c>
      <c r="N44" s="21">
        <f t="shared" si="14"/>
        <v>79.73724952995471</v>
      </c>
      <c r="O44" s="21">
        <f t="shared" si="14"/>
        <v>66.910202619059987</v>
      </c>
      <c r="P44" s="21">
        <f t="shared" si="14"/>
        <v>57.930496569697432</v>
      </c>
      <c r="Q44" s="21">
        <f t="shared" si="14"/>
        <v>76.684107096412973</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23</v>
      </c>
      <c r="C48" s="1" t="s">
        <v>103</v>
      </c>
      <c r="J48" s="1" t="s">
        <v>23</v>
      </c>
      <c r="K48" s="1" t="s">
        <v>26</v>
      </c>
    </row>
    <row r="49" spans="2:11">
      <c r="B49" s="1" t="s">
        <v>16</v>
      </c>
      <c r="C49" s="1" t="s">
        <v>194</v>
      </c>
      <c r="K49" s="1" t="s">
        <v>104</v>
      </c>
    </row>
    <row r="50" spans="2:11">
      <c r="J50" s="1" t="s">
        <v>16</v>
      </c>
      <c r="K50" s="1" t="s">
        <v>194</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11.xml><?xml version="1.0" encoding="utf-8"?>
<worksheet xmlns="http://schemas.openxmlformats.org/spreadsheetml/2006/main" xmlns:r="http://schemas.openxmlformats.org/officeDocument/2006/relationships">
  <sheetPr codeName="Sheet10">
    <tabColor theme="5"/>
  </sheetPr>
  <dimension ref="A1:T50"/>
  <sheetViews>
    <sheetView zoomScaleNormal="100" workbookViewId="0"/>
  </sheetViews>
  <sheetFormatPr defaultRowHeight="11.25"/>
  <cols>
    <col min="1" max="1" width="9.140625" style="1"/>
    <col min="2" max="17" width="12.7109375" style="1" customWidth="1"/>
    <col min="18" max="16384" width="9.140625" style="1"/>
  </cols>
  <sheetData>
    <row r="1" spans="1:20" ht="12.75">
      <c r="B1" s="7" t="str">
        <f>'Table of Contents'!B17</f>
        <v>Table 10: Unit Labour Cost, Canada, Business Sector Industries, 1997-2010</v>
      </c>
      <c r="J1" s="7" t="str">
        <f>B1 &amp; " (continued)"</f>
        <v>Table 10: Unit Labour Cost, Canada, Business Sector Industries, 1997-2010 (continued)</v>
      </c>
    </row>
    <row r="3" spans="1:20"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20" ht="11.25" customHeight="1">
      <c r="A4" s="5"/>
      <c r="B4" s="141" t="s">
        <v>100</v>
      </c>
      <c r="C4" s="142"/>
      <c r="D4" s="142"/>
      <c r="E4" s="142"/>
      <c r="F4" s="142"/>
      <c r="G4" s="142"/>
      <c r="H4" s="142"/>
      <c r="I4" s="142"/>
      <c r="J4" s="142" t="s">
        <v>100</v>
      </c>
      <c r="K4" s="142"/>
      <c r="L4" s="142"/>
      <c r="M4" s="142"/>
      <c r="N4" s="142"/>
      <c r="O4" s="142"/>
      <c r="P4" s="142"/>
      <c r="Q4" s="142"/>
      <c r="R4" s="55"/>
    </row>
    <row r="5" spans="1:20">
      <c r="A5" s="5">
        <v>1997</v>
      </c>
      <c r="B5" s="96">
        <f>IF(ISERROR(LComp_Can!B5/RGDP_Can!B5),"..",LComp_Can!B5/RGDP_Can!B5)</f>
        <v>0.45989966453623199</v>
      </c>
      <c r="C5" s="38">
        <f>IF(ISERROR(LComp_Can!C5/RGDP_Can!C5),"..",LComp_Can!C5/RGDP_Can!C5)</f>
        <v>0.4094895728784122</v>
      </c>
      <c r="D5" s="38">
        <f>IF(ISERROR(LComp_Can!D5/RGDP_Can!D5),"..",LComp_Can!D5/RGDP_Can!D5)</f>
        <v>8.910201488191058E-2</v>
      </c>
      <c r="E5" s="38">
        <f>IF(ISERROR(LComp_Can!E5/RGDP_Can!E5),"..",LComp_Can!E5/RGDP_Can!E5)</f>
        <v>0.18958450153986192</v>
      </c>
      <c r="F5" s="38">
        <f>IF(ISERROR(LComp_Can!F5/RGDP_Can!F5),"..",LComp_Can!F5/RGDP_Can!F5)</f>
        <v>0.57540316595063412</v>
      </c>
      <c r="G5" s="38">
        <f>IF(ISERROR(LComp_Can!G5/RGDP_Can!G5),"..",LComp_Can!G5/RGDP_Can!G5)</f>
        <v>0.52103671585896427</v>
      </c>
      <c r="H5" s="38">
        <f>IF(ISERROR(LComp_Can!H5/RGDP_Can!H5),"..",LComp_Can!H5/RGDP_Can!H5)</f>
        <v>0.6304569327268954</v>
      </c>
      <c r="I5" s="38">
        <f>IF(ISERROR(LComp_Can!I5/RGDP_Can!I5),"..",LComp_Can!I5/RGDP_Can!I5)</f>
        <v>0.67443703269507471</v>
      </c>
      <c r="J5" s="38">
        <f>IF(ISERROR(LComp_Can!J5/RGDP_Can!J5),"..",LComp_Can!J5/RGDP_Can!J5)</f>
        <v>0.55155194593546886</v>
      </c>
      <c r="K5" s="38">
        <f>IF(ISERROR(LComp_Can!K5/RGDP_Can!K5),"..",LComp_Can!K5/RGDP_Can!K5)</f>
        <v>0.42851680558583211</v>
      </c>
      <c r="L5" s="38">
        <f>IF(ISERROR(LComp_Can!L5/RGDP_Can!L5),"..",LComp_Can!L5/RGDP_Can!L5)</f>
        <v>0.37667399266121082</v>
      </c>
      <c r="M5" s="38">
        <f>IF(ISERROR(LComp_Can!M5/RGDP_Can!M5),"..",LComp_Can!M5/RGDP_Can!M5)</f>
        <v>0.61466509659677182</v>
      </c>
      <c r="N5" s="38">
        <f>IF(ISERROR(LComp_Can!N5/RGDP_Can!N5),"..",LComp_Can!N5/RGDP_Can!N5)</f>
        <v>0.55979881406529319</v>
      </c>
      <c r="O5" s="38">
        <f>IF(ISERROR(LComp_Can!O5/RGDP_Can!O5),"..",LComp_Can!O5/RGDP_Can!O5)</f>
        <v>0.49250197284411346</v>
      </c>
      <c r="P5" s="38">
        <f>IF(ISERROR(LComp_Can!P5/RGDP_Can!P5),"..",LComp_Can!P5/RGDP_Can!P5)</f>
        <v>0.59559567766942456</v>
      </c>
      <c r="Q5" s="38">
        <f>IF(ISERROR(LComp_Can!Q5/RGDP_Can!Q5),"..",LComp_Can!Q5/RGDP_Can!Q5)</f>
        <v>0.5298425775733403</v>
      </c>
      <c r="R5" s="55"/>
    </row>
    <row r="6" spans="1:20">
      <c r="A6" s="5">
        <v>1998</v>
      </c>
      <c r="B6" s="96">
        <f>IF(ISERROR(LComp_Can!B6/RGDP_Can!B6),"..",LComp_Can!B6/RGDP_Can!B6)</f>
        <v>0.46631572774674734</v>
      </c>
      <c r="C6" s="38">
        <f>IF(ISERROR(LComp_Can!C6/RGDP_Can!C6),"..",LComp_Can!C6/RGDP_Can!C6)</f>
        <v>0.39115054906209618</v>
      </c>
      <c r="D6" s="38">
        <f>IF(ISERROR(LComp_Can!D6/RGDP_Can!D6),"..",LComp_Can!D6/RGDP_Can!D6)</f>
        <v>8.7386635744736069E-2</v>
      </c>
      <c r="E6" s="38">
        <f>IF(ISERROR(LComp_Can!E6/RGDP_Can!E6),"..",LComp_Can!E6/RGDP_Can!E6)</f>
        <v>0.20327155133307606</v>
      </c>
      <c r="F6" s="38">
        <f>IF(ISERROR(LComp_Can!F6/RGDP_Can!F6),"..",LComp_Can!F6/RGDP_Can!F6)</f>
        <v>0.57551119018870434</v>
      </c>
      <c r="G6" s="38">
        <f>IF(ISERROR(LComp_Can!G6/RGDP_Can!G6),"..",LComp_Can!G6/RGDP_Can!G6)</f>
        <v>0.52041285395088921</v>
      </c>
      <c r="H6" s="38">
        <f>IF(ISERROR(LComp_Can!H6/RGDP_Can!H6),"..",LComp_Can!H6/RGDP_Can!H6)</f>
        <v>0.61151257140103621</v>
      </c>
      <c r="I6" s="38">
        <f>IF(ISERROR(LComp_Can!I6/RGDP_Can!I6),"..",LComp_Can!I6/RGDP_Can!I6)</f>
        <v>0.68893769066263633</v>
      </c>
      <c r="J6" s="38">
        <f>IF(ISERROR(LComp_Can!J6/RGDP_Can!J6),"..",LComp_Can!J6/RGDP_Can!J6)</f>
        <v>0.57517820984134183</v>
      </c>
      <c r="K6" s="38">
        <f>IF(ISERROR(LComp_Can!K6/RGDP_Can!K6),"..",LComp_Can!K6/RGDP_Can!K6)</f>
        <v>0.45497950904105444</v>
      </c>
      <c r="L6" s="38">
        <f>IF(ISERROR(LComp_Can!L6/RGDP_Can!L6),"..",LComp_Can!L6/RGDP_Can!L6)</f>
        <v>0.37692816744058127</v>
      </c>
      <c r="M6" s="38">
        <f>IF(ISERROR(LComp_Can!M6/RGDP_Can!M6),"..",LComp_Can!M6/RGDP_Can!M6)</f>
        <v>0.63727425591817188</v>
      </c>
      <c r="N6" s="38">
        <f>IF(ISERROR(LComp_Can!N6/RGDP_Can!N6),"..",LComp_Can!N6/RGDP_Can!N6)</f>
        <v>0.58279867668169139</v>
      </c>
      <c r="O6" s="38">
        <f>IF(ISERROR(LComp_Can!O6/RGDP_Can!O6),"..",LComp_Can!O6/RGDP_Can!O6)</f>
        <v>0.52004692016246068</v>
      </c>
      <c r="P6" s="38">
        <f>IF(ISERROR(LComp_Can!P6/RGDP_Can!P6),"..",LComp_Can!P6/RGDP_Can!P6)</f>
        <v>0.59400979388011677</v>
      </c>
      <c r="Q6" s="38">
        <f>IF(ISERROR(LComp_Can!Q6/RGDP_Can!Q6),"..",LComp_Can!Q6/RGDP_Can!Q6)</f>
        <v>0.54187938803856073</v>
      </c>
      <c r="R6" s="55"/>
      <c r="S6" s="91"/>
      <c r="T6" s="44"/>
    </row>
    <row r="7" spans="1:20">
      <c r="A7" s="5">
        <v>1999</v>
      </c>
      <c r="B7" s="96">
        <f>IF(ISERROR(LComp_Can!B7/RGDP_Can!B7),"..",LComp_Can!B7/RGDP_Can!B7)</f>
        <v>0.46409175014848142</v>
      </c>
      <c r="C7" s="38">
        <f>IF(ISERROR(LComp_Can!C7/RGDP_Can!C7),"..",LComp_Can!C7/RGDP_Can!C7)</f>
        <v>0.40186080305974969</v>
      </c>
      <c r="D7" s="38">
        <f>IF(ISERROR(LComp_Can!D7/RGDP_Can!D7),"..",LComp_Can!D7/RGDP_Can!D7)</f>
        <v>8.4598003633850768E-2</v>
      </c>
      <c r="E7" s="38">
        <f>IF(ISERROR(LComp_Can!E7/RGDP_Can!E7),"..",LComp_Can!E7/RGDP_Can!E7)</f>
        <v>0.19913101504433267</v>
      </c>
      <c r="F7" s="38">
        <f>IF(ISERROR(LComp_Can!F7/RGDP_Can!F7),"..",LComp_Can!F7/RGDP_Can!F7)</f>
        <v>0.57111558798970075</v>
      </c>
      <c r="G7" s="38">
        <f>IF(ISERROR(LComp_Can!G7/RGDP_Can!G7),"..",LComp_Can!G7/RGDP_Can!G7)</f>
        <v>0.50936834156966626</v>
      </c>
      <c r="H7" s="38">
        <f>IF(ISERROR(LComp_Can!H7/RGDP_Can!H7),"..",LComp_Can!H7/RGDP_Can!H7)</f>
        <v>0.60614076322965993</v>
      </c>
      <c r="I7" s="38">
        <f>IF(ISERROR(LComp_Can!I7/RGDP_Can!I7),"..",LComp_Can!I7/RGDP_Can!I7)</f>
        <v>0.67580789751494075</v>
      </c>
      <c r="J7" s="38">
        <f>IF(ISERROR(LComp_Can!J7/RGDP_Can!J7),"..",LComp_Can!J7/RGDP_Can!J7)</f>
        <v>0.57077640474889302</v>
      </c>
      <c r="K7" s="38">
        <f>IF(ISERROR(LComp_Can!K7/RGDP_Can!K7),"..",LComp_Can!K7/RGDP_Can!K7)</f>
        <v>0.45753293342236373</v>
      </c>
      <c r="L7" s="38">
        <f>IF(ISERROR(LComp_Can!L7/RGDP_Can!L7),"..",LComp_Can!L7/RGDP_Can!L7)</f>
        <v>0.37368306338175394</v>
      </c>
      <c r="M7" s="38">
        <f>IF(ISERROR(LComp_Can!M7/RGDP_Can!M7),"..",LComp_Can!M7/RGDP_Can!M7)</f>
        <v>0.64169020985945724</v>
      </c>
      <c r="N7" s="38">
        <f>IF(ISERROR(LComp_Can!N7/RGDP_Can!N7),"..",LComp_Can!N7/RGDP_Can!N7)</f>
        <v>0.59814469591403285</v>
      </c>
      <c r="O7" s="38">
        <f>IF(ISERROR(LComp_Can!O7/RGDP_Can!O7),"..",LComp_Can!O7/RGDP_Can!O7)</f>
        <v>0.54903426118553023</v>
      </c>
      <c r="P7" s="38">
        <f>IF(ISERROR(LComp_Can!P7/RGDP_Can!P7),"..",LComp_Can!P7/RGDP_Can!P7)</f>
        <v>0.60563677622866985</v>
      </c>
      <c r="Q7" s="38">
        <f>IF(ISERROR(LComp_Can!Q7/RGDP_Can!Q7),"..",LComp_Can!Q7/RGDP_Can!Q7)</f>
        <v>0.544578005445299</v>
      </c>
      <c r="R7" s="55"/>
      <c r="S7" s="29"/>
      <c r="T7" s="44"/>
    </row>
    <row r="8" spans="1:20">
      <c r="A8" s="5">
        <v>2000</v>
      </c>
      <c r="B8" s="96">
        <f>IF(ISERROR(LComp_Can!B8/RGDP_Can!B8),"..",LComp_Can!B8/RGDP_Can!B8)</f>
        <v>0.47419918320171123</v>
      </c>
      <c r="C8" s="38">
        <f>IF(ISERROR(LComp_Can!C8/RGDP_Can!C8),"..",LComp_Can!C8/RGDP_Can!C8)</f>
        <v>0.4137144330140507</v>
      </c>
      <c r="D8" s="38">
        <f>IF(ISERROR(LComp_Can!D8/RGDP_Can!D8),"..",LComp_Can!D8/RGDP_Can!D8)</f>
        <v>9.2679390883234042E-2</v>
      </c>
      <c r="E8" s="38">
        <f>IF(ISERROR(LComp_Can!E8/RGDP_Can!E8),"..",LComp_Can!E8/RGDP_Can!E8)</f>
        <v>0.20440058817486195</v>
      </c>
      <c r="F8" s="38">
        <f>IF(ISERROR(LComp_Can!F8/RGDP_Can!F8),"..",LComp_Can!F8/RGDP_Can!F8)</f>
        <v>0.58325618255309986</v>
      </c>
      <c r="G8" s="38">
        <f>IF(ISERROR(LComp_Can!G8/RGDP_Can!G8),"..",LComp_Can!G8/RGDP_Can!G8)</f>
        <v>0.49822798241073074</v>
      </c>
      <c r="H8" s="38">
        <f>IF(ISERROR(LComp_Can!H8/RGDP_Can!H8),"..",LComp_Can!H8/RGDP_Can!H8)</f>
        <v>0.60878660505671445</v>
      </c>
      <c r="I8" s="38">
        <f>IF(ISERROR(LComp_Can!I8/RGDP_Can!I8),"..",LComp_Can!I8/RGDP_Can!I8)</f>
        <v>0.67585572744775468</v>
      </c>
      <c r="J8" s="38">
        <f>IF(ISERROR(LComp_Can!J8/RGDP_Can!J8),"..",LComp_Can!J8/RGDP_Can!J8)</f>
        <v>0.57079368319276647</v>
      </c>
      <c r="K8" s="38">
        <f>IF(ISERROR(LComp_Can!K8/RGDP_Can!K8),"..",LComp_Can!K8/RGDP_Can!K8)</f>
        <v>0.47228225824752301</v>
      </c>
      <c r="L8" s="38">
        <f>IF(ISERROR(LComp_Can!L8/RGDP_Can!L8),"..",LComp_Can!L8/RGDP_Can!L8)</f>
        <v>0.39926212966453489</v>
      </c>
      <c r="M8" s="38">
        <f>IF(ISERROR(LComp_Can!M8/RGDP_Can!M8),"..",LComp_Can!M8/RGDP_Can!M8)</f>
        <v>0.67690010846572457</v>
      </c>
      <c r="N8" s="38">
        <f>IF(ISERROR(LComp_Can!N8/RGDP_Can!N8),"..",LComp_Can!N8/RGDP_Can!N8)</f>
        <v>0.62611112332870689</v>
      </c>
      <c r="O8" s="38">
        <f>IF(ISERROR(LComp_Can!O8/RGDP_Can!O8),"..",LComp_Can!O8/RGDP_Can!O8)</f>
        <v>0.58450139264178713</v>
      </c>
      <c r="P8" s="38">
        <f>IF(ISERROR(LComp_Can!P8/RGDP_Can!P8),"..",LComp_Can!P8/RGDP_Can!P8)</f>
        <v>0.63406177078560555</v>
      </c>
      <c r="Q8" s="38">
        <f>IF(ISERROR(LComp_Can!Q8/RGDP_Can!Q8),"..",LComp_Can!Q8/RGDP_Can!Q8)</f>
        <v>0.55635103077987635</v>
      </c>
      <c r="R8" s="55"/>
      <c r="S8" s="29"/>
      <c r="T8" s="44"/>
    </row>
    <row r="9" spans="1:20">
      <c r="A9" s="5">
        <v>2001</v>
      </c>
      <c r="B9" s="96">
        <f>IF(ISERROR(LComp_Can!B9/RGDP_Can!B9),"..",LComp_Can!B9/RGDP_Can!B9)</f>
        <v>0.4879666694258688</v>
      </c>
      <c r="C9" s="38">
        <f>IF(ISERROR(LComp_Can!C9/RGDP_Can!C9),"..",LComp_Can!C9/RGDP_Can!C9)</f>
        <v>0.45308923619305064</v>
      </c>
      <c r="D9" s="38">
        <f>IF(ISERROR(LComp_Can!D9/RGDP_Can!D9),"..",LComp_Can!D9/RGDP_Can!D9)</f>
        <v>0.10679317311109965</v>
      </c>
      <c r="E9" s="38">
        <f>IF(ISERROR(LComp_Can!E9/RGDP_Can!E9),"..",LComp_Can!E9/RGDP_Can!E9)</f>
        <v>0.22227608407733818</v>
      </c>
      <c r="F9" s="38">
        <f>IF(ISERROR(LComp_Can!F9/RGDP_Can!F9),"..",LComp_Can!F9/RGDP_Can!F9)</f>
        <v>0.57385368674093795</v>
      </c>
      <c r="G9" s="38">
        <f>IF(ISERROR(LComp_Can!G9/RGDP_Can!G9),"..",LComp_Can!G9/RGDP_Can!G9)</f>
        <v>0.52677489270307276</v>
      </c>
      <c r="H9" s="38">
        <f>IF(ISERROR(LComp_Can!H9/RGDP_Can!H9),"..",LComp_Can!H9/RGDP_Can!H9)</f>
        <v>0.62523766659933178</v>
      </c>
      <c r="I9" s="38">
        <f>IF(ISERROR(LComp_Can!I9/RGDP_Can!I9),"..",LComp_Can!I9/RGDP_Can!I9)</f>
        <v>0.65357901894730352</v>
      </c>
      <c r="J9" s="38">
        <f>IF(ISERROR(LComp_Can!J9/RGDP_Can!J9),"..",LComp_Can!J9/RGDP_Can!J9)</f>
        <v>0.57428029515016599</v>
      </c>
      <c r="K9" s="38">
        <f>IF(ISERROR(LComp_Can!K9/RGDP_Can!K9),"..",LComp_Can!K9/RGDP_Can!K9)</f>
        <v>0.45750332934442933</v>
      </c>
      <c r="L9" s="38">
        <f>IF(ISERROR(LComp_Can!L9/RGDP_Can!L9),"..",LComp_Can!L9/RGDP_Can!L9)</f>
        <v>0.3978969593735881</v>
      </c>
      <c r="M9" s="38">
        <f>IF(ISERROR(LComp_Can!M9/RGDP_Can!M9),"..",LComp_Can!M9/RGDP_Can!M9)</f>
        <v>0.7089457325424956</v>
      </c>
      <c r="N9" s="38">
        <f>IF(ISERROR(LComp_Can!N9/RGDP_Can!N9),"..",LComp_Can!N9/RGDP_Can!N9)</f>
        <v>0.64800776093874035</v>
      </c>
      <c r="O9" s="38">
        <f>IF(ISERROR(LComp_Can!O9/RGDP_Can!O9),"..",LComp_Can!O9/RGDP_Can!O9)</f>
        <v>0.60561924234830977</v>
      </c>
      <c r="P9" s="38">
        <f>IF(ISERROR(LComp_Can!P9/RGDP_Can!P9),"..",LComp_Can!P9/RGDP_Can!P9)</f>
        <v>0.64069637595296347</v>
      </c>
      <c r="Q9" s="38">
        <f>IF(ISERROR(LComp_Can!Q9/RGDP_Can!Q9),"..",LComp_Can!Q9/RGDP_Can!Q9)</f>
        <v>0.57429916387484026</v>
      </c>
      <c r="R9" s="55"/>
      <c r="S9" s="29"/>
      <c r="T9" s="44"/>
    </row>
    <row r="10" spans="1:20">
      <c r="A10" s="5">
        <v>2002</v>
      </c>
      <c r="B10" s="96">
        <f>IF(ISERROR(LComp_Can!B10/RGDP_Can!B10),"..",LComp_Can!B10/RGDP_Can!B10)</f>
        <v>0.49139165188731554</v>
      </c>
      <c r="C10" s="38">
        <f>IF(ISERROR(LComp_Can!C10/RGDP_Can!C10),"..",LComp_Can!C10/RGDP_Can!C10)</f>
        <v>0.46137177730192014</v>
      </c>
      <c r="D10" s="38">
        <f>IF(ISERROR(LComp_Can!D10/RGDP_Can!D10),"..",LComp_Can!D10/RGDP_Can!D10)</f>
        <v>0.10161782392276901</v>
      </c>
      <c r="E10" s="38">
        <f>IF(ISERROR(LComp_Can!E10/RGDP_Can!E10),"..",LComp_Can!E10/RGDP_Can!E10)</f>
        <v>0.21486869756657534</v>
      </c>
      <c r="F10" s="38">
        <f>IF(ISERROR(LComp_Can!F10/RGDP_Can!F10),"..",LComp_Can!F10/RGDP_Can!F10)</f>
        <v>0.57444511500372197</v>
      </c>
      <c r="G10" s="38">
        <f>IF(ISERROR(LComp_Can!G10/RGDP_Can!G10),"..",LComp_Can!G10/RGDP_Can!G10)</f>
        <v>0.5357029340068975</v>
      </c>
      <c r="H10" s="38">
        <f>IF(ISERROR(LComp_Can!H10/RGDP_Can!H10),"..",LComp_Can!H10/RGDP_Can!H10)</f>
        <v>0.61896612868763046</v>
      </c>
      <c r="I10" s="38">
        <f>IF(ISERROR(LComp_Can!I10/RGDP_Can!I10),"..",LComp_Can!I10/RGDP_Can!I10)</f>
        <v>0.64835524421692603</v>
      </c>
      <c r="J10" s="38">
        <f>IF(ISERROR(LComp_Can!J10/RGDP_Can!J10),"..",LComp_Can!J10/RGDP_Can!J10)</f>
        <v>0.59362579895207179</v>
      </c>
      <c r="K10" s="38">
        <f>IF(ISERROR(LComp_Can!K10/RGDP_Can!K10),"..",LComp_Can!K10/RGDP_Can!K10)</f>
        <v>0.44801615389462129</v>
      </c>
      <c r="L10" s="38">
        <f>IF(ISERROR(LComp_Can!L10/RGDP_Can!L10),"..",LComp_Can!L10/RGDP_Can!L10)</f>
        <v>0.39864858085400845</v>
      </c>
      <c r="M10" s="38">
        <f>IF(ISERROR(LComp_Can!M10/RGDP_Can!M10),"..",LComp_Can!M10/RGDP_Can!M10)</f>
        <v>0.71071540917499376</v>
      </c>
      <c r="N10" s="38">
        <f>IF(ISERROR(LComp_Can!N10/RGDP_Can!N10),"..",LComp_Can!N10/RGDP_Can!N10)</f>
        <v>0.64489994497935554</v>
      </c>
      <c r="O10" s="38">
        <f>IF(ISERROR(LComp_Can!O10/RGDP_Can!O10),"..",LComp_Can!O10/RGDP_Can!O10)</f>
        <v>0.64472929466539664</v>
      </c>
      <c r="P10" s="38">
        <f>IF(ISERROR(LComp_Can!P10/RGDP_Can!P10),"..",LComp_Can!P10/RGDP_Can!P10)</f>
        <v>0.65464190850638737</v>
      </c>
      <c r="Q10" s="38">
        <f>IF(ISERROR(LComp_Can!Q10/RGDP_Can!Q10),"..",LComp_Can!Q10/RGDP_Can!Q10)</f>
        <v>0.58934841632585078</v>
      </c>
      <c r="R10" s="55"/>
      <c r="S10" s="29"/>
      <c r="T10" s="44"/>
    </row>
    <row r="11" spans="1:20">
      <c r="A11" s="5">
        <v>2003</v>
      </c>
      <c r="B11" s="96">
        <f>IF(ISERROR(LComp_Can!B11/RGDP_Can!B11),"..",LComp_Can!B11/RGDP_Can!B11)</f>
        <v>0.50095151339699517</v>
      </c>
      <c r="C11" s="38">
        <f>IF(ISERROR(LComp_Can!C11/RGDP_Can!C11),"..",LComp_Can!C11/RGDP_Can!C11)</f>
        <v>0.44751238250415726</v>
      </c>
      <c r="D11" s="38">
        <f>IF(ISERROR(LComp_Can!D11/RGDP_Can!D11),"..",LComp_Can!D11/RGDP_Can!D11)</f>
        <v>0.10735777705110772</v>
      </c>
      <c r="E11" s="38">
        <f>IF(ISERROR(LComp_Can!E11/RGDP_Can!E11),"..",LComp_Can!E11/RGDP_Can!E11)</f>
        <v>0.23321761230659577</v>
      </c>
      <c r="F11" s="38">
        <f>IF(ISERROR(LComp_Can!F11/RGDP_Can!F11),"..",LComp_Can!F11/RGDP_Can!F11)</f>
        <v>0.57319191761289812</v>
      </c>
      <c r="G11" s="38">
        <f>IF(ISERROR(LComp_Can!G11/RGDP_Can!G11),"..",LComp_Can!G11/RGDP_Can!G11)</f>
        <v>0.55499064167120704</v>
      </c>
      <c r="H11" s="38">
        <f>IF(ISERROR(LComp_Can!H11/RGDP_Can!H11),"..",LComp_Can!H11/RGDP_Can!H11)</f>
        <v>0.60502499629812156</v>
      </c>
      <c r="I11" s="38">
        <f>IF(ISERROR(LComp_Can!I11/RGDP_Can!I11),"..",LComp_Can!I11/RGDP_Can!I11)</f>
        <v>0.66234231509291963</v>
      </c>
      <c r="J11" s="38">
        <f>IF(ISERROR(LComp_Can!J11/RGDP_Can!J11),"..",LComp_Can!J11/RGDP_Can!J11)</f>
        <v>0.60940309107605983</v>
      </c>
      <c r="K11" s="38">
        <f>IF(ISERROR(LComp_Can!K11/RGDP_Can!K11),"..",LComp_Can!K11/RGDP_Can!K11)</f>
        <v>0.45372722697059725</v>
      </c>
      <c r="L11" s="38">
        <f>IF(ISERROR(LComp_Can!L11/RGDP_Can!L11),"..",LComp_Can!L11/RGDP_Can!L11)</f>
        <v>0.40594529676499097</v>
      </c>
      <c r="M11" s="38">
        <f>IF(ISERROR(LComp_Can!M11/RGDP_Can!M11),"..",LComp_Can!M11/RGDP_Can!M11)</f>
        <v>0.71372758490515775</v>
      </c>
      <c r="N11" s="38">
        <f>IF(ISERROR(LComp_Can!N11/RGDP_Can!N11),"..",LComp_Can!N11/RGDP_Can!N11)</f>
        <v>0.66459309156183866</v>
      </c>
      <c r="O11" s="38">
        <f>IF(ISERROR(LComp_Can!O11/RGDP_Can!O11),"..",LComp_Can!O11/RGDP_Can!O11)</f>
        <v>0.6718235912706102</v>
      </c>
      <c r="P11" s="38">
        <f>IF(ISERROR(LComp_Can!P11/RGDP_Can!P11),"..",LComp_Can!P11/RGDP_Can!P11)</f>
        <v>0.66683659750262592</v>
      </c>
      <c r="Q11" s="38">
        <f>IF(ISERROR(LComp_Can!Q11/RGDP_Can!Q11),"..",LComp_Can!Q11/RGDP_Can!Q11)</f>
        <v>0.60506398475286294</v>
      </c>
      <c r="R11" s="55"/>
      <c r="S11" s="29"/>
      <c r="T11" s="44"/>
    </row>
    <row r="12" spans="1:20">
      <c r="A12" s="5">
        <v>2004</v>
      </c>
      <c r="B12" s="96">
        <f>IF(ISERROR(LComp_Can!B12/RGDP_Can!B12),"..",LComp_Can!B12/RGDP_Can!B12)</f>
        <v>0.51580996071558327</v>
      </c>
      <c r="C12" s="38">
        <f>IF(ISERROR(LComp_Can!C12/RGDP_Can!C12),"..",LComp_Can!C12/RGDP_Can!C12)</f>
        <v>0.43025925490480255</v>
      </c>
      <c r="D12" s="38">
        <f>IF(ISERROR(LComp_Can!D12/RGDP_Can!D12),"..",LComp_Can!D12/RGDP_Can!D12)</f>
        <v>0.12039329852263828</v>
      </c>
      <c r="E12" s="38">
        <f>IF(ISERROR(LComp_Can!E12/RGDP_Can!E12),"..",LComp_Can!E12/RGDP_Can!E12)</f>
        <v>0.25591729964574034</v>
      </c>
      <c r="F12" s="38">
        <f>IF(ISERROR(LComp_Can!F12/RGDP_Can!F12),"..",LComp_Can!F12/RGDP_Can!F12)</f>
        <v>0.58581565504392463</v>
      </c>
      <c r="G12" s="38">
        <f>IF(ISERROR(LComp_Can!G12/RGDP_Can!G12),"..",LComp_Can!G12/RGDP_Can!G12)</f>
        <v>0.56960037126153984</v>
      </c>
      <c r="H12" s="38">
        <f>IF(ISERROR(LComp_Can!H12/RGDP_Can!H12),"..",LComp_Can!H12/RGDP_Can!H12)</f>
        <v>0.6176250640797466</v>
      </c>
      <c r="I12" s="38">
        <f>IF(ISERROR(LComp_Can!I12/RGDP_Can!I12),"..",LComp_Can!I12/RGDP_Can!I12)</f>
        <v>0.67643816572555537</v>
      </c>
      <c r="J12" s="38">
        <f>IF(ISERROR(LComp_Can!J12/RGDP_Can!J12),"..",LComp_Can!J12/RGDP_Can!J12)</f>
        <v>0.62777080346568459</v>
      </c>
      <c r="K12" s="38">
        <f>IF(ISERROR(LComp_Can!K12/RGDP_Can!K12),"..",LComp_Can!K12/RGDP_Can!K12)</f>
        <v>0.45366994166889002</v>
      </c>
      <c r="L12" s="38">
        <f>IF(ISERROR(LComp_Can!L12/RGDP_Can!L12),"..",LComp_Can!L12/RGDP_Can!L12)</f>
        <v>0.42371492009966477</v>
      </c>
      <c r="M12" s="38">
        <f>IF(ISERROR(LComp_Can!M12/RGDP_Can!M12),"..",LComp_Can!M12/RGDP_Can!M12)</f>
        <v>0.73126946816647054</v>
      </c>
      <c r="N12" s="38">
        <f>IF(ISERROR(LComp_Can!N12/RGDP_Can!N12),"..",LComp_Can!N12/RGDP_Can!N12)</f>
        <v>0.68046263680557972</v>
      </c>
      <c r="O12" s="38">
        <f>IF(ISERROR(LComp_Can!O12/RGDP_Can!O12),"..",LComp_Can!O12/RGDP_Can!O12)</f>
        <v>0.68718369841652516</v>
      </c>
      <c r="P12" s="38">
        <f>IF(ISERROR(LComp_Can!P12/RGDP_Can!P12),"..",LComp_Can!P12/RGDP_Can!P12)</f>
        <v>0.68498233095214134</v>
      </c>
      <c r="Q12" s="38">
        <f>IF(ISERROR(LComp_Can!Q12/RGDP_Can!Q12),"..",LComp_Can!Q12/RGDP_Can!Q12)</f>
        <v>0.62179025245510045</v>
      </c>
      <c r="R12" s="55"/>
      <c r="S12" s="29"/>
      <c r="T12" s="44"/>
    </row>
    <row r="13" spans="1:20">
      <c r="A13" s="5">
        <v>2005</v>
      </c>
      <c r="B13" s="96">
        <f>IF(ISERROR(LComp_Can!B13/RGDP_Can!B13),"..",LComp_Can!B13/RGDP_Can!B13)</f>
        <v>0.52801695550464678</v>
      </c>
      <c r="C13" s="38">
        <f>IF(ISERROR(LComp_Can!C13/RGDP_Can!C13),"..",LComp_Can!C13/RGDP_Can!C13)</f>
        <v>0.42159237304033143</v>
      </c>
      <c r="D13" s="38">
        <f>IF(ISERROR(LComp_Can!D13/RGDP_Can!D13),"..",LComp_Can!D13/RGDP_Can!D13)</f>
        <v>0.14342931559194225</v>
      </c>
      <c r="E13" s="38">
        <f>IF(ISERROR(LComp_Can!E13/RGDP_Can!E13),"..",LComp_Can!E13/RGDP_Can!E13)</f>
        <v>0.25038671173394217</v>
      </c>
      <c r="F13" s="38">
        <f>IF(ISERROR(LComp_Can!F13/RGDP_Can!F13),"..",LComp_Can!F13/RGDP_Can!F13)</f>
        <v>0.61455333547189361</v>
      </c>
      <c r="G13" s="38">
        <f>IF(ISERROR(LComp_Can!G13/RGDP_Can!G13),"..",LComp_Can!G13/RGDP_Can!G13)</f>
        <v>0.57478177541884912</v>
      </c>
      <c r="H13" s="38">
        <f>IF(ISERROR(LComp_Can!H13/RGDP_Can!H13),"..",LComp_Can!H13/RGDP_Can!H13)</f>
        <v>0.62129679609221777</v>
      </c>
      <c r="I13" s="38">
        <f>IF(ISERROR(LComp_Can!I13/RGDP_Can!I13),"..",LComp_Can!I13/RGDP_Can!I13)</f>
        <v>0.68130437376358244</v>
      </c>
      <c r="J13" s="38">
        <f>IF(ISERROR(LComp_Can!J13/RGDP_Can!J13),"..",LComp_Can!J13/RGDP_Can!J13)</f>
        <v>0.61214568546697468</v>
      </c>
      <c r="K13" s="38">
        <f>IF(ISERROR(LComp_Can!K13/RGDP_Can!K13),"..",LComp_Can!K13/RGDP_Can!K13)</f>
        <v>0.45607977340865541</v>
      </c>
      <c r="L13" s="38">
        <f>IF(ISERROR(LComp_Can!L13/RGDP_Can!L13),"..",LComp_Can!L13/RGDP_Can!L13)</f>
        <v>0.43500883959531317</v>
      </c>
      <c r="M13" s="38">
        <f>IF(ISERROR(LComp_Can!M13/RGDP_Can!M13),"..",LComp_Can!M13/RGDP_Can!M13)</f>
        <v>0.75679746249643554</v>
      </c>
      <c r="N13" s="38">
        <f>IF(ISERROR(LComp_Can!N13/RGDP_Can!N13),"..",LComp_Can!N13/RGDP_Can!N13)</f>
        <v>0.70997386832472342</v>
      </c>
      <c r="O13" s="38">
        <f>IF(ISERROR(LComp_Can!O13/RGDP_Can!O13),"..",LComp_Can!O13/RGDP_Can!O13)</f>
        <v>0.68859308270600961</v>
      </c>
      <c r="P13" s="38">
        <f>IF(ISERROR(LComp_Can!P13/RGDP_Can!P13),"..",LComp_Can!P13/RGDP_Can!P13)</f>
        <v>0.70927958726640716</v>
      </c>
      <c r="Q13" s="38">
        <f>IF(ISERROR(LComp_Can!Q13/RGDP_Can!Q13),"..",LComp_Can!Q13/RGDP_Can!Q13)</f>
        <v>0.64023731189274613</v>
      </c>
      <c r="R13" s="55"/>
      <c r="S13" s="29"/>
      <c r="T13" s="44"/>
    </row>
    <row r="14" spans="1:20">
      <c r="A14" s="5">
        <v>2006</v>
      </c>
      <c r="B14" s="96">
        <f>IF(ISERROR(LComp_Can!B14/RGDP_Can!B14),"..",LComp_Can!B14/RGDP_Can!B14)</f>
        <v>0.54827151765968507</v>
      </c>
      <c r="C14" s="38">
        <f>IF(ISERROR(LComp_Can!C14/RGDP_Can!C14),"..",LComp_Can!C14/RGDP_Can!C14)</f>
        <v>0.42113092542989322</v>
      </c>
      <c r="D14" s="38">
        <f>IF(ISERROR(LComp_Can!D14/RGDP_Can!D14),"..",LComp_Can!D14/RGDP_Can!D14)</f>
        <v>0.16839909450625878</v>
      </c>
      <c r="E14" s="38">
        <f>IF(ISERROR(LComp_Can!E14/RGDP_Can!E14),"..",LComp_Can!E14/RGDP_Can!E14)</f>
        <v>0.27038272065829944</v>
      </c>
      <c r="F14" s="38">
        <f>IF(ISERROR(LComp_Can!F14/RGDP_Can!F14),"..",LComp_Can!F14/RGDP_Can!F14)</f>
        <v>0.68897349417124887</v>
      </c>
      <c r="G14" s="38">
        <f>IF(ISERROR(LComp_Can!G14/RGDP_Can!G14),"..",LComp_Can!G14/RGDP_Can!G14)</f>
        <v>0.5873354846562121</v>
      </c>
      <c r="H14" s="38">
        <f>IF(ISERROR(LComp_Can!H14/RGDP_Can!H14),"..",LComp_Can!H14/RGDP_Can!H14)</f>
        <v>0.62040140589153636</v>
      </c>
      <c r="I14" s="38">
        <f>IF(ISERROR(LComp_Can!I14/RGDP_Can!I14),"..",LComp_Can!I14/RGDP_Can!I14)</f>
        <v>0.68167711169374723</v>
      </c>
      <c r="J14" s="38">
        <f>IF(ISERROR(LComp_Can!J14/RGDP_Can!J14),"..",LComp_Can!J14/RGDP_Can!J14)</f>
        <v>0.63741994590437501</v>
      </c>
      <c r="K14" s="38">
        <f>IF(ISERROR(LComp_Can!K14/RGDP_Can!K14),"..",LComp_Can!K14/RGDP_Can!K14)</f>
        <v>0.45849233883310447</v>
      </c>
      <c r="L14" s="38">
        <f>IF(ISERROR(LComp_Can!L14/RGDP_Can!L14),"..",LComp_Can!L14/RGDP_Can!L14)</f>
        <v>0.44608663634501455</v>
      </c>
      <c r="M14" s="38">
        <f>IF(ISERROR(LComp_Can!M14/RGDP_Can!M14),"..",LComp_Can!M14/RGDP_Can!M14)</f>
        <v>0.763494121109077</v>
      </c>
      <c r="N14" s="38">
        <f>IF(ISERROR(LComp_Can!N14/RGDP_Can!N14),"..",LComp_Can!N14/RGDP_Can!N14)</f>
        <v>0.75002418906779222</v>
      </c>
      <c r="O14" s="38">
        <f>IF(ISERROR(LComp_Can!O14/RGDP_Can!O14),"..",LComp_Can!O14/RGDP_Can!O14)</f>
        <v>0.70734026044179077</v>
      </c>
      <c r="P14" s="38">
        <f>IF(ISERROR(LComp_Can!P14/RGDP_Can!P14),"..",LComp_Can!P14/RGDP_Can!P14)</f>
        <v>0.75218271072454734</v>
      </c>
      <c r="Q14" s="38">
        <f>IF(ISERROR(LComp_Can!Q14/RGDP_Can!Q14),"..",LComp_Can!Q14/RGDP_Can!Q14)</f>
        <v>0.6542732020054195</v>
      </c>
      <c r="R14" s="55"/>
      <c r="S14" s="29"/>
      <c r="T14" s="44"/>
    </row>
    <row r="15" spans="1:20">
      <c r="A15" s="5">
        <v>2007</v>
      </c>
      <c r="B15" s="96">
        <f>IF(ISERROR(LComp_Can!B15/RGDP_Can!B15),"..",LComp_Can!B15/RGDP_Can!B15)</f>
        <v>0.56811063358395486</v>
      </c>
      <c r="C15" s="38">
        <f>IF(ISERROR(LComp_Can!C15/RGDP_Can!C15),"..",LComp_Can!C15/RGDP_Can!C15)</f>
        <v>0.42944662129188749</v>
      </c>
      <c r="D15" s="38">
        <f>IF(ISERROR(LComp_Can!D15/RGDP_Can!D15),"..",LComp_Can!D15/RGDP_Can!D15)</f>
        <v>0.18270594607426052</v>
      </c>
      <c r="E15" s="38">
        <f>IF(ISERROR(LComp_Can!E15/RGDP_Can!E15),"..",LComp_Can!E15/RGDP_Can!E15)</f>
        <v>0.25247069033741792</v>
      </c>
      <c r="F15" s="38">
        <f>IF(ISERROR(LComp_Can!F15/RGDP_Can!F15),"..",LComp_Can!F15/RGDP_Can!F15)</f>
        <v>0.74727948117016274</v>
      </c>
      <c r="G15" s="38">
        <f>IF(ISERROR(LComp_Can!G15/RGDP_Can!G15),"..",LComp_Can!G15/RGDP_Can!G15)</f>
        <v>0.60055917737930098</v>
      </c>
      <c r="H15" s="38">
        <f>IF(ISERROR(LComp_Can!H15/RGDP_Can!H15),"..",LComp_Can!H15/RGDP_Can!H15)</f>
        <v>0.61738516987339087</v>
      </c>
      <c r="I15" s="38">
        <f>IF(ISERROR(LComp_Can!I15/RGDP_Can!I15),"..",LComp_Can!I15/RGDP_Can!I15)</f>
        <v>0.69457698418781455</v>
      </c>
      <c r="J15" s="38">
        <f>IF(ISERROR(LComp_Can!J15/RGDP_Can!J15),"..",LComp_Can!J15/RGDP_Can!J15)</f>
        <v>0.64915922799451042</v>
      </c>
      <c r="K15" s="38">
        <f>IF(ISERROR(LComp_Can!K15/RGDP_Can!K15),"..",LComp_Can!K15/RGDP_Can!K15)</f>
        <v>0.47517220146659855</v>
      </c>
      <c r="L15" s="38">
        <f>IF(ISERROR(LComp_Can!L15/RGDP_Can!L15),"..",LComp_Can!L15/RGDP_Can!L15)</f>
        <v>0.45774791031354506</v>
      </c>
      <c r="M15" s="38">
        <f>IF(ISERROR(LComp_Can!M15/RGDP_Can!M15),"..",LComp_Can!M15/RGDP_Can!M15)</f>
        <v>0.80477736167298364</v>
      </c>
      <c r="N15" s="38">
        <f>IF(ISERROR(LComp_Can!N15/RGDP_Can!N15),"..",LComp_Can!N15/RGDP_Can!N15)</f>
        <v>0.77118042153945876</v>
      </c>
      <c r="O15" s="38">
        <f>IF(ISERROR(LComp_Can!O15/RGDP_Can!O15),"..",LComp_Can!O15/RGDP_Can!O15)</f>
        <v>0.72526503356842065</v>
      </c>
      <c r="P15" s="38">
        <f>IF(ISERROR(LComp_Can!P15/RGDP_Can!P15),"..",LComp_Can!P15/RGDP_Can!P15)</f>
        <v>0.7893207275873263</v>
      </c>
      <c r="Q15" s="38">
        <f>IF(ISERROR(LComp_Can!Q15/RGDP_Can!Q15),"..",LComp_Can!Q15/RGDP_Can!Q15)</f>
        <v>0.68318843236519677</v>
      </c>
      <c r="R15" s="55"/>
      <c r="S15" s="29"/>
      <c r="T15" s="44"/>
    </row>
    <row r="16" spans="1:20">
      <c r="A16" s="5">
        <v>2008</v>
      </c>
      <c r="B16" s="96">
        <f>IF(ISERROR(LComp_Can!B16/RGDP_Can!B16),"..",LComp_Can!B16/RGDP_Can!B16)</f>
        <v>0.58956442770417827</v>
      </c>
      <c r="C16" s="38">
        <f>IF(ISERROR(LComp_Can!C16/RGDP_Can!C16),"..",LComp_Can!C16/RGDP_Can!C16)</f>
        <v>0.37388413623700517</v>
      </c>
      <c r="D16" s="38">
        <f>IF(ISERROR(LComp_Can!D16/RGDP_Can!D16),"..",LComp_Can!D16/RGDP_Can!D16)</f>
        <v>0.20267868470123943</v>
      </c>
      <c r="E16" s="38">
        <f>IF(ISERROR(LComp_Can!E16/RGDP_Can!E16),"..",LComp_Can!E16/RGDP_Can!E16)</f>
        <v>0.25612406629619716</v>
      </c>
      <c r="F16" s="38">
        <f>IF(ISERROR(LComp_Can!F16/RGDP_Can!F16),"..",LComp_Can!F16/RGDP_Can!F16)</f>
        <v>0.78500431641246349</v>
      </c>
      <c r="G16" s="38">
        <f>IF(ISERROR(LComp_Can!G16/RGDP_Can!G16),"..",LComp_Can!G16/RGDP_Can!G16)</f>
        <v>0.62267169414860268</v>
      </c>
      <c r="H16" s="38">
        <f>IF(ISERROR(LComp_Can!H16/RGDP_Can!H16),"..",LComp_Can!H16/RGDP_Can!H16)</f>
        <v>0.64268281539628647</v>
      </c>
      <c r="I16" s="38">
        <f>IF(ISERROR(LComp_Can!I16/RGDP_Can!I16),"..",LComp_Can!I16/RGDP_Can!I16)</f>
        <v>0.7021870704456733</v>
      </c>
      <c r="J16" s="38">
        <f>IF(ISERROR(LComp_Can!J16/RGDP_Can!J16),"..",LComp_Can!J16/RGDP_Can!J16)</f>
        <v>0.66537492303330048</v>
      </c>
      <c r="K16" s="38">
        <f>IF(ISERROR(LComp_Can!K16/RGDP_Can!K16),"..",LComp_Can!K16/RGDP_Can!K16)</f>
        <v>0.49370835816814307</v>
      </c>
      <c r="L16" s="38">
        <f>IF(ISERROR(LComp_Can!L16/RGDP_Can!L16),"..",LComp_Can!L16/RGDP_Can!L16)</f>
        <v>0.46282143889396293</v>
      </c>
      <c r="M16" s="38">
        <f>IF(ISERROR(LComp_Can!M16/RGDP_Can!M16),"..",LComp_Can!M16/RGDP_Can!M16)</f>
        <v>0.84891826020256944</v>
      </c>
      <c r="N16" s="38">
        <f>IF(ISERROR(LComp_Can!N16/RGDP_Can!N16),"..",LComp_Can!N16/RGDP_Can!N16)</f>
        <v>0.80384339714341568</v>
      </c>
      <c r="O16" s="38">
        <f>IF(ISERROR(LComp_Can!O16/RGDP_Can!O16),"..",LComp_Can!O16/RGDP_Can!O16)</f>
        <v>0.77728970396902841</v>
      </c>
      <c r="P16" s="38">
        <f>IF(ISERROR(LComp_Can!P16/RGDP_Can!P16),"..",LComp_Can!P16/RGDP_Can!P16)</f>
        <v>0.83093863127722711</v>
      </c>
      <c r="Q16" s="38">
        <f>IF(ISERROR(LComp_Can!Q16/RGDP_Can!Q16),"..",LComp_Can!Q16/RGDP_Can!Q16)</f>
        <v>0.718276831840854</v>
      </c>
      <c r="R16" s="55"/>
      <c r="S16" s="29"/>
      <c r="T16" s="44"/>
    </row>
    <row r="17" spans="1:20">
      <c r="A17" s="5">
        <v>2009</v>
      </c>
      <c r="B17" s="96">
        <f>IF(ISERROR(LComp_Can!B17/RGDP_Can!B17),"..",LComp_Can!B17/RGDP_Can!B17)</f>
        <v>0.60260594320160121</v>
      </c>
      <c r="C17" s="38">
        <f>IF(ISERROR(LComp_Can!C17/RGDP_Can!C17),"..",LComp_Can!C17/RGDP_Can!C17)</f>
        <v>0.38486416196878942</v>
      </c>
      <c r="D17" s="38">
        <f>IF(ISERROR(LComp_Can!D17/RGDP_Can!D17),"..",LComp_Can!D17/RGDP_Can!D17)</f>
        <v>0.19787755307237251</v>
      </c>
      <c r="E17" s="38">
        <f>IF(ISERROR(LComp_Can!E17/RGDP_Can!E17),"..",LComp_Can!E17/RGDP_Can!E17)</f>
        <v>0.28951814814889376</v>
      </c>
      <c r="F17" s="38">
        <f>IF(ISERROR(LComp_Can!F17/RGDP_Can!F17),"..",LComp_Can!F17/RGDP_Can!F17)</f>
        <v>0.83947631783712939</v>
      </c>
      <c r="G17" s="38">
        <f>IF(ISERROR(LComp_Can!G17/RGDP_Can!G17),"..",LComp_Can!G17/RGDP_Can!G17)</f>
        <v>0.64227728471329881</v>
      </c>
      <c r="H17" s="38">
        <f>IF(ISERROR(LComp_Can!H17/RGDP_Can!H17),"..",LComp_Can!H17/RGDP_Can!H17)</f>
        <v>0.65590178680532352</v>
      </c>
      <c r="I17" s="38">
        <f>IF(ISERROR(LComp_Can!I17/RGDP_Can!I17),"..",LComp_Can!I17/RGDP_Can!I17)</f>
        <v>0.7113369295333426</v>
      </c>
      <c r="J17" s="38">
        <f>IF(ISERROR(LComp_Can!J17/RGDP_Can!J17),"..",LComp_Can!J17/RGDP_Can!J17)</f>
        <v>0.66616838590533578</v>
      </c>
      <c r="K17" s="38">
        <f>IF(ISERROR(LComp_Can!K17/RGDP_Can!K17),"..",LComp_Can!K17/RGDP_Can!K17)</f>
        <v>0.50246159291275461</v>
      </c>
      <c r="L17" s="38">
        <f>IF(ISERROR(LComp_Can!L17/RGDP_Can!L17),"..",LComp_Can!L17/RGDP_Can!L17)</f>
        <v>0.4628687733796526</v>
      </c>
      <c r="M17" s="38">
        <f>IF(ISERROR(LComp_Can!M17/RGDP_Can!M17),"..",LComp_Can!M17/RGDP_Can!M17)</f>
        <v>0.86536902974789609</v>
      </c>
      <c r="N17" s="38">
        <f>IF(ISERROR(LComp_Can!N17/RGDP_Can!N17),"..",LComp_Can!N17/RGDP_Can!N17)</f>
        <v>0.82722355754918964</v>
      </c>
      <c r="O17" s="38">
        <f>IF(ISERROR(LComp_Can!O17/RGDP_Can!O17),"..",LComp_Can!O17/RGDP_Can!O17)</f>
        <v>0.80098061060888692</v>
      </c>
      <c r="P17" s="38">
        <f>IF(ISERROR(LComp_Can!P17/RGDP_Can!P17),"..",LComp_Can!P17/RGDP_Can!P17)</f>
        <v>0.84124796336925511</v>
      </c>
      <c r="Q17" s="38">
        <f>IF(ISERROR(LComp_Can!Q17/RGDP_Can!Q17),"..",LComp_Can!Q17/RGDP_Can!Q17)</f>
        <v>0.7321742425336466</v>
      </c>
      <c r="R17" s="55"/>
      <c r="S17" s="29"/>
      <c r="T17" s="44"/>
    </row>
    <row r="18" spans="1:20">
      <c r="A18" s="5">
        <v>2010</v>
      </c>
      <c r="B18" s="96">
        <f>IF(ISERROR(LComp_Can!B18/RGDP_Can!B18),"..",LComp_Can!B18/RGDP_Can!B18)</f>
        <v>0.60654630436176094</v>
      </c>
      <c r="C18" s="38">
        <f>IF(ISERROR(LComp_Can!C18/RGDP_Can!C18),"..",LComp_Can!C18/RGDP_Can!C18)</f>
        <v>0.39016459711622303</v>
      </c>
      <c r="D18" s="38">
        <f>IF(ISERROR(LComp_Can!D18/RGDP_Can!D18),"..",LComp_Can!D18/RGDP_Can!D18)</f>
        <v>0.20099481602442507</v>
      </c>
      <c r="E18" s="38">
        <f>IF(ISERROR(LComp_Can!E18/RGDP_Can!E18),"..",LComp_Can!E18/RGDP_Can!E18)</f>
        <v>0.29123678544114312</v>
      </c>
      <c r="F18" s="38">
        <f>IF(ISERROR(LComp_Can!F18/RGDP_Can!F18),"..",LComp_Can!F18/RGDP_Can!F18)</f>
        <v>0.83607977116501009</v>
      </c>
      <c r="G18" s="38">
        <f>IF(ISERROR(LComp_Can!G18/RGDP_Can!G18),"..",LComp_Can!G18/RGDP_Can!G18)</f>
        <v>0.6065502862417872</v>
      </c>
      <c r="H18" s="38">
        <f>IF(ISERROR(LComp_Can!H18/RGDP_Can!H18),"..",LComp_Can!H18/RGDP_Can!H18)</f>
        <v>0.65757030007009132</v>
      </c>
      <c r="I18" s="38">
        <f>IF(ISERROR(LComp_Can!I18/RGDP_Can!I18),"..",LComp_Can!I18/RGDP_Can!I18)</f>
        <v>0.72204061041555911</v>
      </c>
      <c r="J18" s="38">
        <f>IF(ISERROR(LComp_Can!J18/RGDP_Can!J18),"..",LComp_Can!J18/RGDP_Can!J18)</f>
        <v>0.64300464126631884</v>
      </c>
      <c r="K18" s="38">
        <f>IF(ISERROR(LComp_Can!K18/RGDP_Can!K18),"..",LComp_Can!K18/RGDP_Can!K18)</f>
        <v>0.51177693889645026</v>
      </c>
      <c r="L18" s="38">
        <f>IF(ISERROR(LComp_Can!L18/RGDP_Can!L18),"..",LComp_Can!L18/RGDP_Can!L18)</f>
        <v>0.47285867468847415</v>
      </c>
      <c r="M18" s="38">
        <f>IF(ISERROR(LComp_Can!M18/RGDP_Can!M18),"..",LComp_Can!M18/RGDP_Can!M18)</f>
        <v>0.91645654891297923</v>
      </c>
      <c r="N18" s="38">
        <f>IF(ISERROR(LComp_Can!N18/RGDP_Can!N18),"..",LComp_Can!N18/RGDP_Can!N18)</f>
        <v>0.8703333336930712</v>
      </c>
      <c r="O18" s="38">
        <f>IF(ISERROR(LComp_Can!O18/RGDP_Can!O18),"..",LComp_Can!O18/RGDP_Can!O18)</f>
        <v>0.84956298964608923</v>
      </c>
      <c r="P18" s="38">
        <f>IF(ISERROR(LComp_Can!P18/RGDP_Can!P18),"..",LComp_Can!P18/RGDP_Can!P18)</f>
        <v>0.87732055172272472</v>
      </c>
      <c r="Q18" s="38">
        <f>IF(ISERROR(LComp_Can!Q18/RGDP_Can!Q18),"..",LComp_Can!Q18/RGDP_Can!Q18)</f>
        <v>0.75680553228313785</v>
      </c>
      <c r="R18" s="55"/>
      <c r="S18" s="29"/>
      <c r="T18" s="44"/>
    </row>
    <row r="19" spans="1:20">
      <c r="A19" s="5">
        <v>2011</v>
      </c>
      <c r="B19" s="96" t="str">
        <f>IF(ISERROR(LComp_Can!B21/RGDP_Can!B21),"..",LComp_Can!B21/RGDP_Can!B21)</f>
        <v>..</v>
      </c>
      <c r="C19" s="38" t="str">
        <f>IF(ISERROR(LComp_Can!C21/RGDP_Can!C21),"..",LComp_Can!C21/RGDP_Can!C21)</f>
        <v>..</v>
      </c>
      <c r="D19" s="38" t="str">
        <f>IF(ISERROR(LComp_Can!D21/RGDP_Can!D21),"..",LComp_Can!D21/RGDP_Can!D21)</f>
        <v>..</v>
      </c>
      <c r="E19" s="38" t="str">
        <f>IF(ISERROR(LComp_Can!E21/RGDP_Can!E21),"..",LComp_Can!E21/RGDP_Can!E21)</f>
        <v>..</v>
      </c>
      <c r="F19" s="38" t="str">
        <f>IF(ISERROR(LComp_Can!F21/RGDP_Can!F21),"..",LComp_Can!F21/RGDP_Can!F21)</f>
        <v>..</v>
      </c>
      <c r="G19" s="38" t="str">
        <f>IF(ISERROR(LComp_Can!G21/RGDP_Can!G21),"..",LComp_Can!G21/RGDP_Can!G21)</f>
        <v>..</v>
      </c>
      <c r="H19" s="38" t="str">
        <f>IF(ISERROR(LComp_Can!H21/RGDP_Can!H21),"..",LComp_Can!H21/RGDP_Can!H21)</f>
        <v>..</v>
      </c>
      <c r="I19" s="38" t="str">
        <f>IF(ISERROR(LComp_Can!I21/RGDP_Can!I21),"..",LComp_Can!I21/RGDP_Can!I21)</f>
        <v>..</v>
      </c>
      <c r="J19" s="38" t="str">
        <f>IF(ISERROR(LComp_Can!J21/RGDP_Can!J21),"..",LComp_Can!J21/RGDP_Can!J21)</f>
        <v>..</v>
      </c>
      <c r="K19" s="38" t="str">
        <f>IF(ISERROR(LComp_Can!K21/RGDP_Can!K21),"..",LComp_Can!K21/RGDP_Can!K21)</f>
        <v>..</v>
      </c>
      <c r="L19" s="38" t="str">
        <f>IF(ISERROR(LComp_Can!L21/RGDP_Can!L21),"..",LComp_Can!L21/RGDP_Can!L21)</f>
        <v>..</v>
      </c>
      <c r="M19" s="38" t="str">
        <f>IF(ISERROR(LComp_Can!M21/RGDP_Can!M21),"..",LComp_Can!M21/RGDP_Can!M21)</f>
        <v>..</v>
      </c>
      <c r="N19" s="38" t="str">
        <f>IF(ISERROR(LComp_Can!N21/RGDP_Can!N21),"..",LComp_Can!N21/RGDP_Can!N21)</f>
        <v>..</v>
      </c>
      <c r="O19" s="38" t="str">
        <f>IF(ISERROR(LComp_Can!O21/RGDP_Can!O21),"..",LComp_Can!O21/RGDP_Can!O21)</f>
        <v>..</v>
      </c>
      <c r="P19" s="38" t="str">
        <f>IF(ISERROR(LComp_Can!P21/RGDP_Can!P21),"..",LComp_Can!P21/RGDP_Can!P21)</f>
        <v>..</v>
      </c>
      <c r="Q19" s="38" t="str">
        <f>IF(ISERROR(LComp_Can!Q21/RGDP_Can!Q21),"..",LComp_Can!Q21/RGDP_Can!Q21)</f>
        <v>..</v>
      </c>
      <c r="R19" s="55"/>
      <c r="S19" s="29"/>
      <c r="T19" s="44"/>
    </row>
    <row r="20" spans="1:20">
      <c r="A20" s="5">
        <v>2012</v>
      </c>
      <c r="B20" s="96" t="str">
        <f>IF(ISERROR(LComp_Can!B22/RGDP_Can!B22),"..",LComp_Can!B22/RGDP_Can!B22)</f>
        <v>..</v>
      </c>
      <c r="C20" s="38" t="str">
        <f>IF(ISERROR(LComp_Can!C22/RGDP_Can!C22),"..",LComp_Can!C22/RGDP_Can!C22)</f>
        <v>..</v>
      </c>
      <c r="D20" s="38" t="str">
        <f>IF(ISERROR(LComp_Can!D22/RGDP_Can!D22),"..",LComp_Can!D22/RGDP_Can!D22)</f>
        <v>..</v>
      </c>
      <c r="E20" s="38" t="str">
        <f>IF(ISERROR(LComp_Can!E22/RGDP_Can!E22),"..",LComp_Can!E22/RGDP_Can!E22)</f>
        <v>..</v>
      </c>
      <c r="F20" s="38" t="str">
        <f>IF(ISERROR(LComp_Can!F22/RGDP_Can!F22),"..",LComp_Can!F22/RGDP_Can!F22)</f>
        <v>..</v>
      </c>
      <c r="G20" s="38" t="str">
        <f>IF(ISERROR(LComp_Can!G22/RGDP_Can!G22),"..",LComp_Can!G22/RGDP_Can!G22)</f>
        <v>..</v>
      </c>
      <c r="H20" s="38" t="str">
        <f>IF(ISERROR(LComp_Can!H22/RGDP_Can!H22),"..",LComp_Can!H22/RGDP_Can!H22)</f>
        <v>..</v>
      </c>
      <c r="I20" s="38" t="str">
        <f>IF(ISERROR(LComp_Can!I22/RGDP_Can!I22),"..",LComp_Can!I22/RGDP_Can!I22)</f>
        <v>..</v>
      </c>
      <c r="J20" s="38" t="str">
        <f>IF(ISERROR(LComp_Can!J22/RGDP_Can!J22),"..",LComp_Can!J22/RGDP_Can!J22)</f>
        <v>..</v>
      </c>
      <c r="K20" s="38" t="str">
        <f>IF(ISERROR(LComp_Can!K22/RGDP_Can!K22),"..",LComp_Can!K22/RGDP_Can!K22)</f>
        <v>..</v>
      </c>
      <c r="L20" s="38" t="str">
        <f>IF(ISERROR(LComp_Can!L22/RGDP_Can!L22),"..",LComp_Can!L22/RGDP_Can!L22)</f>
        <v>..</v>
      </c>
      <c r="M20" s="38" t="str">
        <f>IF(ISERROR(LComp_Can!M22/RGDP_Can!M22),"..",LComp_Can!M22/RGDP_Can!M22)</f>
        <v>..</v>
      </c>
      <c r="N20" s="38" t="str">
        <f>IF(ISERROR(LComp_Can!N22/RGDP_Can!N22),"..",LComp_Can!N22/RGDP_Can!N22)</f>
        <v>..</v>
      </c>
      <c r="O20" s="38" t="str">
        <f>IF(ISERROR(LComp_Can!O22/RGDP_Can!O22),"..",LComp_Can!O22/RGDP_Can!O22)</f>
        <v>..</v>
      </c>
      <c r="P20" s="38" t="str">
        <f>IF(ISERROR(LComp_Can!P22/RGDP_Can!P22),"..",LComp_Can!P22/RGDP_Can!P22)</f>
        <v>..</v>
      </c>
      <c r="Q20" s="38" t="str">
        <f>IF(ISERROR(LComp_Can!Q22/RGDP_Can!Q22),"..",LComp_Can!Q22/RGDP_Can!Q22)</f>
        <v>..</v>
      </c>
      <c r="R20" s="55"/>
      <c r="S20" s="29"/>
      <c r="T20" s="44"/>
    </row>
    <row r="21" spans="1:20">
      <c r="B21" s="55"/>
      <c r="C21" s="55"/>
      <c r="D21" s="55"/>
      <c r="E21" s="55"/>
      <c r="F21" s="55"/>
      <c r="G21" s="55"/>
      <c r="H21" s="55"/>
      <c r="I21" s="55"/>
      <c r="J21" s="55"/>
      <c r="K21" s="55"/>
      <c r="L21" s="55"/>
      <c r="M21" s="55"/>
      <c r="N21" s="55"/>
      <c r="O21" s="55"/>
      <c r="P21" s="55"/>
      <c r="Q21" s="55"/>
      <c r="R21" s="55"/>
    </row>
    <row r="22" spans="1:20">
      <c r="A22" s="4"/>
      <c r="B22" s="10" t="s">
        <v>17</v>
      </c>
      <c r="C22" s="8"/>
      <c r="D22" s="8"/>
      <c r="E22" s="8"/>
      <c r="F22" s="8"/>
      <c r="G22" s="8"/>
      <c r="H22" s="10"/>
      <c r="I22" s="8"/>
      <c r="J22" s="10" t="s">
        <v>17</v>
      </c>
      <c r="K22" s="8"/>
      <c r="L22" s="8"/>
      <c r="M22" s="8"/>
      <c r="N22" s="8"/>
      <c r="O22" s="8"/>
      <c r="P22" s="8"/>
      <c r="Q22" s="8"/>
      <c r="R22" s="55"/>
    </row>
    <row r="23" spans="1:20">
      <c r="A23" s="26" t="s">
        <v>18</v>
      </c>
      <c r="B23" s="90">
        <f t="shared" ref="B23:Q25" si="0">IF(ISERROR((POWER(VLOOKUP(VALUE(RIGHT($A23,4)),$A$3:$Q$21,COLUMN(B$21),)/VLOOKUP(VALUE(LEFT($A23,4)),$A$3:$Q$21,COLUMN(B$21),),1/(VALUE(RIGHT($A23,4))-VALUE(LEFT($A23,4))))-1)*100),"n.a.",(POWER(VLOOKUP(VALUE(RIGHT($A23,4)),$A$3:$Q$21,COLUMN(B$21),)/VLOOKUP(VALUE(LEFT($A23,4)),$A$3:$Q$21,COLUMN(B$21),),1/(VALUE(RIGHT($A23,4))-VALUE(LEFT($A23,4))))-1)*100)</f>
        <v>2.1518463277665045</v>
      </c>
      <c r="C23" s="28">
        <f t="shared" si="0"/>
        <v>-0.37117670634542188</v>
      </c>
      <c r="D23" s="28">
        <f t="shared" si="0"/>
        <v>6.4576114413741781</v>
      </c>
      <c r="E23" s="28">
        <f t="shared" si="0"/>
        <v>3.3574532873081653</v>
      </c>
      <c r="F23" s="28">
        <f t="shared" si="0"/>
        <v>2.9159597312869101</v>
      </c>
      <c r="G23" s="28">
        <f t="shared" si="0"/>
        <v>1.1758371402491141</v>
      </c>
      <c r="H23" s="28">
        <f t="shared" si="0"/>
        <v>0.3244238268366173</v>
      </c>
      <c r="I23" s="28">
        <f t="shared" si="0"/>
        <v>0.52601761851207574</v>
      </c>
      <c r="J23" s="28">
        <f t="shared" si="0"/>
        <v>1.187113363125758</v>
      </c>
      <c r="K23" s="28">
        <f t="shared" si="0"/>
        <v>1.3752079221727609</v>
      </c>
      <c r="L23" s="28">
        <f t="shared" si="0"/>
        <v>1.7647484640268774</v>
      </c>
      <c r="M23" s="28">
        <f t="shared" si="0"/>
        <v>3.1202843806955372</v>
      </c>
      <c r="N23" s="28">
        <f t="shared" si="0"/>
        <v>3.4528806070851514</v>
      </c>
      <c r="O23" s="28">
        <f t="shared" si="0"/>
        <v>4.2832197433437136</v>
      </c>
      <c r="P23" s="28">
        <f t="shared" si="0"/>
        <v>3.0241362198875965</v>
      </c>
      <c r="Q23" s="58">
        <f t="shared" si="0"/>
        <v>2.7804636680553108</v>
      </c>
      <c r="R23" s="55"/>
    </row>
    <row r="24" spans="1:20">
      <c r="A24" s="26" t="s">
        <v>19</v>
      </c>
      <c r="B24" s="30">
        <f t="shared" si="0"/>
        <v>1.0258631311866218</v>
      </c>
      <c r="C24" s="28">
        <f t="shared" si="0"/>
        <v>0.34273668960500547</v>
      </c>
      <c r="D24" s="28">
        <f t="shared" si="0"/>
        <v>1.3207856354404912</v>
      </c>
      <c r="E24" s="28">
        <f t="shared" si="0"/>
        <v>2.5399504815410756</v>
      </c>
      <c r="F24" s="28">
        <f t="shared" si="0"/>
        <v>0.45287431500358188</v>
      </c>
      <c r="G24" s="28">
        <f t="shared" si="0"/>
        <v>-1.4810149047186583</v>
      </c>
      <c r="H24" s="28">
        <f t="shared" si="0"/>
        <v>-1.1591311211042843</v>
      </c>
      <c r="I24" s="28">
        <f t="shared" si="0"/>
        <v>7.006837267282684E-2</v>
      </c>
      <c r="J24" s="28">
        <f t="shared" si="0"/>
        <v>1.1496177059086232</v>
      </c>
      <c r="K24" s="28">
        <f t="shared" si="0"/>
        <v>3.2946727622402916</v>
      </c>
      <c r="L24" s="28">
        <f t="shared" si="0"/>
        <v>1.9602350115429878</v>
      </c>
      <c r="M24" s="28">
        <f t="shared" si="0"/>
        <v>3.267106950967702</v>
      </c>
      <c r="N24" s="28">
        <f t="shared" si="0"/>
        <v>3.8021817549260151</v>
      </c>
      <c r="O24" s="28">
        <f t="shared" si="0"/>
        <v>5.8747810577357562</v>
      </c>
      <c r="P24" s="28">
        <f t="shared" si="0"/>
        <v>2.1080566451078475</v>
      </c>
      <c r="Q24" s="28">
        <f t="shared" si="0"/>
        <v>1.6406297967723971</v>
      </c>
      <c r="R24" s="55"/>
    </row>
    <row r="25" spans="1:20">
      <c r="A25" s="26" t="s">
        <v>20</v>
      </c>
      <c r="B25" s="30">
        <f t="shared" si="0"/>
        <v>2.4920821322289344</v>
      </c>
      <c r="C25" s="28">
        <f t="shared" si="0"/>
        <v>-0.58435860949282992</v>
      </c>
      <c r="D25" s="28">
        <f t="shared" si="0"/>
        <v>8.0488548907576174</v>
      </c>
      <c r="E25" s="28">
        <f t="shared" si="0"/>
        <v>3.6039726980279907</v>
      </c>
      <c r="F25" s="28">
        <f t="shared" si="0"/>
        <v>3.6665955755522894</v>
      </c>
      <c r="G25" s="28">
        <f t="shared" si="0"/>
        <v>1.9867775352750749</v>
      </c>
      <c r="H25" s="28">
        <f t="shared" si="0"/>
        <v>0.77381735532315865</v>
      </c>
      <c r="I25" s="28">
        <f t="shared" si="0"/>
        <v>0.66320706351403746</v>
      </c>
      <c r="J25" s="28">
        <f t="shared" si="0"/>
        <v>1.1983647704497447</v>
      </c>
      <c r="K25" s="28">
        <f t="shared" si="0"/>
        <v>0.80635418659178448</v>
      </c>
      <c r="L25" s="28">
        <f t="shared" si="0"/>
        <v>1.7061756190577482</v>
      </c>
      <c r="M25" s="28">
        <f t="shared" si="0"/>
        <v>3.0762783291091056</v>
      </c>
      <c r="N25" s="28">
        <f t="shared" si="0"/>
        <v>3.3483196501069346</v>
      </c>
      <c r="O25" s="28">
        <f t="shared" si="0"/>
        <v>3.8104332181548406</v>
      </c>
      <c r="P25" s="28">
        <f t="shared" si="0"/>
        <v>3.3005594085998347</v>
      </c>
      <c r="Q25" s="28">
        <f t="shared" si="0"/>
        <v>3.1248999253454368</v>
      </c>
      <c r="R25" s="55"/>
    </row>
    <row r="26" spans="1:20">
      <c r="B26" s="55"/>
      <c r="C26" s="55"/>
      <c r="D26" s="55"/>
      <c r="E26" s="55"/>
      <c r="F26" s="55"/>
      <c r="G26" s="55"/>
      <c r="H26" s="55"/>
      <c r="I26" s="55"/>
      <c r="J26" s="55"/>
      <c r="K26" s="55"/>
      <c r="L26" s="55"/>
      <c r="M26" s="55"/>
      <c r="N26" s="55"/>
      <c r="O26" s="55"/>
      <c r="P26" s="55"/>
      <c r="Q26" s="55"/>
      <c r="R26" s="55"/>
    </row>
    <row r="27" spans="1:20">
      <c r="B27" s="55"/>
      <c r="C27" s="55"/>
      <c r="D27" s="55"/>
      <c r="E27" s="55"/>
      <c r="F27" s="55"/>
      <c r="G27" s="55"/>
      <c r="H27" s="55"/>
      <c r="I27" s="55"/>
      <c r="J27" s="55"/>
      <c r="K27" s="55"/>
      <c r="L27" s="55"/>
      <c r="M27" s="55"/>
      <c r="N27" s="55"/>
      <c r="O27" s="55"/>
      <c r="P27" s="55"/>
      <c r="Q27" s="55"/>
      <c r="R27" s="55"/>
    </row>
    <row r="28" spans="1:20">
      <c r="B28" s="55"/>
      <c r="C28" s="55"/>
      <c r="D28" s="55"/>
      <c r="E28" s="55"/>
      <c r="F28" s="55"/>
      <c r="G28" s="55"/>
      <c r="H28" s="55"/>
      <c r="I28" s="55"/>
      <c r="J28" s="55"/>
      <c r="K28" s="55"/>
      <c r="L28" s="55"/>
      <c r="M28" s="55"/>
      <c r="N28" s="55"/>
      <c r="O28" s="55"/>
      <c r="P28" s="55"/>
      <c r="Q28" s="55"/>
      <c r="R28" s="55"/>
    </row>
    <row r="29" spans="1:20"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20" ht="11.25" customHeight="1">
      <c r="A30" s="5"/>
      <c r="B30" s="141" t="s">
        <v>27</v>
      </c>
      <c r="C30" s="142"/>
      <c r="D30" s="142"/>
      <c r="E30" s="142"/>
      <c r="F30" s="142"/>
      <c r="G30" s="142"/>
      <c r="H30" s="142"/>
      <c r="I30" s="142"/>
      <c r="J30" s="142" t="s">
        <v>27</v>
      </c>
      <c r="K30" s="142"/>
      <c r="L30" s="142"/>
      <c r="M30" s="142"/>
      <c r="N30" s="142"/>
      <c r="O30" s="142"/>
      <c r="P30" s="142"/>
      <c r="Q30" s="142"/>
      <c r="R30" s="55"/>
    </row>
    <row r="31" spans="1:20">
      <c r="A31" s="5">
        <v>1997</v>
      </c>
      <c r="B31" s="87">
        <f>IF(ISERROR((B5/$B5)*100),"..",(B5/$B5)*100)</f>
        <v>100</v>
      </c>
      <c r="C31" s="21">
        <f t="shared" ref="C31:Q31" si="1">IF(ISERROR((C5/$B5)*100),"..",(C5/$B5)*100)</f>
        <v>89.038893579395435</v>
      </c>
      <c r="D31" s="21">
        <f t="shared" si="1"/>
        <v>19.374229153170194</v>
      </c>
      <c r="E31" s="21">
        <f t="shared" si="1"/>
        <v>41.223013661260453</v>
      </c>
      <c r="F31" s="21">
        <f t="shared" si="1"/>
        <v>125.11493491322226</v>
      </c>
      <c r="G31" s="21">
        <f t="shared" si="1"/>
        <v>113.29356293059783</v>
      </c>
      <c r="H31" s="21">
        <f t="shared" si="1"/>
        <v>137.08575616437017</v>
      </c>
      <c r="I31" s="21">
        <f t="shared" si="1"/>
        <v>146.64873334386635</v>
      </c>
      <c r="J31" s="21">
        <f t="shared" si="1"/>
        <v>119.92875587149211</v>
      </c>
      <c r="K31" s="21">
        <f t="shared" si="1"/>
        <v>93.176150936738196</v>
      </c>
      <c r="L31" s="21">
        <f t="shared" si="1"/>
        <v>81.903515420271759</v>
      </c>
      <c r="M31" s="21">
        <f t="shared" si="1"/>
        <v>133.65199933698736</v>
      </c>
      <c r="N31" s="21">
        <f t="shared" si="1"/>
        <v>121.72194442233408</v>
      </c>
      <c r="O31" s="21">
        <f t="shared" si="1"/>
        <v>107.08900458554542</v>
      </c>
      <c r="P31" s="21">
        <f t="shared" si="1"/>
        <v>129.5055690614669</v>
      </c>
      <c r="Q31" s="21">
        <f t="shared" si="1"/>
        <v>115.20829833777755</v>
      </c>
      <c r="R31" s="55"/>
    </row>
    <row r="32" spans="1:20">
      <c r="A32" s="5">
        <v>1998</v>
      </c>
      <c r="B32" s="87">
        <f t="shared" ref="B32:Q42" si="2">IF(ISERROR((B6/$B6)*100),"..",(B6/$B6)*100)</f>
        <v>100</v>
      </c>
      <c r="C32" s="21">
        <f t="shared" si="2"/>
        <v>83.881054356057916</v>
      </c>
      <c r="D32" s="21">
        <f t="shared" si="2"/>
        <v>18.739800213685932</v>
      </c>
      <c r="E32" s="21">
        <f t="shared" si="2"/>
        <v>43.590970503030377</v>
      </c>
      <c r="F32" s="21">
        <f t="shared" si="2"/>
        <v>123.41663725767798</v>
      </c>
      <c r="G32" s="21">
        <f t="shared" si="2"/>
        <v>111.60096539431362</v>
      </c>
      <c r="H32" s="21">
        <f t="shared" si="2"/>
        <v>131.13702476986671</v>
      </c>
      <c r="I32" s="21">
        <f t="shared" si="2"/>
        <v>147.74060784773559</v>
      </c>
      <c r="J32" s="21">
        <f t="shared" si="2"/>
        <v>123.34523062745954</v>
      </c>
      <c r="K32" s="21">
        <f t="shared" si="2"/>
        <v>97.568982122805537</v>
      </c>
      <c r="L32" s="21">
        <f t="shared" si="2"/>
        <v>80.831107554941454</v>
      </c>
      <c r="M32" s="21">
        <f t="shared" si="2"/>
        <v>136.66154023959297</v>
      </c>
      <c r="N32" s="21">
        <f t="shared" si="2"/>
        <v>124.97941673505062</v>
      </c>
      <c r="O32" s="21">
        <f t="shared" si="2"/>
        <v>111.5224919981456</v>
      </c>
      <c r="P32" s="21">
        <f t="shared" si="2"/>
        <v>127.38360697169517</v>
      </c>
      <c r="Q32" s="21">
        <f t="shared" si="2"/>
        <v>116.20439882157511</v>
      </c>
      <c r="R32" s="55"/>
    </row>
    <row r="33" spans="1:18">
      <c r="A33" s="5">
        <v>1999</v>
      </c>
      <c r="B33" s="87">
        <f t="shared" si="2"/>
        <v>100</v>
      </c>
      <c r="C33" s="21">
        <f t="shared" si="2"/>
        <v>86.590809453341592</v>
      </c>
      <c r="D33" s="21">
        <f t="shared" si="2"/>
        <v>18.228723869102286</v>
      </c>
      <c r="E33" s="21">
        <f t="shared" si="2"/>
        <v>42.907682582296012</v>
      </c>
      <c r="F33" s="21">
        <f t="shared" si="2"/>
        <v>123.06092228680603</v>
      </c>
      <c r="G33" s="21">
        <f t="shared" si="2"/>
        <v>109.75595696469482</v>
      </c>
      <c r="H33" s="21">
        <f t="shared" si="2"/>
        <v>130.60795910199468</v>
      </c>
      <c r="I33" s="21">
        <f t="shared" si="2"/>
        <v>145.61945936309425</v>
      </c>
      <c r="J33" s="21">
        <f t="shared" si="2"/>
        <v>122.9878369021382</v>
      </c>
      <c r="K33" s="21">
        <f t="shared" si="2"/>
        <v>98.586741366546747</v>
      </c>
      <c r="L33" s="21">
        <f t="shared" si="2"/>
        <v>80.51922130962204</v>
      </c>
      <c r="M33" s="21">
        <f t="shared" si="2"/>
        <v>138.26796310301896</v>
      </c>
      <c r="N33" s="21">
        <f t="shared" si="2"/>
        <v>128.88500942381816</v>
      </c>
      <c r="O33" s="21">
        <f t="shared" si="2"/>
        <v>118.30295647571248</v>
      </c>
      <c r="P33" s="21">
        <f t="shared" si="2"/>
        <v>130.49936268742172</v>
      </c>
      <c r="Q33" s="21">
        <f t="shared" si="2"/>
        <v>117.34274640113011</v>
      </c>
      <c r="R33" s="55"/>
    </row>
    <row r="34" spans="1:18">
      <c r="A34" s="5">
        <v>2000</v>
      </c>
      <c r="B34" s="87">
        <f t="shared" si="2"/>
        <v>100</v>
      </c>
      <c r="C34" s="21">
        <f t="shared" si="2"/>
        <v>87.244864114004187</v>
      </c>
      <c r="D34" s="21">
        <f t="shared" si="2"/>
        <v>19.544401206572889</v>
      </c>
      <c r="E34" s="21">
        <f t="shared" si="2"/>
        <v>43.104373734847954</v>
      </c>
      <c r="F34" s="21">
        <f t="shared" si="2"/>
        <v>122.9981415436135</v>
      </c>
      <c r="G34" s="21">
        <f t="shared" si="2"/>
        <v>105.06723757868608</v>
      </c>
      <c r="H34" s="21">
        <f t="shared" si="2"/>
        <v>128.38204421743035</v>
      </c>
      <c r="I34" s="21">
        <f t="shared" si="2"/>
        <v>142.52570468057181</v>
      </c>
      <c r="J34" s="21">
        <f t="shared" si="2"/>
        <v>120.37002664974364</v>
      </c>
      <c r="K34" s="21">
        <f t="shared" si="2"/>
        <v>99.595755323481271</v>
      </c>
      <c r="L34" s="21">
        <f t="shared" si="2"/>
        <v>84.197135678046877</v>
      </c>
      <c r="M34" s="21">
        <f t="shared" si="2"/>
        <v>142.74594567949518</v>
      </c>
      <c r="N34" s="21">
        <f t="shared" si="2"/>
        <v>132.03547064364648</v>
      </c>
      <c r="O34" s="21">
        <f t="shared" si="2"/>
        <v>123.26073374807068</v>
      </c>
      <c r="P34" s="21">
        <f t="shared" si="2"/>
        <v>133.71211787091863</v>
      </c>
      <c r="Q34" s="21">
        <f t="shared" si="2"/>
        <v>117.32433342113539</v>
      </c>
      <c r="R34" s="55"/>
    </row>
    <row r="35" spans="1:18">
      <c r="A35" s="5">
        <v>2001</v>
      </c>
      <c r="B35" s="87">
        <f t="shared" si="2"/>
        <v>100</v>
      </c>
      <c r="C35" s="21">
        <f t="shared" si="2"/>
        <v>92.852496816257101</v>
      </c>
      <c r="D35" s="21">
        <f t="shared" si="2"/>
        <v>21.885341725644956</v>
      </c>
      <c r="E35" s="21">
        <f t="shared" si="2"/>
        <v>45.551489067657727</v>
      </c>
      <c r="F35" s="21">
        <f t="shared" si="2"/>
        <v>117.60100078477123</v>
      </c>
      <c r="G35" s="21">
        <f t="shared" si="2"/>
        <v>107.95304796593277</v>
      </c>
      <c r="H35" s="21">
        <f t="shared" si="2"/>
        <v>128.13122407212219</v>
      </c>
      <c r="I35" s="21">
        <f t="shared" si="2"/>
        <v>133.93927493373485</v>
      </c>
      <c r="J35" s="21">
        <f t="shared" si="2"/>
        <v>117.68842651196894</v>
      </c>
      <c r="K35" s="21">
        <f t="shared" si="2"/>
        <v>93.757085885131872</v>
      </c>
      <c r="L35" s="21">
        <f t="shared" si="2"/>
        <v>81.541831502906774</v>
      </c>
      <c r="M35" s="21">
        <f t="shared" si="2"/>
        <v>145.28568792959283</v>
      </c>
      <c r="N35" s="21">
        <f t="shared" si="2"/>
        <v>132.79754572195935</v>
      </c>
      <c r="O35" s="21">
        <f t="shared" si="2"/>
        <v>124.11078057049849</v>
      </c>
      <c r="P35" s="21">
        <f t="shared" si="2"/>
        <v>131.29920875677701</v>
      </c>
      <c r="Q35" s="21">
        <f t="shared" si="2"/>
        <v>117.69229331801461</v>
      </c>
      <c r="R35" s="55"/>
    </row>
    <row r="36" spans="1:18">
      <c r="A36" s="5">
        <v>2002</v>
      </c>
      <c r="B36" s="87">
        <f t="shared" si="2"/>
        <v>100</v>
      </c>
      <c r="C36" s="21">
        <f t="shared" si="2"/>
        <v>93.890845627902635</v>
      </c>
      <c r="D36" s="21">
        <f t="shared" si="2"/>
        <v>20.679599161377634</v>
      </c>
      <c r="E36" s="21">
        <f t="shared" si="2"/>
        <v>43.726566526174601</v>
      </c>
      <c r="F36" s="21">
        <f t="shared" si="2"/>
        <v>116.9016837785946</v>
      </c>
      <c r="G36" s="21">
        <f t="shared" si="2"/>
        <v>109.01750812196201</v>
      </c>
      <c r="H36" s="21">
        <f t="shared" si="2"/>
        <v>125.96187304166288</v>
      </c>
      <c r="I36" s="21">
        <f t="shared" si="2"/>
        <v>131.94266563681975</v>
      </c>
      <c r="J36" s="21">
        <f t="shared" si="2"/>
        <v>120.80502317695057</v>
      </c>
      <c r="K36" s="21">
        <f t="shared" si="2"/>
        <v>91.172927373491291</v>
      </c>
      <c r="L36" s="21">
        <f t="shared" si="2"/>
        <v>81.126445539499187</v>
      </c>
      <c r="M36" s="21">
        <f t="shared" si="2"/>
        <v>144.633187488088</v>
      </c>
      <c r="N36" s="21">
        <f t="shared" si="2"/>
        <v>131.23949959313555</v>
      </c>
      <c r="O36" s="21">
        <f t="shared" si="2"/>
        <v>131.2047716295441</v>
      </c>
      <c r="P36" s="21">
        <f t="shared" si="2"/>
        <v>133.22202483336204</v>
      </c>
      <c r="Q36" s="21">
        <f t="shared" si="2"/>
        <v>119.93456015426945</v>
      </c>
      <c r="R36" s="55"/>
    </row>
    <row r="37" spans="1:18">
      <c r="A37" s="5">
        <v>2003</v>
      </c>
      <c r="B37" s="87">
        <f t="shared" si="2"/>
        <v>100</v>
      </c>
      <c r="C37" s="21">
        <f t="shared" si="2"/>
        <v>89.332474408458694</v>
      </c>
      <c r="D37" s="21">
        <f t="shared" si="2"/>
        <v>21.430772076743601</v>
      </c>
      <c r="E37" s="21">
        <f t="shared" si="2"/>
        <v>46.554927187489092</v>
      </c>
      <c r="F37" s="21">
        <f t="shared" si="2"/>
        <v>114.42063798271305</v>
      </c>
      <c r="G37" s="21">
        <f t="shared" si="2"/>
        <v>110.78729713935145</v>
      </c>
      <c r="H37" s="21">
        <f t="shared" si="2"/>
        <v>120.77516089239759</v>
      </c>
      <c r="I37" s="21">
        <f t="shared" si="2"/>
        <v>132.21685080887761</v>
      </c>
      <c r="J37" s="21">
        <f t="shared" si="2"/>
        <v>121.64911668669194</v>
      </c>
      <c r="K37" s="21">
        <f t="shared" si="2"/>
        <v>90.573082391514106</v>
      </c>
      <c r="L37" s="21">
        <f t="shared" si="2"/>
        <v>81.034847866261757</v>
      </c>
      <c r="M37" s="21">
        <f t="shared" si="2"/>
        <v>142.47438441004198</v>
      </c>
      <c r="N37" s="21">
        <f t="shared" si="2"/>
        <v>132.66615107222174</v>
      </c>
      <c r="O37" s="21">
        <f t="shared" si="2"/>
        <v>134.10950427415955</v>
      </c>
      <c r="P37" s="21">
        <f t="shared" si="2"/>
        <v>133.11399999188541</v>
      </c>
      <c r="Q37" s="21">
        <f t="shared" si="2"/>
        <v>120.78294377231684</v>
      </c>
      <c r="R37" s="55"/>
    </row>
    <row r="38" spans="1:18">
      <c r="A38" s="5">
        <v>2004</v>
      </c>
      <c r="B38" s="87">
        <f t="shared" si="2"/>
        <v>100</v>
      </c>
      <c r="C38" s="21">
        <f t="shared" si="2"/>
        <v>83.414297449375312</v>
      </c>
      <c r="D38" s="21">
        <f t="shared" si="2"/>
        <v>23.34063079270835</v>
      </c>
      <c r="E38" s="21">
        <f t="shared" si="2"/>
        <v>49.614648637398588</v>
      </c>
      <c r="F38" s="21">
        <f t="shared" si="2"/>
        <v>113.57199349760955</v>
      </c>
      <c r="G38" s="21">
        <f t="shared" si="2"/>
        <v>110.42833885397117</v>
      </c>
      <c r="H38" s="21">
        <f t="shared" si="2"/>
        <v>119.73887887370675</v>
      </c>
      <c r="I38" s="21">
        <f t="shared" si="2"/>
        <v>131.14096610060275</v>
      </c>
      <c r="J38" s="21">
        <f t="shared" si="2"/>
        <v>121.70583185225388</v>
      </c>
      <c r="K38" s="21">
        <f t="shared" si="2"/>
        <v>87.952923793777387</v>
      </c>
      <c r="L38" s="21">
        <f t="shared" si="2"/>
        <v>82.145548238705004</v>
      </c>
      <c r="M38" s="21">
        <f t="shared" si="2"/>
        <v>141.77110251069604</v>
      </c>
      <c r="N38" s="21">
        <f t="shared" si="2"/>
        <v>131.92118970746006</v>
      </c>
      <c r="O38" s="21">
        <f t="shared" si="2"/>
        <v>133.22420091756177</v>
      </c>
      <c r="P38" s="21">
        <f t="shared" si="2"/>
        <v>132.79742213621955</v>
      </c>
      <c r="Q38" s="21">
        <f t="shared" si="2"/>
        <v>120.54638332158044</v>
      </c>
      <c r="R38" s="55"/>
    </row>
    <row r="39" spans="1:18">
      <c r="A39" s="5">
        <v>2005</v>
      </c>
      <c r="B39" s="87">
        <f t="shared" si="2"/>
        <v>100</v>
      </c>
      <c r="C39" s="21">
        <f t="shared" si="2"/>
        <v>79.844476326976817</v>
      </c>
      <c r="D39" s="21">
        <f t="shared" si="2"/>
        <v>27.163770802560904</v>
      </c>
      <c r="E39" s="21">
        <f t="shared" si="2"/>
        <v>47.420202916521433</v>
      </c>
      <c r="F39" s="21">
        <f t="shared" si="2"/>
        <v>116.38893960981625</v>
      </c>
      <c r="G39" s="21">
        <f t="shared" si="2"/>
        <v>108.85668905641626</v>
      </c>
      <c r="H39" s="21">
        <f t="shared" si="2"/>
        <v>117.66606916977121</v>
      </c>
      <c r="I39" s="21">
        <f t="shared" si="2"/>
        <v>129.03077574704639</v>
      </c>
      <c r="J39" s="21">
        <f t="shared" si="2"/>
        <v>115.93295993344053</v>
      </c>
      <c r="K39" s="21">
        <f t="shared" si="2"/>
        <v>86.375971198266129</v>
      </c>
      <c r="L39" s="21">
        <f t="shared" si="2"/>
        <v>82.385392184907772</v>
      </c>
      <c r="M39" s="21">
        <f t="shared" si="2"/>
        <v>143.32825008869915</v>
      </c>
      <c r="N39" s="21">
        <f t="shared" si="2"/>
        <v>134.4604299015688</v>
      </c>
      <c r="O39" s="21">
        <f t="shared" si="2"/>
        <v>130.41116871860561</v>
      </c>
      <c r="P39" s="21">
        <f t="shared" si="2"/>
        <v>134.32894149933509</v>
      </c>
      <c r="Q39" s="21">
        <f t="shared" si="2"/>
        <v>121.25317287980759</v>
      </c>
      <c r="R39" s="55"/>
    </row>
    <row r="40" spans="1:18">
      <c r="A40" s="5">
        <v>2006</v>
      </c>
      <c r="B40" s="87">
        <f t="shared" si="2"/>
        <v>100</v>
      </c>
      <c r="C40" s="21">
        <f t="shared" si="2"/>
        <v>76.810651632516752</v>
      </c>
      <c r="D40" s="21">
        <f t="shared" si="2"/>
        <v>30.714543630695211</v>
      </c>
      <c r="E40" s="21">
        <f t="shared" si="2"/>
        <v>49.315478179942104</v>
      </c>
      <c r="F40" s="21">
        <f t="shared" si="2"/>
        <v>125.66282799299056</v>
      </c>
      <c r="G40" s="21">
        <f t="shared" si="2"/>
        <v>107.12493093992424</v>
      </c>
      <c r="H40" s="21">
        <f t="shared" si="2"/>
        <v>113.1558700221635</v>
      </c>
      <c r="I40" s="21">
        <f t="shared" si="2"/>
        <v>124.33203070688559</v>
      </c>
      <c r="J40" s="21">
        <f t="shared" si="2"/>
        <v>116.25990506040201</v>
      </c>
      <c r="K40" s="21">
        <f t="shared" si="2"/>
        <v>83.625051469059358</v>
      </c>
      <c r="L40" s="21">
        <f t="shared" si="2"/>
        <v>81.362358243439303</v>
      </c>
      <c r="M40" s="21">
        <f t="shared" si="2"/>
        <v>139.2547481525352</v>
      </c>
      <c r="N40" s="21">
        <f t="shared" si="2"/>
        <v>136.79794862758786</v>
      </c>
      <c r="O40" s="21">
        <f t="shared" si="2"/>
        <v>129.0127678820698</v>
      </c>
      <c r="P40" s="21">
        <f t="shared" si="2"/>
        <v>137.19164437636007</v>
      </c>
      <c r="Q40" s="21">
        <f t="shared" si="2"/>
        <v>119.33379373749089</v>
      </c>
      <c r="R40" s="55"/>
    </row>
    <row r="41" spans="1:18">
      <c r="A41" s="5">
        <v>2007</v>
      </c>
      <c r="B41" s="87">
        <f t="shared" si="2"/>
        <v>100</v>
      </c>
      <c r="C41" s="21">
        <f t="shared" si="2"/>
        <v>75.592075892454531</v>
      </c>
      <c r="D41" s="21">
        <f t="shared" si="2"/>
        <v>32.160275705746038</v>
      </c>
      <c r="E41" s="21">
        <f t="shared" si="2"/>
        <v>44.440409211264665</v>
      </c>
      <c r="F41" s="21">
        <f t="shared" si="2"/>
        <v>131.53766836855561</v>
      </c>
      <c r="G41" s="21">
        <f t="shared" si="2"/>
        <v>105.71165929259989</v>
      </c>
      <c r="H41" s="21">
        <f t="shared" si="2"/>
        <v>108.67340503355571</v>
      </c>
      <c r="I41" s="21">
        <f t="shared" si="2"/>
        <v>122.26086665655953</v>
      </c>
      <c r="J41" s="21">
        <f t="shared" si="2"/>
        <v>114.26633997312396</v>
      </c>
      <c r="K41" s="21">
        <f t="shared" si="2"/>
        <v>83.640786385030424</v>
      </c>
      <c r="L41" s="21">
        <f t="shared" si="2"/>
        <v>80.573726885874152</v>
      </c>
      <c r="M41" s="21">
        <f t="shared" si="2"/>
        <v>141.658563332287</v>
      </c>
      <c r="N41" s="21">
        <f t="shared" si="2"/>
        <v>135.74476095869352</v>
      </c>
      <c r="O41" s="21">
        <f t="shared" si="2"/>
        <v>127.66264010815098</v>
      </c>
      <c r="P41" s="21">
        <f t="shared" si="2"/>
        <v>138.93785486954474</v>
      </c>
      <c r="Q41" s="21">
        <f t="shared" si="2"/>
        <v>120.25623038513955</v>
      </c>
      <c r="R41" s="55"/>
    </row>
    <row r="42" spans="1:18">
      <c r="A42" s="5">
        <v>2008</v>
      </c>
      <c r="B42" s="87">
        <f t="shared" si="2"/>
        <v>100</v>
      </c>
      <c r="C42" s="21">
        <f t="shared" si="2"/>
        <v>63.417010706182985</v>
      </c>
      <c r="D42" s="21">
        <f t="shared" si="2"/>
        <v>34.377699056656134</v>
      </c>
      <c r="E42" s="21">
        <f t="shared" si="2"/>
        <v>43.442930791053556</v>
      </c>
      <c r="F42" s="21">
        <f t="shared" si="2"/>
        <v>133.14987803272788</v>
      </c>
      <c r="G42" s="21">
        <f t="shared" si="2"/>
        <v>105.6155468153578</v>
      </c>
      <c r="H42" s="21">
        <f t="shared" si="2"/>
        <v>109.00976809251475</v>
      </c>
      <c r="I42" s="21">
        <f t="shared" si="2"/>
        <v>119.10268622889251</v>
      </c>
      <c r="J42" s="21">
        <f t="shared" si="2"/>
        <v>112.85872955807999</v>
      </c>
      <c r="K42" s="21">
        <f t="shared" si="2"/>
        <v>83.74120536591596</v>
      </c>
      <c r="L42" s="21">
        <f t="shared" si="2"/>
        <v>78.502266613376776</v>
      </c>
      <c r="M42" s="21">
        <f t="shared" ref="M42:Q42" si="3">IF(ISERROR((M16/$B16)*100),"..",(M16/$B16)*100)</f>
        <v>143.99075322579085</v>
      </c>
      <c r="N42" s="21">
        <f t="shared" si="3"/>
        <v>136.34530161082833</v>
      </c>
      <c r="O42" s="21">
        <f t="shared" si="3"/>
        <v>131.84135057060189</v>
      </c>
      <c r="P42" s="21">
        <f t="shared" si="3"/>
        <v>140.9411070666159</v>
      </c>
      <c r="Q42" s="21">
        <f t="shared" si="3"/>
        <v>121.83177920653974</v>
      </c>
      <c r="R42" s="55"/>
    </row>
    <row r="43" spans="1:18">
      <c r="A43" s="5">
        <v>2009</v>
      </c>
      <c r="B43" s="87">
        <f t="shared" ref="B43:Q44" si="4">IF(ISERROR((B17/$B17)*100),"..",(B17/$B17)*100)</f>
        <v>100</v>
      </c>
      <c r="C43" s="21">
        <f t="shared" si="4"/>
        <v>63.866638938878417</v>
      </c>
      <c r="D43" s="21">
        <f t="shared" si="4"/>
        <v>32.836973366220647</v>
      </c>
      <c r="E43" s="21">
        <f t="shared" si="4"/>
        <v>48.044356584122795</v>
      </c>
      <c r="F43" s="21">
        <f t="shared" si="4"/>
        <v>139.30767316648974</v>
      </c>
      <c r="G43" s="21">
        <f t="shared" si="4"/>
        <v>106.58329742002321</v>
      </c>
      <c r="H43" s="21">
        <f t="shared" si="4"/>
        <v>108.84422800753764</v>
      </c>
      <c r="I43" s="21">
        <f t="shared" si="4"/>
        <v>118.04346398478276</v>
      </c>
      <c r="J43" s="21">
        <f t="shared" si="4"/>
        <v>110.5479282806326</v>
      </c>
      <c r="K43" s="21">
        <f t="shared" si="4"/>
        <v>83.381453266659307</v>
      </c>
      <c r="L43" s="21">
        <f t="shared" si="4"/>
        <v>76.811186248921587</v>
      </c>
      <c r="M43" s="21">
        <f t="shared" si="4"/>
        <v>143.60446316713271</v>
      </c>
      <c r="N43" s="21">
        <f t="shared" si="4"/>
        <v>137.27437754002415</v>
      </c>
      <c r="O43" s="21">
        <f t="shared" si="4"/>
        <v>132.91946746381817</v>
      </c>
      <c r="P43" s="21">
        <f t="shared" si="4"/>
        <v>139.60167052116452</v>
      </c>
      <c r="Q43" s="21">
        <f t="shared" si="4"/>
        <v>121.50133114248069</v>
      </c>
      <c r="R43" s="55"/>
    </row>
    <row r="44" spans="1:18">
      <c r="A44" s="5">
        <v>2010</v>
      </c>
      <c r="B44" s="87">
        <f t="shared" si="4"/>
        <v>100</v>
      </c>
      <c r="C44" s="21">
        <f t="shared" si="4"/>
        <v>64.325607840735955</v>
      </c>
      <c r="D44" s="21">
        <f t="shared" si="4"/>
        <v>33.137588108120134</v>
      </c>
      <c r="E44" s="21">
        <f t="shared" si="4"/>
        <v>48.015589798638267</v>
      </c>
      <c r="F44" s="21">
        <f t="shared" si="4"/>
        <v>137.84269480378353</v>
      </c>
      <c r="G44" s="21">
        <f t="shared" si="4"/>
        <v>100.00065648409652</v>
      </c>
      <c r="H44" s="21">
        <f t="shared" si="4"/>
        <v>108.41221772211117</v>
      </c>
      <c r="I44" s="21">
        <f t="shared" si="4"/>
        <v>119.04130075861681</v>
      </c>
      <c r="J44" s="21">
        <f t="shared" si="4"/>
        <v>106.01080851410367</v>
      </c>
      <c r="K44" s="21">
        <f t="shared" si="4"/>
        <v>84.37557614582586</v>
      </c>
      <c r="L44" s="21">
        <f t="shared" si="4"/>
        <v>77.959204645726146</v>
      </c>
      <c r="M44" s="21">
        <f t="shared" si="4"/>
        <v>151.09424331211147</v>
      </c>
      <c r="N44" s="21">
        <f t="shared" si="4"/>
        <v>143.49000685263104</v>
      </c>
      <c r="O44" s="21">
        <f t="shared" si="4"/>
        <v>140.06564437649041</v>
      </c>
      <c r="P44" s="21">
        <f t="shared" si="4"/>
        <v>144.64197463800991</v>
      </c>
      <c r="Q44" s="21">
        <f t="shared" si="4"/>
        <v>124.77291953488816</v>
      </c>
      <c r="R44" s="55"/>
    </row>
    <row r="45" spans="1:18">
      <c r="A45" s="5">
        <v>2011</v>
      </c>
      <c r="B45" s="87" t="str">
        <f t="shared" ref="B45:Q45" si="5">IF(ISERROR((B19/$B19)*100),"..",(B19/$B19)*100)</f>
        <v>..</v>
      </c>
      <c r="C45" s="21" t="str">
        <f t="shared" si="5"/>
        <v>..</v>
      </c>
      <c r="D45" s="21" t="str">
        <f t="shared" si="5"/>
        <v>..</v>
      </c>
      <c r="E45" s="21" t="str">
        <f t="shared" si="5"/>
        <v>..</v>
      </c>
      <c r="F45" s="21" t="str">
        <f t="shared" si="5"/>
        <v>..</v>
      </c>
      <c r="G45" s="21" t="str">
        <f t="shared" si="5"/>
        <v>..</v>
      </c>
      <c r="H45" s="21" t="str">
        <f t="shared" si="5"/>
        <v>..</v>
      </c>
      <c r="I45" s="21" t="str">
        <f t="shared" si="5"/>
        <v>..</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87" t="str">
        <f t="shared" ref="B46:Q46" si="6">IF(ISERROR((B20/$B20)*100),"..",(B20/$B20)*100)</f>
        <v>..</v>
      </c>
      <c r="C46" s="21" t="str">
        <f t="shared" si="6"/>
        <v>..</v>
      </c>
      <c r="D46" s="21" t="str">
        <f t="shared" si="6"/>
        <v>..</v>
      </c>
      <c r="E46" s="21" t="str">
        <f t="shared" si="6"/>
        <v>..</v>
      </c>
      <c r="F46" s="21" t="str">
        <f t="shared" si="6"/>
        <v>..</v>
      </c>
      <c r="G46" s="21" t="str">
        <f t="shared" si="6"/>
        <v>..</v>
      </c>
      <c r="H46" s="21" t="str">
        <f t="shared" si="6"/>
        <v>..</v>
      </c>
      <c r="I46" s="21" t="str">
        <f t="shared" si="6"/>
        <v>..</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8" spans="1:18">
      <c r="B48" s="1" t="s">
        <v>23</v>
      </c>
      <c r="C48" s="1" t="s">
        <v>101</v>
      </c>
      <c r="J48" s="1" t="s">
        <v>23</v>
      </c>
      <c r="K48" s="1" t="s">
        <v>26</v>
      </c>
    </row>
    <row r="49" spans="2:11">
      <c r="B49" s="1" t="s">
        <v>16</v>
      </c>
      <c r="C49" s="1" t="s">
        <v>195</v>
      </c>
      <c r="K49" s="1" t="s">
        <v>102</v>
      </c>
    </row>
    <row r="50" spans="2:11">
      <c r="J50" s="1" t="s">
        <v>16</v>
      </c>
      <c r="K50" s="1" t="s">
        <v>195</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12.xml><?xml version="1.0" encoding="utf-8"?>
<worksheet xmlns="http://schemas.openxmlformats.org/spreadsheetml/2006/main" xmlns:r="http://schemas.openxmlformats.org/officeDocument/2006/relationships">
  <sheetPr codeName="Sheet11">
    <tabColor theme="5"/>
  </sheetPr>
  <dimension ref="A1:R79"/>
  <sheetViews>
    <sheetView topLeftCell="A34" zoomScaleNormal="100" workbookViewId="0">
      <selection activeCell="B23" sqref="B23"/>
    </sheetView>
  </sheetViews>
  <sheetFormatPr defaultRowHeight="11.25"/>
  <cols>
    <col min="1" max="1" width="9.140625" style="1"/>
    <col min="2" max="17" width="12.7109375" style="1" customWidth="1"/>
    <col min="18" max="16384" width="9.140625" style="1"/>
  </cols>
  <sheetData>
    <row r="1" spans="1:18" ht="12.75">
      <c r="B1" s="7" t="str">
        <f>'Table of Contents'!B20</f>
        <v>Table 11: Nominal Gross Investment (Fixed, Non-Res), Canada, Business Sector Industries, 1997-2012</v>
      </c>
      <c r="H1" s="7"/>
      <c r="J1" s="7" t="str">
        <f>B1 &amp; " (continued)"</f>
        <v>Table 11: Nominal Gross Investment (Fixed, Non-Res), Canada, Business Sector Industries, 1997-2012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2">
        <v>114950</v>
      </c>
      <c r="C5" s="78">
        <v>4935.1000000000004</v>
      </c>
      <c r="D5" s="78">
        <v>22171.599999999999</v>
      </c>
      <c r="E5" s="78">
        <v>6964.7</v>
      </c>
      <c r="F5" s="78">
        <v>2756.2</v>
      </c>
      <c r="G5" s="78">
        <v>23039.7</v>
      </c>
      <c r="H5" s="78">
        <v>4370.3999999999996</v>
      </c>
      <c r="I5" s="78">
        <v>4489.7</v>
      </c>
      <c r="J5" s="78">
        <v>9136.7000000000007</v>
      </c>
      <c r="K5" s="78">
        <v>9432.6</v>
      </c>
      <c r="L5" s="78">
        <v>19711.5</v>
      </c>
      <c r="M5" s="78">
        <v>3148</v>
      </c>
      <c r="N5" s="78">
        <v>1082.7</v>
      </c>
      <c r="O5" s="78">
        <v>923.5</v>
      </c>
      <c r="P5" s="78">
        <v>1279.0999999999999</v>
      </c>
      <c r="Q5" s="78">
        <v>1508.5</v>
      </c>
      <c r="R5" s="55"/>
    </row>
    <row r="6" spans="1:18">
      <c r="A6" s="5">
        <v>1998</v>
      </c>
      <c r="B6" s="92">
        <v>124931.6</v>
      </c>
      <c r="C6" s="78">
        <v>5294.8</v>
      </c>
      <c r="D6" s="78">
        <v>20624.900000000001</v>
      </c>
      <c r="E6" s="78">
        <v>8408.2999999999993</v>
      </c>
      <c r="F6" s="78">
        <v>2998.9</v>
      </c>
      <c r="G6" s="78">
        <v>24794.3</v>
      </c>
      <c r="H6" s="78">
        <v>4026</v>
      </c>
      <c r="I6" s="78">
        <v>4258.3999999999996</v>
      </c>
      <c r="J6" s="78">
        <v>13281.7</v>
      </c>
      <c r="K6" s="78">
        <v>9934.6</v>
      </c>
      <c r="L6" s="78">
        <v>22737.699999999997</v>
      </c>
      <c r="M6" s="78">
        <v>3969.3</v>
      </c>
      <c r="N6" s="78">
        <v>729.2</v>
      </c>
      <c r="O6" s="78">
        <v>895.4</v>
      </c>
      <c r="P6" s="78">
        <v>1548.6</v>
      </c>
      <c r="Q6" s="78">
        <v>1429.6</v>
      </c>
      <c r="R6" s="55"/>
    </row>
    <row r="7" spans="1:18">
      <c r="A7" s="5">
        <v>1999</v>
      </c>
      <c r="B7" s="92">
        <v>128172.7</v>
      </c>
      <c r="C7" s="78">
        <v>4674.5</v>
      </c>
      <c r="D7" s="78">
        <v>19160.8</v>
      </c>
      <c r="E7" s="78">
        <v>8197.6</v>
      </c>
      <c r="F7" s="78">
        <v>3318.6</v>
      </c>
      <c r="G7" s="78">
        <v>24268.7</v>
      </c>
      <c r="H7" s="78">
        <v>4192.8999999999996</v>
      </c>
      <c r="I7" s="78">
        <v>4383.3999999999996</v>
      </c>
      <c r="J7" s="78">
        <v>14440.2</v>
      </c>
      <c r="K7" s="78">
        <v>11178.4</v>
      </c>
      <c r="L7" s="78">
        <v>25785.9</v>
      </c>
      <c r="M7" s="78">
        <v>4114.3999999999996</v>
      </c>
      <c r="N7" s="78">
        <v>712.6</v>
      </c>
      <c r="O7" s="78">
        <v>1068.7</v>
      </c>
      <c r="P7" s="78">
        <v>1362.9</v>
      </c>
      <c r="Q7" s="78">
        <v>1313.2</v>
      </c>
      <c r="R7" s="55"/>
    </row>
    <row r="8" spans="1:18">
      <c r="A8" s="5">
        <v>2000</v>
      </c>
      <c r="B8" s="92">
        <v>136886</v>
      </c>
      <c r="C8" s="78">
        <v>4713.5</v>
      </c>
      <c r="D8" s="78">
        <v>25487.8</v>
      </c>
      <c r="E8" s="78">
        <v>8383.6</v>
      </c>
      <c r="F8" s="78">
        <v>3501.2</v>
      </c>
      <c r="G8" s="78">
        <v>25727.1</v>
      </c>
      <c r="H8" s="78">
        <v>4175.3999999999996</v>
      </c>
      <c r="I8" s="78">
        <v>5024.6000000000004</v>
      </c>
      <c r="J8" s="78">
        <v>12011.1</v>
      </c>
      <c r="K8" s="78">
        <v>12160.9</v>
      </c>
      <c r="L8" s="78">
        <v>25403.8</v>
      </c>
      <c r="M8" s="78">
        <v>5981</v>
      </c>
      <c r="N8" s="78">
        <v>774.7</v>
      </c>
      <c r="O8" s="78">
        <v>1054.4000000000001</v>
      </c>
      <c r="P8" s="78">
        <v>1155.5999999999999</v>
      </c>
      <c r="Q8" s="78">
        <v>1331.3</v>
      </c>
      <c r="R8" s="55"/>
    </row>
    <row r="9" spans="1:18">
      <c r="A9" s="5">
        <v>2001</v>
      </c>
      <c r="B9" s="92">
        <v>139885.29999999999</v>
      </c>
      <c r="C9" s="78">
        <v>4472.1000000000004</v>
      </c>
      <c r="D9" s="78">
        <v>29625.5</v>
      </c>
      <c r="E9" s="78">
        <v>9509.9</v>
      </c>
      <c r="F9" s="78">
        <v>3569.3</v>
      </c>
      <c r="G9" s="78">
        <v>22963.8</v>
      </c>
      <c r="H9" s="78">
        <v>4212.3</v>
      </c>
      <c r="I9" s="78">
        <v>5264.5</v>
      </c>
      <c r="J9" s="78">
        <v>12257.4</v>
      </c>
      <c r="K9" s="78">
        <v>13646.6</v>
      </c>
      <c r="L9" s="78">
        <v>24209.5</v>
      </c>
      <c r="M9" s="78">
        <v>5632.5</v>
      </c>
      <c r="N9" s="78">
        <v>742.5</v>
      </c>
      <c r="O9" s="78">
        <v>1031.5</v>
      </c>
      <c r="P9" s="78">
        <v>1181.5999999999999</v>
      </c>
      <c r="Q9" s="78">
        <v>1566.3</v>
      </c>
      <c r="R9" s="55"/>
    </row>
    <row r="10" spans="1:18">
      <c r="A10" s="5">
        <v>2002</v>
      </c>
      <c r="B10" s="92">
        <v>135347.4</v>
      </c>
      <c r="C10" s="78">
        <v>4932.8</v>
      </c>
      <c r="D10" s="78">
        <v>26543.8</v>
      </c>
      <c r="E10" s="78">
        <v>10386.299999999999</v>
      </c>
      <c r="F10" s="78">
        <v>3261.4</v>
      </c>
      <c r="G10" s="78">
        <v>22352.6</v>
      </c>
      <c r="H10" s="78">
        <v>4243.7</v>
      </c>
      <c r="I10" s="78">
        <v>5461.3</v>
      </c>
      <c r="J10" s="78">
        <v>12224.7</v>
      </c>
      <c r="K10" s="78">
        <v>12906.7</v>
      </c>
      <c r="L10" s="78">
        <v>22316.3</v>
      </c>
      <c r="M10" s="78">
        <v>5488.7</v>
      </c>
      <c r="N10" s="78">
        <v>869.8</v>
      </c>
      <c r="O10" s="78">
        <v>1251.4000000000001</v>
      </c>
      <c r="P10" s="78">
        <v>1736.8</v>
      </c>
      <c r="Q10" s="78">
        <v>1371.2</v>
      </c>
      <c r="R10" s="55"/>
    </row>
    <row r="11" spans="1:18">
      <c r="A11" s="5">
        <v>2003</v>
      </c>
      <c r="B11" s="92">
        <v>139823</v>
      </c>
      <c r="C11" s="78">
        <v>4467.7</v>
      </c>
      <c r="D11" s="78">
        <v>30071.4</v>
      </c>
      <c r="E11" s="78">
        <v>12185.7</v>
      </c>
      <c r="F11" s="78">
        <v>3461</v>
      </c>
      <c r="G11" s="78">
        <v>23806.7</v>
      </c>
      <c r="H11" s="78">
        <v>4453.5</v>
      </c>
      <c r="I11" s="78">
        <v>6491.6</v>
      </c>
      <c r="J11" s="78">
        <v>9724.6</v>
      </c>
      <c r="K11" s="78">
        <v>10478.299999999999</v>
      </c>
      <c r="L11" s="78">
        <v>23283.9</v>
      </c>
      <c r="M11" s="78">
        <v>5225.2</v>
      </c>
      <c r="N11" s="78">
        <v>1160.7</v>
      </c>
      <c r="O11" s="78">
        <v>1418.2</v>
      </c>
      <c r="P11" s="78">
        <v>2067.9</v>
      </c>
      <c r="Q11" s="78">
        <v>1526.6</v>
      </c>
      <c r="R11" s="55"/>
    </row>
    <row r="12" spans="1:18">
      <c r="A12" s="5">
        <v>2004</v>
      </c>
      <c r="B12" s="92">
        <v>153297.5</v>
      </c>
      <c r="C12" s="78">
        <v>4438.6000000000004</v>
      </c>
      <c r="D12" s="78">
        <v>36651.199999999997</v>
      </c>
      <c r="E12" s="78">
        <v>12790</v>
      </c>
      <c r="F12" s="78">
        <v>3814.2</v>
      </c>
      <c r="G12" s="78">
        <v>23327.5</v>
      </c>
      <c r="H12" s="78">
        <v>4612.3</v>
      </c>
      <c r="I12" s="78">
        <v>8025.1</v>
      </c>
      <c r="J12" s="78">
        <v>9587.2000000000007</v>
      </c>
      <c r="K12" s="78">
        <v>12255.5</v>
      </c>
      <c r="L12" s="78">
        <v>25923.200000000001</v>
      </c>
      <c r="M12" s="78">
        <v>5182.3999999999996</v>
      </c>
      <c r="N12" s="78">
        <v>1127.5</v>
      </c>
      <c r="O12" s="78">
        <v>1604.7</v>
      </c>
      <c r="P12" s="78">
        <v>2298.1</v>
      </c>
      <c r="Q12" s="78">
        <v>1660.1</v>
      </c>
      <c r="R12" s="55"/>
    </row>
    <row r="13" spans="1:18">
      <c r="A13" s="5">
        <v>2005</v>
      </c>
      <c r="B13" s="92">
        <v>173117.9</v>
      </c>
      <c r="C13" s="78">
        <v>4306.3</v>
      </c>
      <c r="D13" s="78">
        <v>48692.4</v>
      </c>
      <c r="E13" s="78">
        <v>13593.4</v>
      </c>
      <c r="F13" s="78">
        <v>4084.9</v>
      </c>
      <c r="G13" s="78">
        <v>24205.3</v>
      </c>
      <c r="H13" s="78">
        <v>5204.7</v>
      </c>
      <c r="I13" s="78">
        <v>7460.5</v>
      </c>
      <c r="J13" s="78">
        <v>12258.2</v>
      </c>
      <c r="K13" s="78">
        <v>12487.4</v>
      </c>
      <c r="L13" s="78">
        <v>29132.399999999998</v>
      </c>
      <c r="M13" s="78">
        <v>4864.3999999999996</v>
      </c>
      <c r="N13" s="78">
        <v>1160.9000000000001</v>
      </c>
      <c r="O13" s="78">
        <v>1372.8</v>
      </c>
      <c r="P13" s="78">
        <v>2599.5</v>
      </c>
      <c r="Q13" s="78">
        <v>1694.8</v>
      </c>
      <c r="R13" s="55"/>
    </row>
    <row r="14" spans="1:18">
      <c r="A14" s="5">
        <v>2006</v>
      </c>
      <c r="B14" s="92">
        <v>192678.2</v>
      </c>
      <c r="C14" s="78">
        <v>3910.7</v>
      </c>
      <c r="D14" s="78">
        <v>57322.2</v>
      </c>
      <c r="E14" s="78">
        <v>15876.3</v>
      </c>
      <c r="F14" s="78">
        <v>4491.7</v>
      </c>
      <c r="G14" s="78">
        <v>24043.8</v>
      </c>
      <c r="H14" s="78">
        <v>5432.1</v>
      </c>
      <c r="I14" s="78">
        <v>7890.8</v>
      </c>
      <c r="J14" s="78">
        <v>14077.3</v>
      </c>
      <c r="K14" s="78">
        <v>12335.1</v>
      </c>
      <c r="L14" s="78">
        <v>34489.799999999996</v>
      </c>
      <c r="M14" s="78">
        <v>5326.4</v>
      </c>
      <c r="N14" s="78">
        <v>1807</v>
      </c>
      <c r="O14" s="78">
        <v>1466.4</v>
      </c>
      <c r="P14" s="78">
        <v>2566.5</v>
      </c>
      <c r="Q14" s="78">
        <v>1642.2</v>
      </c>
      <c r="R14" s="55"/>
    </row>
    <row r="15" spans="1:18">
      <c r="A15" s="5">
        <v>2007</v>
      </c>
      <c r="B15" s="92">
        <v>199615.9</v>
      </c>
      <c r="C15" s="78">
        <v>5020.3999999999996</v>
      </c>
      <c r="D15" s="78">
        <v>58633.9</v>
      </c>
      <c r="E15" s="78">
        <v>18155.5</v>
      </c>
      <c r="F15" s="78">
        <v>5136.1000000000004</v>
      </c>
      <c r="G15" s="78">
        <v>24104.7</v>
      </c>
      <c r="H15" s="78">
        <v>5764.1</v>
      </c>
      <c r="I15" s="78">
        <v>9580.2999999999993</v>
      </c>
      <c r="J15" s="78">
        <v>16283.3</v>
      </c>
      <c r="K15" s="78">
        <v>10448</v>
      </c>
      <c r="L15" s="78">
        <v>32457.7</v>
      </c>
      <c r="M15" s="78">
        <v>5905.1</v>
      </c>
      <c r="N15" s="78">
        <v>1666.6</v>
      </c>
      <c r="O15" s="78">
        <v>1874.3</v>
      </c>
      <c r="P15" s="78">
        <v>2867.5</v>
      </c>
      <c r="Q15" s="78">
        <v>1718.3</v>
      </c>
      <c r="R15" s="55"/>
    </row>
    <row r="16" spans="1:18">
      <c r="A16" s="5">
        <v>2008</v>
      </c>
      <c r="B16" s="92">
        <v>215723.3</v>
      </c>
      <c r="C16" s="78">
        <v>5164.8999999999996</v>
      </c>
      <c r="D16" s="78">
        <v>64500.6</v>
      </c>
      <c r="E16" s="78">
        <v>19844.8</v>
      </c>
      <c r="F16" s="78">
        <v>5661.6</v>
      </c>
      <c r="G16" s="78">
        <v>23817.599999999999</v>
      </c>
      <c r="H16" s="78">
        <v>7151.3</v>
      </c>
      <c r="I16" s="78">
        <v>10093.6</v>
      </c>
      <c r="J16" s="78">
        <v>20746.900000000001</v>
      </c>
      <c r="K16" s="78">
        <v>11254</v>
      </c>
      <c r="L16" s="78">
        <v>31431</v>
      </c>
      <c r="M16" s="78">
        <v>6537.7</v>
      </c>
      <c r="N16" s="78">
        <v>2061.5</v>
      </c>
      <c r="O16" s="78">
        <v>2296</v>
      </c>
      <c r="P16" s="78">
        <v>3255.9</v>
      </c>
      <c r="Q16" s="78">
        <v>1906</v>
      </c>
      <c r="R16" s="55"/>
    </row>
    <row r="17" spans="1:18">
      <c r="A17" s="5">
        <v>2009</v>
      </c>
      <c r="B17" s="92">
        <v>179024.5</v>
      </c>
      <c r="C17" s="78">
        <v>5691.7</v>
      </c>
      <c r="D17" s="78">
        <v>41934.5</v>
      </c>
      <c r="E17" s="78">
        <v>23517</v>
      </c>
      <c r="F17" s="78">
        <v>5595.6</v>
      </c>
      <c r="G17" s="78">
        <v>19040.099999999999</v>
      </c>
      <c r="H17" s="78">
        <v>6267.4</v>
      </c>
      <c r="I17" s="78">
        <v>8119.3</v>
      </c>
      <c r="J17" s="78">
        <v>18055.400000000001</v>
      </c>
      <c r="K17" s="78">
        <v>11659.5</v>
      </c>
      <c r="L17" s="78">
        <v>23933.399999999998</v>
      </c>
      <c r="M17" s="78">
        <v>5520.1</v>
      </c>
      <c r="N17" s="78">
        <v>1884.5</v>
      </c>
      <c r="O17" s="78">
        <v>1666</v>
      </c>
      <c r="P17" s="78">
        <v>4068.3</v>
      </c>
      <c r="Q17" s="78">
        <v>2071.6999999999998</v>
      </c>
      <c r="R17" s="55"/>
    </row>
    <row r="18" spans="1:18">
      <c r="A18" s="5">
        <v>2010</v>
      </c>
      <c r="B18" s="92">
        <v>198232.7</v>
      </c>
      <c r="C18" s="78">
        <v>5674.3</v>
      </c>
      <c r="D18" s="78">
        <v>62279.3</v>
      </c>
      <c r="E18" s="78">
        <v>23088.7</v>
      </c>
      <c r="F18" s="78">
        <v>6059</v>
      </c>
      <c r="G18" s="78">
        <v>20076.099999999999</v>
      </c>
      <c r="H18" s="78">
        <v>6259.9</v>
      </c>
      <c r="I18" s="78">
        <v>8159.5</v>
      </c>
      <c r="J18" s="78">
        <v>15599.4</v>
      </c>
      <c r="K18" s="78">
        <v>12439.3</v>
      </c>
      <c r="L18" s="78">
        <v>23880.5</v>
      </c>
      <c r="M18" s="78">
        <v>5641.3</v>
      </c>
      <c r="N18" s="78">
        <v>1868.1</v>
      </c>
      <c r="O18" s="78">
        <v>1641.3</v>
      </c>
      <c r="P18" s="78">
        <v>3322</v>
      </c>
      <c r="Q18" s="78">
        <v>2243.9</v>
      </c>
      <c r="R18" s="55"/>
    </row>
    <row r="19" spans="1:18">
      <c r="A19" s="5">
        <v>2011</v>
      </c>
      <c r="B19" s="92">
        <v>221642.1</v>
      </c>
      <c r="C19" s="78">
        <v>5430.4</v>
      </c>
      <c r="D19" s="78">
        <v>73960.2</v>
      </c>
      <c r="E19" s="78">
        <v>24114</v>
      </c>
      <c r="F19" s="78">
        <v>6110.1</v>
      </c>
      <c r="G19" s="78">
        <v>23911.1</v>
      </c>
      <c r="H19" s="78">
        <v>7105.1</v>
      </c>
      <c r="I19" s="78">
        <v>8772.6</v>
      </c>
      <c r="J19" s="78">
        <v>18472.400000000001</v>
      </c>
      <c r="K19" s="78">
        <v>11419.6</v>
      </c>
      <c r="L19" s="78">
        <v>24649.300000000003</v>
      </c>
      <c r="M19" s="78">
        <v>6509.5</v>
      </c>
      <c r="N19" s="78">
        <v>3118.5</v>
      </c>
      <c r="O19" s="78">
        <v>2228.8000000000002</v>
      </c>
      <c r="P19" s="78">
        <v>3351.7</v>
      </c>
      <c r="Q19" s="78">
        <v>2488.9</v>
      </c>
      <c r="R19" s="55"/>
    </row>
    <row r="20" spans="1:18">
      <c r="A20" s="5">
        <v>2012</v>
      </c>
      <c r="B20" s="92">
        <v>240439.8</v>
      </c>
      <c r="C20" s="78">
        <v>5241.1000000000004</v>
      </c>
      <c r="D20" s="78">
        <v>86952.3</v>
      </c>
      <c r="E20" s="78">
        <v>27575.5</v>
      </c>
      <c r="F20" s="78">
        <v>6302.5</v>
      </c>
      <c r="G20" s="78">
        <v>25016.7</v>
      </c>
      <c r="H20" s="78">
        <v>7526.8</v>
      </c>
      <c r="I20" s="78">
        <v>9040.4</v>
      </c>
      <c r="J20" s="78">
        <v>22442.9</v>
      </c>
      <c r="K20" s="78">
        <v>11575.1</v>
      </c>
      <c r="L20" s="78">
        <v>21324.499999999996</v>
      </c>
      <c r="M20" s="78">
        <v>6586.3</v>
      </c>
      <c r="N20" s="78">
        <v>3156.6</v>
      </c>
      <c r="O20" s="78">
        <v>2319.5</v>
      </c>
      <c r="P20" s="78">
        <v>3060.3</v>
      </c>
      <c r="Q20" s="78">
        <v>2319.3000000000002</v>
      </c>
      <c r="R20" s="55"/>
    </row>
    <row r="21" spans="1:18" s="51" customFormat="1">
      <c r="B21" s="34"/>
      <c r="C21" s="53"/>
      <c r="D21" s="53"/>
      <c r="E21" s="53"/>
      <c r="F21" s="53"/>
      <c r="G21" s="53"/>
      <c r="H21" s="27"/>
      <c r="I21" s="27"/>
      <c r="J21" s="27"/>
      <c r="K21" s="27"/>
      <c r="L21" s="27"/>
      <c r="M21" s="27"/>
      <c r="N21" s="27"/>
      <c r="O21" s="27"/>
      <c r="P21" s="27"/>
      <c r="Q21" s="27"/>
      <c r="R21" s="27"/>
    </row>
    <row r="22" spans="1:18">
      <c r="A22" s="4"/>
      <c r="B22" s="10" t="s">
        <v>17</v>
      </c>
      <c r="C22" s="54"/>
      <c r="D22" s="54"/>
      <c r="E22" s="54"/>
      <c r="F22" s="80"/>
      <c r="G22" s="54"/>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4.2809794499935272</v>
      </c>
      <c r="C23" s="9">
        <f t="shared" si="0"/>
        <v>1.0794325285395701</v>
      </c>
      <c r="D23" s="9">
        <f t="shared" si="0"/>
        <v>8.2688668301677648</v>
      </c>
      <c r="E23" s="9">
        <f t="shared" si="0"/>
        <v>9.6574735868038886</v>
      </c>
      <c r="F23" s="9">
        <f t="shared" si="0"/>
        <v>6.246500075499184</v>
      </c>
      <c r="G23" s="9">
        <f t="shared" si="0"/>
        <v>-1.0535551399389553</v>
      </c>
      <c r="H23" s="28">
        <f t="shared" si="0"/>
        <v>2.8024711915781708</v>
      </c>
      <c r="I23" s="28">
        <f t="shared" si="0"/>
        <v>4.7025844600868671</v>
      </c>
      <c r="J23" s="28">
        <f t="shared" si="0"/>
        <v>4.2007047048077339</v>
      </c>
      <c r="K23" s="28">
        <f t="shared" si="0"/>
        <v>2.1511887390857742</v>
      </c>
      <c r="L23" s="28">
        <f t="shared" si="0"/>
        <v>1.4867905732594222</v>
      </c>
      <c r="M23" s="28">
        <f t="shared" si="0"/>
        <v>4.5894878379696635</v>
      </c>
      <c r="N23" s="28">
        <f t="shared" si="0"/>
        <v>4.2851476303069846</v>
      </c>
      <c r="O23" s="28">
        <f t="shared" si="0"/>
        <v>4.522940908251738</v>
      </c>
      <c r="P23" s="28">
        <f t="shared" si="0"/>
        <v>7.617832477347064</v>
      </c>
      <c r="Q23" s="58">
        <f t="shared" si="0"/>
        <v>3.1017446120359837</v>
      </c>
      <c r="R23" s="55"/>
    </row>
    <row r="24" spans="1:18">
      <c r="A24" s="26" t="s">
        <v>19</v>
      </c>
      <c r="B24" s="16">
        <f t="shared" si="0"/>
        <v>5.9945053517751701</v>
      </c>
      <c r="C24" s="9">
        <f t="shared" si="0"/>
        <v>-1.5197404035848017</v>
      </c>
      <c r="D24" s="9">
        <f t="shared" si="0"/>
        <v>4.7558870191166891</v>
      </c>
      <c r="E24" s="9">
        <f t="shared" si="0"/>
        <v>6.3757687395078255</v>
      </c>
      <c r="F24" s="9">
        <f t="shared" si="0"/>
        <v>8.3017307691502396</v>
      </c>
      <c r="G24" s="9">
        <f t="shared" si="0"/>
        <v>3.7459945237321879</v>
      </c>
      <c r="H24" s="28">
        <f t="shared" si="0"/>
        <v>-1.5099631838798144</v>
      </c>
      <c r="I24" s="28">
        <f t="shared" si="0"/>
        <v>3.823274921234221</v>
      </c>
      <c r="J24" s="28">
        <f t="shared" si="0"/>
        <v>9.5463232765157677</v>
      </c>
      <c r="K24" s="28">
        <f t="shared" si="0"/>
        <v>8.8373852858347526</v>
      </c>
      <c r="L24" s="28">
        <f t="shared" si="0"/>
        <v>8.8244139068865088</v>
      </c>
      <c r="M24" s="28">
        <f t="shared" si="0"/>
        <v>23.854852441678041</v>
      </c>
      <c r="N24" s="28">
        <f t="shared" si="0"/>
        <v>-10.557937279185936</v>
      </c>
      <c r="O24" s="28">
        <f t="shared" si="0"/>
        <v>4.5176169752075168</v>
      </c>
      <c r="P24" s="28">
        <f t="shared" si="0"/>
        <v>-3.3279314808528415</v>
      </c>
      <c r="Q24" s="28">
        <f t="shared" si="0"/>
        <v>-4.0797712418696559</v>
      </c>
      <c r="R24" s="55"/>
    </row>
    <row r="25" spans="1:18">
      <c r="A25" s="26" t="s">
        <v>20</v>
      </c>
      <c r="B25" s="16">
        <f t="shared" si="0"/>
        <v>3.7723439232705713</v>
      </c>
      <c r="C25" s="9">
        <f t="shared" si="0"/>
        <v>1.8724798490358685</v>
      </c>
      <c r="D25" s="9">
        <f t="shared" si="0"/>
        <v>9.3455559935159638</v>
      </c>
      <c r="E25" s="9">
        <f t="shared" si="0"/>
        <v>10.661586754234254</v>
      </c>
      <c r="F25" s="9">
        <f t="shared" si="0"/>
        <v>5.6375701883419227</v>
      </c>
      <c r="G25" s="9">
        <f t="shared" si="0"/>
        <v>-2.4496455904462366</v>
      </c>
      <c r="H25" s="28">
        <f t="shared" si="0"/>
        <v>4.1326524634403672</v>
      </c>
      <c r="I25" s="28">
        <f t="shared" si="0"/>
        <v>4.9678266523028869</v>
      </c>
      <c r="J25" s="28">
        <f t="shared" si="0"/>
        <v>2.6484772495588116</v>
      </c>
      <c r="K25" s="28">
        <f t="shared" si="0"/>
        <v>0.2266056501298408</v>
      </c>
      <c r="L25" s="28">
        <f t="shared" si="0"/>
        <v>-0.61645748375338538</v>
      </c>
      <c r="M25" s="28">
        <f t="shared" si="0"/>
        <v>-0.58302619378629572</v>
      </c>
      <c r="N25" s="28">
        <f t="shared" si="0"/>
        <v>9.2010103195959694</v>
      </c>
      <c r="O25" s="28">
        <f t="shared" si="0"/>
        <v>4.5245381410466745</v>
      </c>
      <c r="P25" s="28">
        <f t="shared" si="0"/>
        <v>11.137138214568409</v>
      </c>
      <c r="Q25" s="28">
        <f t="shared" si="0"/>
        <v>5.3592709161959684</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tr">
        <f>L3</f>
        <v>FIRE</v>
      </c>
      <c r="M29" s="3" t="str">
        <f t="shared" ref="M29:O29" si="1">M3</f>
        <v>Professional, scientific and technical services</v>
      </c>
      <c r="N29" s="3" t="str">
        <f t="shared" si="1"/>
        <v>ASWMRS</v>
      </c>
      <c r="O29" s="3" t="str">
        <f t="shared" si="1"/>
        <v>Arts, entertainment and recreation</v>
      </c>
      <c r="P29" s="3" t="s">
        <v>12</v>
      </c>
      <c r="Q29" s="3" t="s">
        <v>13</v>
      </c>
      <c r="R29" s="55"/>
    </row>
    <row r="30" spans="1:18" ht="11.25" customHeight="1">
      <c r="A30" s="5"/>
      <c r="B30" s="141" t="s">
        <v>22</v>
      </c>
      <c r="C30" s="142"/>
      <c r="D30" s="142"/>
      <c r="E30" s="142"/>
      <c r="F30" s="142"/>
      <c r="G30" s="142"/>
      <c r="H30" s="142"/>
      <c r="I30" s="142"/>
      <c r="J30" s="142" t="s">
        <v>22</v>
      </c>
      <c r="K30" s="142"/>
      <c r="L30" s="142"/>
      <c r="M30" s="142"/>
      <c r="N30" s="142"/>
      <c r="O30" s="142"/>
      <c r="P30" s="142"/>
      <c r="Q30" s="142"/>
      <c r="R30" s="55"/>
    </row>
    <row r="31" spans="1:18">
      <c r="A31" s="5">
        <v>1997</v>
      </c>
      <c r="B31" s="87">
        <f>IF(ISERROR((B5/$B5)*100),"..",(B5/$B5)*100)</f>
        <v>100</v>
      </c>
      <c r="C31" s="21">
        <f t="shared" ref="C31:Q31" si="2">IF(ISERROR((C5/$B5)*100),"..",(C5/$B5)*100)</f>
        <v>4.2932579382340155</v>
      </c>
      <c r="D31" s="21">
        <f t="shared" si="2"/>
        <v>19.288038277511959</v>
      </c>
      <c r="E31" s="21">
        <f t="shared" si="2"/>
        <v>6.0588951718138322</v>
      </c>
      <c r="F31" s="21">
        <f t="shared" si="2"/>
        <v>2.3977381470204433</v>
      </c>
      <c r="G31" s="21">
        <f t="shared" si="2"/>
        <v>20.043236189647672</v>
      </c>
      <c r="H31" s="21">
        <f t="shared" si="2"/>
        <v>3.8020008699434533</v>
      </c>
      <c r="I31" s="21">
        <f t="shared" si="2"/>
        <v>3.9057851239669419</v>
      </c>
      <c r="J31" s="21">
        <f t="shared" si="2"/>
        <v>7.9484123531970425</v>
      </c>
      <c r="K31" s="21">
        <f t="shared" si="2"/>
        <v>8.2058286211396254</v>
      </c>
      <c r="L31" s="21">
        <f t="shared" si="2"/>
        <v>17.147890387124836</v>
      </c>
      <c r="M31" s="21">
        <f t="shared" si="2"/>
        <v>2.7385819921705088</v>
      </c>
      <c r="N31" s="21">
        <f t="shared" si="2"/>
        <v>0.94188777729447593</v>
      </c>
      <c r="O31" s="21">
        <f t="shared" si="2"/>
        <v>0.80339277946933452</v>
      </c>
      <c r="P31" s="21">
        <f t="shared" si="2"/>
        <v>1.112744671596346</v>
      </c>
      <c r="Q31" s="21">
        <f t="shared" si="2"/>
        <v>1.3123096998695083</v>
      </c>
      <c r="R31" s="55"/>
    </row>
    <row r="32" spans="1:18">
      <c r="A32" s="5">
        <v>1998</v>
      </c>
      <c r="B32" s="87">
        <f t="shared" ref="B32:Q42" si="3">IF(ISERROR((B6/$B6)*100),"..",(B6/$B6)*100)</f>
        <v>100</v>
      </c>
      <c r="C32" s="21">
        <f t="shared" si="3"/>
        <v>4.2381591206708311</v>
      </c>
      <c r="D32" s="21">
        <f t="shared" si="3"/>
        <v>16.508953699464346</v>
      </c>
      <c r="E32" s="21">
        <f t="shared" si="3"/>
        <v>6.7303228326540276</v>
      </c>
      <c r="F32" s="21">
        <f t="shared" si="3"/>
        <v>2.4004335172206228</v>
      </c>
      <c r="G32" s="21">
        <f t="shared" si="3"/>
        <v>19.846299895302707</v>
      </c>
      <c r="H32" s="21">
        <f t="shared" si="3"/>
        <v>3.2225633866851942</v>
      </c>
      <c r="I32" s="21">
        <f t="shared" si="3"/>
        <v>3.4085851778092966</v>
      </c>
      <c r="J32" s="21">
        <f t="shared" si="3"/>
        <v>10.63117738026248</v>
      </c>
      <c r="K32" s="21">
        <f t="shared" si="3"/>
        <v>7.9520313515555703</v>
      </c>
      <c r="L32" s="21">
        <f t="shared" ref="L32:M42" si="4">IF(ISERROR((L6/$B6)*100),"..",(L6/$B6)*100)</f>
        <v>18.200119105174348</v>
      </c>
      <c r="M32" s="21">
        <f t="shared" si="4"/>
        <v>3.1771785521037113</v>
      </c>
      <c r="N32" s="21">
        <f t="shared" si="3"/>
        <v>0.58367938936185881</v>
      </c>
      <c r="O32" s="21">
        <f t="shared" si="3"/>
        <v>0.71671218490758137</v>
      </c>
      <c r="P32" s="21">
        <f t="shared" si="3"/>
        <v>1.2395582862942602</v>
      </c>
      <c r="Q32" s="21">
        <f t="shared" si="3"/>
        <v>1.1443061643331229</v>
      </c>
      <c r="R32" s="55"/>
    </row>
    <row r="33" spans="1:18">
      <c r="A33" s="5">
        <v>1999</v>
      </c>
      <c r="B33" s="87">
        <f t="shared" si="3"/>
        <v>100</v>
      </c>
      <c r="C33" s="21">
        <f t="shared" si="3"/>
        <v>3.6470324803955916</v>
      </c>
      <c r="D33" s="21">
        <f t="shared" si="3"/>
        <v>14.949205251976435</v>
      </c>
      <c r="E33" s="21">
        <f t="shared" si="3"/>
        <v>6.3957457399274578</v>
      </c>
      <c r="F33" s="21">
        <f t="shared" si="3"/>
        <v>2.5891629028646506</v>
      </c>
      <c r="G33" s="21">
        <f t="shared" si="3"/>
        <v>18.93437526087849</v>
      </c>
      <c r="H33" s="21">
        <f t="shared" si="3"/>
        <v>3.2712894399509409</v>
      </c>
      <c r="I33" s="21">
        <f t="shared" si="3"/>
        <v>3.4199170338145324</v>
      </c>
      <c r="J33" s="21">
        <f t="shared" si="3"/>
        <v>11.266205674063198</v>
      </c>
      <c r="K33" s="21">
        <f t="shared" si="3"/>
        <v>8.7213579802875341</v>
      </c>
      <c r="L33" s="21">
        <f t="shared" si="4"/>
        <v>20.118090669854034</v>
      </c>
      <c r="M33" s="21">
        <f t="shared" si="4"/>
        <v>3.2100439485163377</v>
      </c>
      <c r="N33" s="21">
        <f t="shared" si="3"/>
        <v>0.5559686267044387</v>
      </c>
      <c r="O33" s="21">
        <f t="shared" si="3"/>
        <v>0.83379690058803468</v>
      </c>
      <c r="P33" s="21">
        <f t="shared" si="3"/>
        <v>1.0633309589327524</v>
      </c>
      <c r="Q33" s="21">
        <f t="shared" si="3"/>
        <v>1.0245551509798889</v>
      </c>
      <c r="R33" s="55"/>
    </row>
    <row r="34" spans="1:18">
      <c r="A34" s="5">
        <v>2000</v>
      </c>
      <c r="B34" s="87">
        <f t="shared" si="3"/>
        <v>100</v>
      </c>
      <c r="C34" s="21">
        <f t="shared" si="3"/>
        <v>3.4433762400829888</v>
      </c>
      <c r="D34" s="21">
        <f t="shared" si="3"/>
        <v>18.619727364376196</v>
      </c>
      <c r="E34" s="21">
        <f t="shared" si="3"/>
        <v>6.1245123679558171</v>
      </c>
      <c r="F34" s="21">
        <f t="shared" si="3"/>
        <v>2.5577487836593953</v>
      </c>
      <c r="G34" s="21">
        <f t="shared" si="3"/>
        <v>18.794544365384333</v>
      </c>
      <c r="H34" s="21">
        <f t="shared" si="3"/>
        <v>3.0502754116564148</v>
      </c>
      <c r="I34" s="21">
        <f t="shared" si="3"/>
        <v>3.6706456467425452</v>
      </c>
      <c r="J34" s="21">
        <f t="shared" si="3"/>
        <v>8.7745277091886678</v>
      </c>
      <c r="K34" s="21">
        <f t="shared" si="3"/>
        <v>8.8839618368569457</v>
      </c>
      <c r="L34" s="21">
        <f t="shared" si="4"/>
        <v>18.558362432973421</v>
      </c>
      <c r="M34" s="21">
        <f t="shared" si="4"/>
        <v>4.369329222856976</v>
      </c>
      <c r="N34" s="21">
        <f t="shared" si="3"/>
        <v>0.56594538521105164</v>
      </c>
      <c r="O34" s="21">
        <f t="shared" si="3"/>
        <v>0.77027599608433306</v>
      </c>
      <c r="P34" s="21">
        <f t="shared" si="3"/>
        <v>0.84420612772672154</v>
      </c>
      <c r="Q34" s="21">
        <f t="shared" si="3"/>
        <v>0.97256110924418859</v>
      </c>
      <c r="R34" s="55"/>
    </row>
    <row r="35" spans="1:18">
      <c r="A35" s="5">
        <v>2001</v>
      </c>
      <c r="B35" s="87">
        <f t="shared" si="3"/>
        <v>100</v>
      </c>
      <c r="C35" s="21">
        <f t="shared" si="3"/>
        <v>3.196976379934132</v>
      </c>
      <c r="D35" s="21">
        <f t="shared" si="3"/>
        <v>21.178422607664995</v>
      </c>
      <c r="E35" s="21">
        <f t="shared" si="3"/>
        <v>6.7983555098355586</v>
      </c>
      <c r="F35" s="21">
        <f t="shared" si="3"/>
        <v>2.5515904816303077</v>
      </c>
      <c r="G35" s="21">
        <f t="shared" si="3"/>
        <v>16.416163814210645</v>
      </c>
      <c r="H35" s="21">
        <f t="shared" si="3"/>
        <v>3.011252790679221</v>
      </c>
      <c r="I35" s="21">
        <f t="shared" si="3"/>
        <v>3.7634404758755928</v>
      </c>
      <c r="J35" s="21">
        <f t="shared" si="3"/>
        <v>8.7624646764170357</v>
      </c>
      <c r="K35" s="21">
        <f t="shared" si="3"/>
        <v>9.7555640228101179</v>
      </c>
      <c r="L35" s="21">
        <f t="shared" si="4"/>
        <v>17.306679114960616</v>
      </c>
      <c r="M35" s="21">
        <f t="shared" si="4"/>
        <v>4.0265131504168066</v>
      </c>
      <c r="N35" s="21">
        <f t="shared" si="3"/>
        <v>0.53079201317079061</v>
      </c>
      <c r="O35" s="21">
        <f t="shared" si="3"/>
        <v>0.73738984725342838</v>
      </c>
      <c r="P35" s="21">
        <f t="shared" si="3"/>
        <v>0.8446920441247221</v>
      </c>
      <c r="Q35" s="21">
        <f t="shared" si="3"/>
        <v>1.1197030710160396</v>
      </c>
      <c r="R35" s="55"/>
    </row>
    <row r="36" spans="1:18">
      <c r="A36" s="5">
        <v>2002</v>
      </c>
      <c r="B36" s="87">
        <f t="shared" si="3"/>
        <v>100</v>
      </c>
      <c r="C36" s="21">
        <f t="shared" si="3"/>
        <v>3.64454729089735</v>
      </c>
      <c r="D36" s="21">
        <f t="shared" si="3"/>
        <v>19.611606872389125</v>
      </c>
      <c r="E36" s="21">
        <f t="shared" si="3"/>
        <v>7.6738082888921397</v>
      </c>
      <c r="F36" s="21">
        <f t="shared" si="3"/>
        <v>2.4096510165692138</v>
      </c>
      <c r="G36" s="21">
        <f t="shared" si="3"/>
        <v>16.514982925420068</v>
      </c>
      <c r="H36" s="21">
        <f t="shared" si="3"/>
        <v>3.1354130186468301</v>
      </c>
      <c r="I36" s="21">
        <f t="shared" si="3"/>
        <v>4.0350239457869161</v>
      </c>
      <c r="J36" s="21">
        <f t="shared" si="3"/>
        <v>9.0320907531286156</v>
      </c>
      <c r="K36" s="21">
        <f t="shared" si="3"/>
        <v>9.5359792652093809</v>
      </c>
      <c r="L36" s="21">
        <f t="shared" si="4"/>
        <v>16.488163053002864</v>
      </c>
      <c r="M36" s="21">
        <f t="shared" si="4"/>
        <v>4.0552681470054104</v>
      </c>
      <c r="N36" s="21">
        <f t="shared" si="3"/>
        <v>0.64264256276810638</v>
      </c>
      <c r="O36" s="21">
        <f t="shared" si="3"/>
        <v>0.92458370090596509</v>
      </c>
      <c r="P36" s="21">
        <f t="shared" si="3"/>
        <v>1.2832163750467316</v>
      </c>
      <c r="Q36" s="21">
        <f t="shared" si="3"/>
        <v>1.0130966682773368</v>
      </c>
      <c r="R36" s="55"/>
    </row>
    <row r="37" spans="1:18">
      <c r="A37" s="5">
        <v>2003</v>
      </c>
      <c r="B37" s="87">
        <f t="shared" si="3"/>
        <v>100</v>
      </c>
      <c r="C37" s="21">
        <f t="shared" si="3"/>
        <v>3.1952539996996201</v>
      </c>
      <c r="D37" s="21">
        <f t="shared" si="3"/>
        <v>21.506762120681149</v>
      </c>
      <c r="E37" s="21">
        <f t="shared" si="3"/>
        <v>8.7150897920942914</v>
      </c>
      <c r="F37" s="21">
        <f t="shared" si="3"/>
        <v>2.4752723085615385</v>
      </c>
      <c r="G37" s="21">
        <f t="shared" si="3"/>
        <v>17.026311837108345</v>
      </c>
      <c r="H37" s="21">
        <f t="shared" si="3"/>
        <v>3.1850983028543229</v>
      </c>
      <c r="I37" s="21">
        <f t="shared" si="3"/>
        <v>4.6427268761219542</v>
      </c>
      <c r="J37" s="21">
        <f t="shared" si="3"/>
        <v>6.9549358832237909</v>
      </c>
      <c r="K37" s="21">
        <f t="shared" si="3"/>
        <v>7.493974524935096</v>
      </c>
      <c r="L37" s="21">
        <f t="shared" si="4"/>
        <v>16.652410547620921</v>
      </c>
      <c r="M37" s="21">
        <f t="shared" si="4"/>
        <v>3.7370103631019216</v>
      </c>
      <c r="N37" s="21">
        <f t="shared" si="3"/>
        <v>0.83012093861524927</v>
      </c>
      <c r="O37" s="21">
        <f t="shared" si="3"/>
        <v>1.0142823426760976</v>
      </c>
      <c r="P37" s="21">
        <f t="shared" si="3"/>
        <v>1.4789412328443818</v>
      </c>
      <c r="Q37" s="21">
        <f t="shared" si="3"/>
        <v>1.0918089298613245</v>
      </c>
      <c r="R37" s="55"/>
    </row>
    <row r="38" spans="1:18">
      <c r="A38" s="5">
        <v>2004</v>
      </c>
      <c r="B38" s="87">
        <f t="shared" si="3"/>
        <v>100</v>
      </c>
      <c r="C38" s="21">
        <f t="shared" si="3"/>
        <v>2.8954157765129898</v>
      </c>
      <c r="D38" s="21">
        <f t="shared" si="3"/>
        <v>23.908543844485393</v>
      </c>
      <c r="E38" s="21">
        <f t="shared" si="3"/>
        <v>8.3432541300412595</v>
      </c>
      <c r="F38" s="21">
        <f t="shared" si="3"/>
        <v>2.4881031980299744</v>
      </c>
      <c r="G38" s="21">
        <f t="shared" si="3"/>
        <v>15.217143136711297</v>
      </c>
      <c r="H38" s="21">
        <f t="shared" si="3"/>
        <v>3.0087248650499845</v>
      </c>
      <c r="I38" s="21">
        <f t="shared" si="3"/>
        <v>5.2349842626265923</v>
      </c>
      <c r="J38" s="21">
        <f t="shared" si="3"/>
        <v>6.2539832678288958</v>
      </c>
      <c r="K38" s="21">
        <f t="shared" si="3"/>
        <v>7.9945856912213173</v>
      </c>
      <c r="L38" s="21">
        <f t="shared" si="4"/>
        <v>16.910386666449227</v>
      </c>
      <c r="M38" s="21">
        <f t="shared" si="4"/>
        <v>3.3806161222459594</v>
      </c>
      <c r="N38" s="21">
        <f t="shared" si="3"/>
        <v>0.73549796963420799</v>
      </c>
      <c r="O38" s="21">
        <f t="shared" si="3"/>
        <v>1.0467881080904777</v>
      </c>
      <c r="P38" s="21">
        <f t="shared" si="3"/>
        <v>1.4991112053360296</v>
      </c>
      <c r="Q38" s="21">
        <f t="shared" si="3"/>
        <v>1.0829269883722827</v>
      </c>
      <c r="R38" s="55"/>
    </row>
    <row r="39" spans="1:18">
      <c r="A39" s="5">
        <v>2005</v>
      </c>
      <c r="B39" s="87">
        <f t="shared" si="3"/>
        <v>100</v>
      </c>
      <c r="C39" s="21">
        <f t="shared" si="3"/>
        <v>2.4874955160615975</v>
      </c>
      <c r="D39" s="21">
        <f t="shared" si="3"/>
        <v>28.126727507669631</v>
      </c>
      <c r="E39" s="21">
        <f t="shared" si="3"/>
        <v>7.852105414864667</v>
      </c>
      <c r="F39" s="21">
        <f t="shared" si="3"/>
        <v>2.3596057946636368</v>
      </c>
      <c r="G39" s="21">
        <f t="shared" si="3"/>
        <v>13.981974134390493</v>
      </c>
      <c r="H39" s="21">
        <f t="shared" si="3"/>
        <v>3.0064482066845777</v>
      </c>
      <c r="I39" s="21">
        <f t="shared" si="3"/>
        <v>4.309490815218993</v>
      </c>
      <c r="J39" s="21">
        <f t="shared" si="3"/>
        <v>7.0808391275541132</v>
      </c>
      <c r="K39" s="21">
        <f t="shared" si="3"/>
        <v>7.2132344488929219</v>
      </c>
      <c r="L39" s="21">
        <f t="shared" si="4"/>
        <v>16.82806919446227</v>
      </c>
      <c r="M39" s="21">
        <f t="shared" si="4"/>
        <v>2.8098769682395641</v>
      </c>
      <c r="N39" s="21">
        <f t="shared" si="3"/>
        <v>0.67058345786310958</v>
      </c>
      <c r="O39" s="21">
        <f t="shared" si="3"/>
        <v>0.79298558958952259</v>
      </c>
      <c r="P39" s="21">
        <f t="shared" si="3"/>
        <v>1.5015778264408244</v>
      </c>
      <c r="Q39" s="21">
        <f t="shared" si="3"/>
        <v>0.97898599740408132</v>
      </c>
      <c r="R39" s="55"/>
    </row>
    <row r="40" spans="1:18">
      <c r="A40" s="5">
        <v>2006</v>
      </c>
      <c r="B40" s="87">
        <f t="shared" si="3"/>
        <v>100</v>
      </c>
      <c r="C40" s="21">
        <f t="shared" si="3"/>
        <v>2.0296535882108091</v>
      </c>
      <c r="D40" s="21">
        <f t="shared" si="3"/>
        <v>29.750226024532093</v>
      </c>
      <c r="E40" s="21">
        <f t="shared" si="3"/>
        <v>8.239800870051722</v>
      </c>
      <c r="F40" s="21">
        <f t="shared" si="3"/>
        <v>2.3311926310293534</v>
      </c>
      <c r="G40" s="21">
        <f t="shared" si="3"/>
        <v>12.478733971980223</v>
      </c>
      <c r="H40" s="21">
        <f t="shared" si="3"/>
        <v>2.8192603003349626</v>
      </c>
      <c r="I40" s="21">
        <f t="shared" si="3"/>
        <v>4.0953257815362614</v>
      </c>
      <c r="J40" s="21">
        <f t="shared" si="3"/>
        <v>7.3061197374690021</v>
      </c>
      <c r="K40" s="21">
        <f t="shared" si="3"/>
        <v>6.4019178090723283</v>
      </c>
      <c r="L40" s="21">
        <f t="shared" si="4"/>
        <v>17.900208741829637</v>
      </c>
      <c r="M40" s="21">
        <f t="shared" si="4"/>
        <v>2.7644019925450825</v>
      </c>
      <c r="N40" s="21">
        <f t="shared" si="3"/>
        <v>0.93783313317230488</v>
      </c>
      <c r="O40" s="21">
        <f t="shared" si="3"/>
        <v>0.76106170807076257</v>
      </c>
      <c r="P40" s="21">
        <f t="shared" si="3"/>
        <v>1.3320136891459438</v>
      </c>
      <c r="Q40" s="21">
        <f t="shared" si="3"/>
        <v>0.85230192102687274</v>
      </c>
      <c r="R40" s="55"/>
    </row>
    <row r="41" spans="1:18">
      <c r="A41" s="5">
        <v>2007</v>
      </c>
      <c r="B41" s="87">
        <f t="shared" si="3"/>
        <v>100</v>
      </c>
      <c r="C41" s="21">
        <f t="shared" si="3"/>
        <v>2.5150301153365038</v>
      </c>
      <c r="D41" s="21">
        <f t="shared" si="3"/>
        <v>29.373361540839184</v>
      </c>
      <c r="E41" s="21">
        <f t="shared" si="3"/>
        <v>9.0952173649493862</v>
      </c>
      <c r="F41" s="21">
        <f t="shared" si="3"/>
        <v>2.5729914300413945</v>
      </c>
      <c r="G41" s="21">
        <f t="shared" si="3"/>
        <v>12.075541076637682</v>
      </c>
      <c r="H41" s="21">
        <f t="shared" si="3"/>
        <v>2.8875956274024266</v>
      </c>
      <c r="I41" s="21">
        <f t="shared" si="3"/>
        <v>4.7993671846781742</v>
      </c>
      <c r="J41" s="21">
        <f t="shared" si="3"/>
        <v>8.1573161256192517</v>
      </c>
      <c r="K41" s="21">
        <f t="shared" si="3"/>
        <v>5.2340519968599697</v>
      </c>
      <c r="L41" s="21">
        <f t="shared" si="4"/>
        <v>16.260077478798031</v>
      </c>
      <c r="M41" s="21">
        <f t="shared" si="4"/>
        <v>2.9582312831793462</v>
      </c>
      <c r="N41" s="21">
        <f t="shared" si="3"/>
        <v>0.83490343204123507</v>
      </c>
      <c r="O41" s="21">
        <f t="shared" si="3"/>
        <v>0.93895325973532162</v>
      </c>
      <c r="P41" s="21">
        <f t="shared" si="3"/>
        <v>1.4365088151795524</v>
      </c>
      <c r="Q41" s="21">
        <f t="shared" si="3"/>
        <v>0.86080317249277238</v>
      </c>
      <c r="R41" s="55"/>
    </row>
    <row r="42" spans="1:18">
      <c r="A42" s="5">
        <v>2008</v>
      </c>
      <c r="B42" s="87">
        <f t="shared" si="3"/>
        <v>100</v>
      </c>
      <c r="C42" s="21">
        <f t="shared" si="3"/>
        <v>2.3942244532695356</v>
      </c>
      <c r="D42" s="21">
        <f t="shared" si="3"/>
        <v>29.899690946689578</v>
      </c>
      <c r="E42" s="21">
        <f t="shared" si="3"/>
        <v>9.1991917423848051</v>
      </c>
      <c r="F42" s="21">
        <f t="shared" si="3"/>
        <v>2.6244731097660754</v>
      </c>
      <c r="G42" s="21">
        <f t="shared" si="3"/>
        <v>11.040810148926889</v>
      </c>
      <c r="H42" s="21">
        <f t="shared" si="3"/>
        <v>3.315033656540578</v>
      </c>
      <c r="I42" s="21">
        <f t="shared" si="3"/>
        <v>4.6789567932624809</v>
      </c>
      <c r="J42" s="21">
        <f t="shared" si="3"/>
        <v>9.6173663206524296</v>
      </c>
      <c r="K42" s="21">
        <f t="shared" si="3"/>
        <v>5.2168680898169093</v>
      </c>
      <c r="L42" s="21">
        <f t="shared" si="4"/>
        <v>14.570053397106387</v>
      </c>
      <c r="M42" s="21">
        <f t="shared" si="4"/>
        <v>3.0305952115510935</v>
      </c>
      <c r="N42" s="21">
        <f t="shared" ref="N42:Q42" si="5">IF(ISERROR((N16/$B16)*100),"..",(N16/$B16)*100)</f>
        <v>0.95562231803425979</v>
      </c>
      <c r="O42" s="21">
        <f t="shared" si="5"/>
        <v>1.0643263847716034</v>
      </c>
      <c r="P42" s="21">
        <f t="shared" si="5"/>
        <v>1.5092945453736339</v>
      </c>
      <c r="Q42" s="21">
        <f t="shared" si="5"/>
        <v>0.88353923753252439</v>
      </c>
      <c r="R42" s="55"/>
    </row>
    <row r="43" spans="1:18">
      <c r="A43" s="5">
        <v>2009</v>
      </c>
      <c r="B43" s="87">
        <f t="shared" ref="B43:Q44" si="6">IF(ISERROR((B17/$B17)*100),"..",(B17/$B17)*100)</f>
        <v>100</v>
      </c>
      <c r="C43" s="21">
        <f t="shared" si="6"/>
        <v>3.1792855167868082</v>
      </c>
      <c r="D43" s="21">
        <f t="shared" si="6"/>
        <v>23.423888909059933</v>
      </c>
      <c r="E43" s="21">
        <f t="shared" si="6"/>
        <v>13.136190856558738</v>
      </c>
      <c r="F43" s="21">
        <f t="shared" si="6"/>
        <v>3.1256057131845085</v>
      </c>
      <c r="G43" s="21">
        <f t="shared" si="6"/>
        <v>10.63547168125033</v>
      </c>
      <c r="H43" s="21">
        <f t="shared" si="6"/>
        <v>3.5008616139131794</v>
      </c>
      <c r="I43" s="21">
        <f t="shared" si="6"/>
        <v>4.5353010342159878</v>
      </c>
      <c r="J43" s="21">
        <f t="shared" si="6"/>
        <v>10.085435233724995</v>
      </c>
      <c r="K43" s="21">
        <f t="shared" si="6"/>
        <v>6.5127957346620153</v>
      </c>
      <c r="L43" s="21">
        <f t="shared" si="6"/>
        <v>13.368784719409913</v>
      </c>
      <c r="M43" s="21">
        <f t="shared" si="6"/>
        <v>3.0834327145167282</v>
      </c>
      <c r="N43" s="21">
        <f t="shared" si="6"/>
        <v>1.0526492184030678</v>
      </c>
      <c r="O43" s="21">
        <f t="shared" si="6"/>
        <v>0.93059888451022066</v>
      </c>
      <c r="P43" s="21">
        <f t="shared" si="6"/>
        <v>2.2724822580149646</v>
      </c>
      <c r="Q43" s="21">
        <f t="shared" si="6"/>
        <v>1.1572159117886098</v>
      </c>
      <c r="R43" s="55"/>
    </row>
    <row r="44" spans="1:18">
      <c r="A44" s="5">
        <v>2010</v>
      </c>
      <c r="B44" s="87">
        <f t="shared" si="6"/>
        <v>100</v>
      </c>
      <c r="C44" s="21">
        <f t="shared" si="6"/>
        <v>2.8624439862848057</v>
      </c>
      <c r="D44" s="21">
        <f t="shared" si="6"/>
        <v>31.417268694821793</v>
      </c>
      <c r="E44" s="21">
        <f t="shared" si="6"/>
        <v>11.647271111173888</v>
      </c>
      <c r="F44" s="21">
        <f t="shared" si="6"/>
        <v>3.0565088403679108</v>
      </c>
      <c r="G44" s="21">
        <f t="shared" si="6"/>
        <v>10.127542025104837</v>
      </c>
      <c r="H44" s="21">
        <f t="shared" si="6"/>
        <v>3.1578543802309103</v>
      </c>
      <c r="I44" s="21">
        <f t="shared" si="6"/>
        <v>4.1161221130519836</v>
      </c>
      <c r="J44" s="21">
        <f t="shared" si="6"/>
        <v>7.8692365084065337</v>
      </c>
      <c r="K44" s="21">
        <f t="shared" si="6"/>
        <v>6.2750999204470288</v>
      </c>
      <c r="L44" s="21">
        <f t="shared" si="6"/>
        <v>12.046700670474648</v>
      </c>
      <c r="M44" s="21">
        <f t="shared" si="6"/>
        <v>2.845796884166941</v>
      </c>
      <c r="N44" s="21">
        <f t="shared" si="6"/>
        <v>0.94237731716311168</v>
      </c>
      <c r="O44" s="21">
        <f t="shared" si="6"/>
        <v>0.82796632442578844</v>
      </c>
      <c r="P44" s="21">
        <f t="shared" si="6"/>
        <v>1.6758082798650271</v>
      </c>
      <c r="Q44" s="21">
        <f t="shared" si="6"/>
        <v>1.1319524982507931</v>
      </c>
      <c r="R44" s="55"/>
    </row>
    <row r="45" spans="1:18">
      <c r="A45" s="5">
        <v>2011</v>
      </c>
      <c r="B45" s="87">
        <f t="shared" ref="B45:Q45" si="7">IF(ISERROR((B19/$B19)*100),"..",(B19/$B19)*100)</f>
        <v>100</v>
      </c>
      <c r="C45" s="21">
        <f t="shared" si="7"/>
        <v>2.4500760460219424</v>
      </c>
      <c r="D45" s="21">
        <f t="shared" si="7"/>
        <v>33.369201970203314</v>
      </c>
      <c r="E45" s="21">
        <f t="shared" si="7"/>
        <v>10.87970200607195</v>
      </c>
      <c r="F45" s="21">
        <f t="shared" si="7"/>
        <v>2.7567416118147228</v>
      </c>
      <c r="G45" s="21">
        <f t="shared" si="7"/>
        <v>10.788158025934603</v>
      </c>
      <c r="H45" s="21">
        <f t="shared" si="7"/>
        <v>3.2056635449673148</v>
      </c>
      <c r="I45" s="21">
        <f t="shared" si="7"/>
        <v>3.9580025635923861</v>
      </c>
      <c r="J45" s="21">
        <f t="shared" si="7"/>
        <v>8.3343372039878716</v>
      </c>
      <c r="K45" s="21">
        <f t="shared" si="7"/>
        <v>5.1522702591249585</v>
      </c>
      <c r="L45" s="21">
        <f t="shared" si="7"/>
        <v>11.121217494329825</v>
      </c>
      <c r="M45" s="21">
        <f t="shared" si="7"/>
        <v>2.936942034026929</v>
      </c>
      <c r="N45" s="21">
        <f t="shared" si="7"/>
        <v>1.4069980387300067</v>
      </c>
      <c r="O45" s="21">
        <f t="shared" si="7"/>
        <v>1.0055851302618051</v>
      </c>
      <c r="P45" s="21">
        <f t="shared" si="7"/>
        <v>1.5122127068819504</v>
      </c>
      <c r="Q45" s="21">
        <f t="shared" si="7"/>
        <v>1.1229364818326482</v>
      </c>
      <c r="R45" s="55"/>
    </row>
    <row r="46" spans="1:18">
      <c r="A46" s="5">
        <v>2012</v>
      </c>
      <c r="B46" s="87">
        <f t="shared" ref="B46:Q46" si="8">IF(ISERROR((B20/$B20)*100),"..",(B20/$B20)*100)</f>
        <v>100</v>
      </c>
      <c r="C46" s="21">
        <f t="shared" si="8"/>
        <v>2.1797971883190721</v>
      </c>
      <c r="D46" s="21">
        <f t="shared" si="8"/>
        <v>36.163854736195923</v>
      </c>
      <c r="E46" s="21">
        <f t="shared" si="8"/>
        <v>11.468775136229526</v>
      </c>
      <c r="F46" s="21">
        <f t="shared" si="8"/>
        <v>2.6212382475779799</v>
      </c>
      <c r="G46" s="21">
        <f t="shared" si="8"/>
        <v>10.404558646280691</v>
      </c>
      <c r="H46" s="21">
        <f t="shared" si="8"/>
        <v>3.1304301534105421</v>
      </c>
      <c r="I46" s="21">
        <f t="shared" si="8"/>
        <v>3.7599432373508881</v>
      </c>
      <c r="J46" s="21">
        <f t="shared" si="8"/>
        <v>9.3341035885073946</v>
      </c>
      <c r="K46" s="21">
        <f t="shared" si="8"/>
        <v>4.814136428328422</v>
      </c>
      <c r="L46" s="21">
        <f t="shared" si="8"/>
        <v>8.8689559715155291</v>
      </c>
      <c r="M46" s="21">
        <f t="shared" si="8"/>
        <v>2.7392719508167951</v>
      </c>
      <c r="N46" s="21">
        <f t="shared" si="8"/>
        <v>1.3128442129797147</v>
      </c>
      <c r="O46" s="21">
        <f t="shared" si="8"/>
        <v>0.9646905379225903</v>
      </c>
      <c r="P46" s="21">
        <f t="shared" si="8"/>
        <v>1.2727926075466709</v>
      </c>
      <c r="Q46" s="21">
        <f t="shared" si="8"/>
        <v>0.96460735701826428</v>
      </c>
      <c r="R46" s="55"/>
    </row>
    <row r="47" spans="1:18">
      <c r="H47" s="55"/>
      <c r="I47" s="55"/>
      <c r="J47" s="55"/>
      <c r="K47" s="55"/>
      <c r="L47" s="55"/>
      <c r="M47" s="55"/>
      <c r="N47" s="55"/>
      <c r="O47" s="55"/>
      <c r="P47" s="55"/>
      <c r="Q47" s="55"/>
      <c r="R47" s="55"/>
    </row>
    <row r="48" spans="1:18">
      <c r="B48" s="1" t="s">
        <v>16</v>
      </c>
      <c r="C48" s="1" t="s">
        <v>41</v>
      </c>
      <c r="J48" s="1" t="s">
        <v>23</v>
      </c>
      <c r="K48" s="1" t="s">
        <v>26</v>
      </c>
    </row>
    <row r="49" spans="1:18">
      <c r="J49" s="1" t="s">
        <v>16</v>
      </c>
      <c r="K49" s="1" t="s">
        <v>41</v>
      </c>
    </row>
    <row r="52" spans="1:18" ht="12.75">
      <c r="B52" s="7" t="str">
        <f>'Table of Contents'!B21</f>
        <v>Table 12: Real Gross Investment (Fixed, Non-Res), Canada, Business Sector Industries, 1997-2012</v>
      </c>
      <c r="J52" s="7" t="str">
        <f>B52 &amp; " (continued)"</f>
        <v>Table 12: Real Gross Investment (Fixed, Non-Res), Canada, Business Sector Industries, 1997-2012 (continued)</v>
      </c>
    </row>
    <row r="54" spans="1:18" ht="33.75">
      <c r="A54" s="4"/>
      <c r="B54" s="94" t="s">
        <v>3</v>
      </c>
      <c r="C54" s="3" t="s">
        <v>2</v>
      </c>
      <c r="D54" s="3" t="s">
        <v>1</v>
      </c>
      <c r="E54" s="3" t="s">
        <v>0</v>
      </c>
      <c r="F54" s="3" t="s">
        <v>4</v>
      </c>
      <c r="G54" s="3" t="s">
        <v>5</v>
      </c>
      <c r="H54" s="3" t="s">
        <v>6</v>
      </c>
      <c r="I54" s="3" t="s">
        <v>7</v>
      </c>
      <c r="J54" s="3" t="s">
        <v>8</v>
      </c>
      <c r="K54" s="3" t="s">
        <v>9</v>
      </c>
      <c r="L54" s="3" t="str">
        <f t="shared" ref="L54:O54" si="9">L3</f>
        <v>FIRE</v>
      </c>
      <c r="M54" s="3" t="str">
        <f t="shared" si="9"/>
        <v>Professional, scientific and technical services</v>
      </c>
      <c r="N54" s="3" t="str">
        <f t="shared" si="9"/>
        <v>ASWMRS</v>
      </c>
      <c r="O54" s="3" t="str">
        <f t="shared" si="9"/>
        <v>Arts, entertainment and recreation</v>
      </c>
      <c r="P54" s="3" t="s">
        <v>12</v>
      </c>
      <c r="Q54" s="3" t="s">
        <v>13</v>
      </c>
      <c r="R54" s="55"/>
    </row>
    <row r="55" spans="1:18" ht="11.25" customHeight="1">
      <c r="A55" s="5"/>
      <c r="B55" s="141" t="s">
        <v>138</v>
      </c>
      <c r="C55" s="142"/>
      <c r="D55" s="142"/>
      <c r="E55" s="142"/>
      <c r="F55" s="142"/>
      <c r="G55" s="142"/>
      <c r="H55" s="142"/>
      <c r="I55" s="142"/>
      <c r="J55" s="142" t="s">
        <v>138</v>
      </c>
      <c r="K55" s="142"/>
      <c r="L55" s="142"/>
      <c r="M55" s="142"/>
      <c r="N55" s="142"/>
      <c r="O55" s="142"/>
      <c r="P55" s="142"/>
      <c r="Q55" s="142"/>
      <c r="R55" s="55"/>
    </row>
    <row r="56" spans="1:18">
      <c r="A56" s="5">
        <v>1997</v>
      </c>
      <c r="B56" s="92">
        <v>119965.4</v>
      </c>
      <c r="C56" s="22">
        <v>5276</v>
      </c>
      <c r="D56" s="22">
        <v>30178</v>
      </c>
      <c r="E56" s="22">
        <v>7843</v>
      </c>
      <c r="F56" s="22">
        <v>2647</v>
      </c>
      <c r="G56" s="22">
        <v>23316</v>
      </c>
      <c r="H56" s="22">
        <v>3834</v>
      </c>
      <c r="I56" s="22">
        <v>4724</v>
      </c>
      <c r="J56" s="22">
        <v>9664</v>
      </c>
      <c r="K56" s="22">
        <v>7890</v>
      </c>
      <c r="L56" s="22">
        <v>16870</v>
      </c>
      <c r="M56" s="22">
        <v>2181.1</v>
      </c>
      <c r="N56" s="22">
        <v>716.5</v>
      </c>
      <c r="O56" s="22">
        <v>854.3</v>
      </c>
      <c r="P56" s="22">
        <v>1520</v>
      </c>
      <c r="Q56" s="22">
        <v>1329.3</v>
      </c>
      <c r="R56" s="55"/>
    </row>
    <row r="57" spans="1:18">
      <c r="A57" s="5">
        <v>1998</v>
      </c>
      <c r="B57" s="92">
        <v>128202.1</v>
      </c>
      <c r="C57" s="22">
        <v>5475</v>
      </c>
      <c r="D57" s="22">
        <v>27303</v>
      </c>
      <c r="E57" s="22">
        <v>9270</v>
      </c>
      <c r="F57" s="22">
        <v>2768</v>
      </c>
      <c r="G57" s="22">
        <v>24091</v>
      </c>
      <c r="H57" s="22">
        <v>3557</v>
      </c>
      <c r="I57" s="22">
        <v>4482</v>
      </c>
      <c r="J57" s="22">
        <v>13788</v>
      </c>
      <c r="K57" s="22">
        <v>8237</v>
      </c>
      <c r="L57" s="22">
        <v>19523</v>
      </c>
      <c r="M57" s="22">
        <v>2877.1</v>
      </c>
      <c r="N57" s="22">
        <v>499.4</v>
      </c>
      <c r="O57" s="22">
        <v>831.4</v>
      </c>
      <c r="P57" s="22">
        <v>1816.8</v>
      </c>
      <c r="Q57" s="22">
        <v>1276.9000000000001</v>
      </c>
      <c r="R57" s="55"/>
    </row>
    <row r="58" spans="1:18">
      <c r="A58" s="5">
        <v>1999</v>
      </c>
      <c r="B58" s="92">
        <v>132537.4</v>
      </c>
      <c r="C58" s="22">
        <v>4711</v>
      </c>
      <c r="D58" s="22">
        <v>25146</v>
      </c>
      <c r="E58" s="22">
        <v>9109</v>
      </c>
      <c r="F58" s="22">
        <v>3052</v>
      </c>
      <c r="G58" s="22">
        <v>23507</v>
      </c>
      <c r="H58" s="22">
        <v>3800</v>
      </c>
      <c r="I58" s="22">
        <v>4646</v>
      </c>
      <c r="J58" s="22">
        <v>15086</v>
      </c>
      <c r="K58" s="22">
        <v>9419</v>
      </c>
      <c r="L58" s="22">
        <v>22581</v>
      </c>
      <c r="M58" s="22">
        <v>3211.2</v>
      </c>
      <c r="N58" s="22">
        <v>517.6</v>
      </c>
      <c r="O58" s="22">
        <v>1034.7</v>
      </c>
      <c r="P58" s="22">
        <v>1588.2</v>
      </c>
      <c r="Q58" s="22">
        <v>1214.3</v>
      </c>
      <c r="R58" s="55"/>
    </row>
    <row r="59" spans="1:18">
      <c r="A59" s="5">
        <v>2000</v>
      </c>
      <c r="B59" s="92">
        <v>139894</v>
      </c>
      <c r="C59" s="22">
        <v>4735</v>
      </c>
      <c r="D59" s="22">
        <v>32518</v>
      </c>
      <c r="E59" s="22">
        <v>9219</v>
      </c>
      <c r="F59" s="22">
        <v>3186</v>
      </c>
      <c r="G59" s="22">
        <v>24547</v>
      </c>
      <c r="H59" s="22">
        <v>3776</v>
      </c>
      <c r="I59" s="22">
        <v>5242</v>
      </c>
      <c r="J59" s="22">
        <v>12286</v>
      </c>
      <c r="K59" s="22">
        <v>10212</v>
      </c>
      <c r="L59" s="22">
        <v>22127</v>
      </c>
      <c r="M59" s="22">
        <v>4838.6000000000004</v>
      </c>
      <c r="N59" s="22">
        <v>585.9</v>
      </c>
      <c r="O59" s="22">
        <v>1030.2</v>
      </c>
      <c r="P59" s="22">
        <v>1319.5</v>
      </c>
      <c r="Q59" s="22">
        <v>1228.7</v>
      </c>
      <c r="R59" s="55"/>
    </row>
    <row r="60" spans="1:18">
      <c r="A60" s="5">
        <v>2001</v>
      </c>
      <c r="B60" s="92">
        <v>141023.9</v>
      </c>
      <c r="C60" s="22">
        <v>4393</v>
      </c>
      <c r="D60" s="22">
        <v>37077</v>
      </c>
      <c r="E60" s="22">
        <v>10283</v>
      </c>
      <c r="F60" s="22">
        <v>3197</v>
      </c>
      <c r="G60" s="22">
        <v>21387</v>
      </c>
      <c r="H60" s="22">
        <v>3818</v>
      </c>
      <c r="I60" s="22">
        <v>5459</v>
      </c>
      <c r="J60" s="22">
        <v>12244</v>
      </c>
      <c r="K60" s="22">
        <v>11204</v>
      </c>
      <c r="L60" s="22">
        <v>21112</v>
      </c>
      <c r="M60" s="22">
        <v>4671.8</v>
      </c>
      <c r="N60" s="22">
        <v>586.6</v>
      </c>
      <c r="O60" s="22">
        <v>1006</v>
      </c>
      <c r="P60" s="22">
        <v>1326.8</v>
      </c>
      <c r="Q60" s="22">
        <v>1443</v>
      </c>
      <c r="R60" s="55"/>
    </row>
    <row r="61" spans="1:18">
      <c r="A61" s="5">
        <v>2002</v>
      </c>
      <c r="B61" s="92">
        <v>135279.9</v>
      </c>
      <c r="C61" s="22">
        <v>4740</v>
      </c>
      <c r="D61" s="22">
        <v>32500</v>
      </c>
      <c r="E61" s="22">
        <v>11160</v>
      </c>
      <c r="F61" s="22">
        <v>2888</v>
      </c>
      <c r="G61" s="22">
        <v>20556</v>
      </c>
      <c r="H61" s="22">
        <v>3884</v>
      </c>
      <c r="I61" s="22">
        <v>5663</v>
      </c>
      <c r="J61" s="22">
        <v>11985</v>
      </c>
      <c r="K61" s="22">
        <v>10626</v>
      </c>
      <c r="L61" s="22">
        <v>19519</v>
      </c>
      <c r="M61" s="22">
        <v>4644.1000000000004</v>
      </c>
      <c r="N61" s="22">
        <v>713.5</v>
      </c>
      <c r="O61" s="22">
        <v>1229.5</v>
      </c>
      <c r="P61" s="22">
        <v>1926.6</v>
      </c>
      <c r="Q61" s="22">
        <v>1268.9000000000001</v>
      </c>
      <c r="R61" s="55"/>
    </row>
    <row r="62" spans="1:18">
      <c r="A62" s="5">
        <v>2003</v>
      </c>
      <c r="B62" s="92">
        <v>144404.1</v>
      </c>
      <c r="C62" s="22">
        <v>4417</v>
      </c>
      <c r="D62" s="22">
        <v>37362</v>
      </c>
      <c r="E62" s="22">
        <v>13306</v>
      </c>
      <c r="F62" s="22">
        <v>3222</v>
      </c>
      <c r="G62" s="22">
        <v>22758</v>
      </c>
      <c r="H62" s="22">
        <v>4234</v>
      </c>
      <c r="I62" s="22">
        <v>6881</v>
      </c>
      <c r="J62" s="22">
        <v>9789</v>
      </c>
      <c r="K62" s="22">
        <v>9216</v>
      </c>
      <c r="L62" s="22">
        <v>21168</v>
      </c>
      <c r="M62" s="22">
        <v>4659.8</v>
      </c>
      <c r="N62" s="22">
        <v>1017.9</v>
      </c>
      <c r="O62" s="22">
        <v>1463.2</v>
      </c>
      <c r="P62" s="22">
        <v>2335.4</v>
      </c>
      <c r="Q62" s="22">
        <v>1463.3</v>
      </c>
      <c r="R62" s="55"/>
    </row>
    <row r="63" spans="1:18">
      <c r="A63" s="5">
        <v>2004</v>
      </c>
      <c r="B63" s="92">
        <v>159217.20000000001</v>
      </c>
      <c r="C63" s="22">
        <v>4442</v>
      </c>
      <c r="D63" s="22">
        <v>43625</v>
      </c>
      <c r="E63" s="22">
        <v>13707</v>
      </c>
      <c r="F63" s="22">
        <v>3692</v>
      </c>
      <c r="G63" s="22">
        <v>22657</v>
      </c>
      <c r="H63" s="22">
        <v>4509</v>
      </c>
      <c r="I63" s="22">
        <v>8480</v>
      </c>
      <c r="J63" s="22">
        <v>9790</v>
      </c>
      <c r="K63" s="22">
        <v>11337</v>
      </c>
      <c r="L63" s="22">
        <v>24267</v>
      </c>
      <c r="M63" s="22">
        <v>4847</v>
      </c>
      <c r="N63" s="22">
        <v>1049.8</v>
      </c>
      <c r="O63" s="22">
        <v>1675.4</v>
      </c>
      <c r="P63" s="22">
        <v>2568.1999999999998</v>
      </c>
      <c r="Q63" s="22">
        <v>1625.2</v>
      </c>
      <c r="R63" s="55"/>
    </row>
    <row r="64" spans="1:18">
      <c r="A64" s="5">
        <v>2005</v>
      </c>
      <c r="B64" s="92">
        <v>178576.2</v>
      </c>
      <c r="C64" s="22">
        <v>4283</v>
      </c>
      <c r="D64" s="22">
        <v>54418</v>
      </c>
      <c r="E64" s="22">
        <v>14341</v>
      </c>
      <c r="F64" s="22">
        <v>4012</v>
      </c>
      <c r="G64" s="22">
        <v>23868</v>
      </c>
      <c r="H64" s="22">
        <v>5193</v>
      </c>
      <c r="I64" s="22">
        <v>7832</v>
      </c>
      <c r="J64" s="22">
        <v>12499</v>
      </c>
      <c r="K64" s="22">
        <v>11958</v>
      </c>
      <c r="L64" s="22">
        <v>28130</v>
      </c>
      <c r="M64" s="22">
        <v>4700.6000000000004</v>
      </c>
      <c r="N64" s="22">
        <v>1124</v>
      </c>
      <c r="O64" s="22">
        <v>1436</v>
      </c>
      <c r="P64" s="22">
        <v>2858.5</v>
      </c>
      <c r="Q64" s="22">
        <v>1690.6</v>
      </c>
      <c r="R64" s="55"/>
    </row>
    <row r="65" spans="1:18">
      <c r="A65" s="5">
        <v>2006</v>
      </c>
      <c r="B65" s="92">
        <v>195406.4</v>
      </c>
      <c r="C65" s="22">
        <v>3931</v>
      </c>
      <c r="D65" s="22">
        <v>59536</v>
      </c>
      <c r="E65" s="22">
        <v>16358</v>
      </c>
      <c r="F65" s="22">
        <v>4478</v>
      </c>
      <c r="G65" s="22">
        <v>23991</v>
      </c>
      <c r="H65" s="22">
        <v>5477</v>
      </c>
      <c r="I65" s="22">
        <v>8139</v>
      </c>
      <c r="J65" s="22">
        <v>14249</v>
      </c>
      <c r="K65" s="22">
        <v>12098</v>
      </c>
      <c r="L65" s="22">
        <v>33893</v>
      </c>
      <c r="M65" s="22">
        <v>5279.5</v>
      </c>
      <c r="N65" s="22">
        <v>1790.2</v>
      </c>
      <c r="O65" s="22">
        <v>1517.3</v>
      </c>
      <c r="P65" s="22">
        <v>2719.5</v>
      </c>
      <c r="Q65" s="22">
        <v>1655.7</v>
      </c>
      <c r="R65" s="55"/>
    </row>
    <row r="66" spans="1:18">
      <c r="A66" s="5">
        <v>2007</v>
      </c>
      <c r="B66" s="92">
        <v>199615.9</v>
      </c>
      <c r="C66" s="22">
        <v>5020</v>
      </c>
      <c r="D66" s="22">
        <v>58634</v>
      </c>
      <c r="E66" s="22">
        <v>18156</v>
      </c>
      <c r="F66" s="22">
        <v>5136</v>
      </c>
      <c r="G66" s="22">
        <v>24105</v>
      </c>
      <c r="H66" s="22">
        <v>5764</v>
      </c>
      <c r="I66" s="22">
        <v>9580</v>
      </c>
      <c r="J66" s="22">
        <v>16283</v>
      </c>
      <c r="K66" s="22">
        <v>10448</v>
      </c>
      <c r="L66" s="22">
        <v>32169</v>
      </c>
      <c r="M66" s="22">
        <v>5905.1</v>
      </c>
      <c r="N66" s="22">
        <v>1666.6</v>
      </c>
      <c r="O66" s="22">
        <v>1874.3</v>
      </c>
      <c r="P66" s="22">
        <v>2867.5</v>
      </c>
      <c r="Q66" s="22">
        <v>1718.3</v>
      </c>
      <c r="R66" s="55"/>
    </row>
    <row r="67" spans="1:18">
      <c r="A67" s="5">
        <v>2008</v>
      </c>
      <c r="B67" s="92">
        <v>208897.5</v>
      </c>
      <c r="C67" s="22">
        <v>4977</v>
      </c>
      <c r="D67" s="22">
        <v>61942</v>
      </c>
      <c r="E67" s="22">
        <v>19053</v>
      </c>
      <c r="F67" s="22">
        <v>5473</v>
      </c>
      <c r="G67" s="22">
        <v>23190</v>
      </c>
      <c r="H67" s="22">
        <v>6945</v>
      </c>
      <c r="I67" s="22">
        <v>9610</v>
      </c>
      <c r="J67" s="22">
        <v>19924</v>
      </c>
      <c r="K67" s="22">
        <v>11133</v>
      </c>
      <c r="L67" s="22">
        <v>30734</v>
      </c>
      <c r="M67" s="22">
        <v>6473.3</v>
      </c>
      <c r="N67" s="22">
        <v>2034.5</v>
      </c>
      <c r="O67" s="22">
        <v>2188.8000000000002</v>
      </c>
      <c r="P67" s="22">
        <v>3062</v>
      </c>
      <c r="Q67" s="22">
        <v>1846.4</v>
      </c>
      <c r="R67" s="55"/>
    </row>
    <row r="68" spans="1:18">
      <c r="A68" s="5">
        <v>2009</v>
      </c>
      <c r="B68" s="92">
        <v>168451.1</v>
      </c>
      <c r="C68" s="22">
        <v>5336</v>
      </c>
      <c r="D68" s="22">
        <v>38855</v>
      </c>
      <c r="E68" s="22">
        <v>21756</v>
      </c>
      <c r="F68" s="22">
        <v>5112</v>
      </c>
      <c r="G68" s="22">
        <v>17851</v>
      </c>
      <c r="H68" s="22">
        <v>5960</v>
      </c>
      <c r="I68" s="22">
        <v>7725</v>
      </c>
      <c r="J68" s="22">
        <v>16892</v>
      </c>
      <c r="K68" s="22">
        <v>11160</v>
      </c>
      <c r="L68" s="22">
        <v>22817</v>
      </c>
      <c r="M68" s="22">
        <v>5362.2</v>
      </c>
      <c r="N68" s="22">
        <v>1802.8</v>
      </c>
      <c r="O68" s="22">
        <v>1589.9</v>
      </c>
      <c r="P68" s="22">
        <v>3938.3</v>
      </c>
      <c r="Q68" s="22">
        <v>1965.7</v>
      </c>
      <c r="R68" s="55"/>
    </row>
    <row r="69" spans="1:18">
      <c r="A69" s="5">
        <v>2010</v>
      </c>
      <c r="B69" s="92">
        <v>189437.5</v>
      </c>
      <c r="C69" s="22">
        <v>5544</v>
      </c>
      <c r="D69" s="22">
        <v>56512</v>
      </c>
      <c r="E69" s="22">
        <v>21013</v>
      </c>
      <c r="F69" s="22">
        <v>5939</v>
      </c>
      <c r="G69" s="22">
        <v>19680</v>
      </c>
      <c r="H69" s="22">
        <v>6150</v>
      </c>
      <c r="I69" s="22">
        <v>8001</v>
      </c>
      <c r="J69" s="22">
        <v>14828</v>
      </c>
      <c r="K69" s="22">
        <v>12436</v>
      </c>
      <c r="L69" s="22">
        <v>23856</v>
      </c>
      <c r="M69" s="22">
        <v>5731.1</v>
      </c>
      <c r="N69" s="22">
        <v>1869.6</v>
      </c>
      <c r="O69" s="22">
        <v>1612.4</v>
      </c>
      <c r="P69" s="22">
        <v>3286</v>
      </c>
      <c r="Q69" s="22">
        <v>2228.6999999999998</v>
      </c>
      <c r="R69" s="55"/>
    </row>
    <row r="70" spans="1:18">
      <c r="A70" s="5">
        <v>2011</v>
      </c>
      <c r="B70" s="92">
        <v>210175</v>
      </c>
      <c r="C70" s="22">
        <v>5246</v>
      </c>
      <c r="D70" s="22">
        <v>64988</v>
      </c>
      <c r="E70" s="22">
        <v>21539</v>
      </c>
      <c r="F70" s="22">
        <v>6046</v>
      </c>
      <c r="G70" s="22">
        <v>23701</v>
      </c>
      <c r="H70" s="22">
        <v>7053</v>
      </c>
      <c r="I70" s="22">
        <v>8640</v>
      </c>
      <c r="J70" s="22">
        <v>17365</v>
      </c>
      <c r="K70" s="22">
        <v>11670</v>
      </c>
      <c r="L70" s="22">
        <v>24857</v>
      </c>
      <c r="M70" s="22">
        <v>6870.1</v>
      </c>
      <c r="N70" s="22">
        <v>3195.2</v>
      </c>
      <c r="O70" s="22">
        <v>2202</v>
      </c>
      <c r="P70" s="22">
        <v>3285.2</v>
      </c>
      <c r="Q70" s="22">
        <v>2516.1999999999998</v>
      </c>
      <c r="R70" s="55"/>
    </row>
    <row r="71" spans="1:18">
      <c r="A71" s="5">
        <v>2012</v>
      </c>
      <c r="B71" s="92">
        <v>221603.6</v>
      </c>
      <c r="C71" s="22">
        <v>4866.3</v>
      </c>
      <c r="D71" s="22">
        <v>73559.7</v>
      </c>
      <c r="E71" s="22">
        <v>23885.9</v>
      </c>
      <c r="F71" s="22">
        <v>5925.5</v>
      </c>
      <c r="G71" s="22">
        <v>24322</v>
      </c>
      <c r="H71" s="22">
        <v>7353.2</v>
      </c>
      <c r="I71" s="22">
        <v>8746.2999999999993</v>
      </c>
      <c r="J71" s="22">
        <v>20403.900000000001</v>
      </c>
      <c r="K71" s="22">
        <v>11699</v>
      </c>
      <c r="L71" s="22">
        <v>21050.2</v>
      </c>
      <c r="M71" s="22">
        <v>6997.5</v>
      </c>
      <c r="N71" s="22">
        <v>3182.8</v>
      </c>
      <c r="O71" s="22">
        <v>2254</v>
      </c>
      <c r="P71" s="22">
        <v>2937.8</v>
      </c>
      <c r="Q71" s="22">
        <v>2312.8000000000002</v>
      </c>
      <c r="R71" s="55"/>
    </row>
    <row r="72" spans="1:18">
      <c r="H72" s="55"/>
      <c r="I72" s="55"/>
      <c r="J72" s="55"/>
      <c r="K72" s="55"/>
      <c r="L72" s="55"/>
      <c r="M72" s="55"/>
      <c r="N72" s="55"/>
      <c r="O72" s="55"/>
      <c r="P72" s="55"/>
      <c r="Q72" s="55"/>
      <c r="R72" s="55"/>
    </row>
    <row r="73" spans="1:18">
      <c r="A73" s="4"/>
      <c r="B73" s="10" t="s">
        <v>17</v>
      </c>
      <c r="C73" s="8"/>
      <c r="D73" s="8"/>
      <c r="E73" s="8"/>
      <c r="F73" s="8"/>
      <c r="G73" s="8"/>
      <c r="H73" s="10"/>
      <c r="I73" s="8"/>
      <c r="J73" s="10" t="s">
        <v>17</v>
      </c>
      <c r="K73" s="8"/>
      <c r="L73" s="8"/>
      <c r="M73" s="8"/>
      <c r="N73" s="8"/>
      <c r="O73" s="8"/>
      <c r="P73" s="8"/>
      <c r="Q73" s="8"/>
      <c r="R73" s="55"/>
    </row>
    <row r="74" spans="1:18">
      <c r="A74" s="26" t="s">
        <v>18</v>
      </c>
      <c r="B74" s="15">
        <f t="shared" ref="B74:Q76" si="10">IF(ISERROR((POWER(VLOOKUP(VALUE(RIGHT($A74,4)),$A$54:$Q$72,COLUMN(B$72),)/VLOOKUP(VALUE(LEFT($A74,4)),$A$54:$Q$72,COLUMN(B$72),),1/(VALUE(RIGHT($A74,4))-VALUE(LEFT($A74,4))))-1)*100),"n.a.",(POWER(VLOOKUP(VALUE(RIGHT($A74,4)),$A$54:$Q$72,COLUMN(B$72),)/VLOOKUP(VALUE(LEFT($A74,4)),$A$54:$Q$72,COLUMN(B$72),),1/(VALUE(RIGHT($A74,4))-VALUE(LEFT($A74,4))))-1)*100)</f>
        <v>3.5767557008859363</v>
      </c>
      <c r="C74" s="9">
        <f t="shared" si="10"/>
        <v>0.38186592656701546</v>
      </c>
      <c r="D74" s="9">
        <f t="shared" si="10"/>
        <v>4.9440231810608193</v>
      </c>
      <c r="E74" s="9">
        <f t="shared" si="10"/>
        <v>7.8756750936499476</v>
      </c>
      <c r="F74" s="9">
        <f t="shared" si="10"/>
        <v>6.4135362819081942</v>
      </c>
      <c r="G74" s="9">
        <f t="shared" si="10"/>
        <v>-1.2956632881067853</v>
      </c>
      <c r="H74" s="28">
        <f t="shared" si="10"/>
        <v>3.7018216020537675</v>
      </c>
      <c r="I74" s="28">
        <f t="shared" si="10"/>
        <v>4.136420311719613</v>
      </c>
      <c r="J74" s="28">
        <f t="shared" si="10"/>
        <v>3.3479754909560455</v>
      </c>
      <c r="K74" s="28">
        <f t="shared" si="10"/>
        <v>3.5619657603264354</v>
      </c>
      <c r="L74" s="28">
        <f t="shared" si="10"/>
        <v>2.7012147045556656</v>
      </c>
      <c r="M74" s="28">
        <f t="shared" si="10"/>
        <v>7.7144656730604</v>
      </c>
      <c r="N74" s="28">
        <f t="shared" si="10"/>
        <v>7.6566748734932411</v>
      </c>
      <c r="O74" s="28">
        <f t="shared" si="10"/>
        <v>5.0074671941753524</v>
      </c>
      <c r="P74" s="28">
        <f t="shared" si="10"/>
        <v>6.1098474309937423</v>
      </c>
      <c r="Q74" s="58">
        <f t="shared" si="10"/>
        <v>4.055188213474592</v>
      </c>
      <c r="R74" s="55"/>
    </row>
    <row r="75" spans="1:18">
      <c r="A75" s="26" t="s">
        <v>19</v>
      </c>
      <c r="B75" s="16">
        <f t="shared" si="10"/>
        <v>5.2562017014149864</v>
      </c>
      <c r="C75" s="9">
        <f t="shared" si="10"/>
        <v>-3.5419675766467873</v>
      </c>
      <c r="D75" s="9">
        <f t="shared" si="10"/>
        <v>2.5205964480097709</v>
      </c>
      <c r="E75" s="9">
        <f t="shared" si="10"/>
        <v>5.5359765970006247</v>
      </c>
      <c r="F75" s="9">
        <f t="shared" si="10"/>
        <v>6.3728046386165138</v>
      </c>
      <c r="G75" s="9">
        <f t="shared" si="10"/>
        <v>1.7297846902048386</v>
      </c>
      <c r="H75" s="28">
        <f t="shared" si="10"/>
        <v>-0.50682449979070343</v>
      </c>
      <c r="I75" s="28">
        <f t="shared" si="10"/>
        <v>3.5290850471875856</v>
      </c>
      <c r="J75" s="28">
        <f t="shared" si="10"/>
        <v>8.3306119810495396</v>
      </c>
      <c r="K75" s="28">
        <f t="shared" si="10"/>
        <v>8.9794472919264336</v>
      </c>
      <c r="L75" s="28">
        <f t="shared" si="10"/>
        <v>9.46345485103115</v>
      </c>
      <c r="M75" s="28">
        <f t="shared" si="10"/>
        <v>30.421156746234381</v>
      </c>
      <c r="N75" s="28">
        <f t="shared" si="10"/>
        <v>-6.4876220134338141</v>
      </c>
      <c r="O75" s="28">
        <f t="shared" si="10"/>
        <v>6.4397174592878859</v>
      </c>
      <c r="P75" s="28">
        <f t="shared" si="10"/>
        <v>-4.6058076256120906</v>
      </c>
      <c r="Q75" s="28">
        <f t="shared" si="10"/>
        <v>-2.5890861075727356</v>
      </c>
      <c r="R75" s="55"/>
    </row>
    <row r="76" spans="1:18">
      <c r="A76" s="26" t="s">
        <v>20</v>
      </c>
      <c r="B76" s="16">
        <f t="shared" si="10"/>
        <v>3.0781668816010743</v>
      </c>
      <c r="C76" s="9">
        <f t="shared" si="10"/>
        <v>1.5898511107797386</v>
      </c>
      <c r="D76" s="9">
        <f t="shared" si="10"/>
        <v>5.6821609725286937</v>
      </c>
      <c r="E76" s="9">
        <f t="shared" si="10"/>
        <v>8.5876475272471211</v>
      </c>
      <c r="F76" s="9">
        <f t="shared" si="10"/>
        <v>6.4257588159842616</v>
      </c>
      <c r="G76" s="9">
        <f t="shared" si="10"/>
        <v>-2.18562885852297</v>
      </c>
      <c r="H76" s="28">
        <f t="shared" si="10"/>
        <v>4.9987945212488949</v>
      </c>
      <c r="I76" s="28">
        <f t="shared" si="10"/>
        <v>4.3193146935453397</v>
      </c>
      <c r="J76" s="28">
        <f t="shared" si="10"/>
        <v>1.8983628891864335</v>
      </c>
      <c r="K76" s="28">
        <f t="shared" si="10"/>
        <v>1.989858846691539</v>
      </c>
      <c r="L76" s="28">
        <f t="shared" si="10"/>
        <v>0.75520918518017233</v>
      </c>
      <c r="M76" s="28">
        <f t="shared" si="10"/>
        <v>1.7072300187331413</v>
      </c>
      <c r="N76" s="28">
        <f t="shared" si="10"/>
        <v>12.30330053551576</v>
      </c>
      <c r="O76" s="28">
        <f t="shared" si="10"/>
        <v>4.5815620853998817</v>
      </c>
      <c r="P76" s="28">
        <f t="shared" si="10"/>
        <v>9.5533888953406532</v>
      </c>
      <c r="Q76" s="28">
        <f t="shared" si="10"/>
        <v>6.135476853624322</v>
      </c>
      <c r="R76" s="55"/>
    </row>
    <row r="78" spans="1:18">
      <c r="B78" s="1" t="s">
        <v>16</v>
      </c>
      <c r="C78" s="1" t="s">
        <v>41</v>
      </c>
      <c r="J78" s="1" t="s">
        <v>23</v>
      </c>
      <c r="K78" s="1" t="s">
        <v>26</v>
      </c>
    </row>
    <row r="79" spans="1:18">
      <c r="J79" s="1" t="s">
        <v>16</v>
      </c>
      <c r="K79" s="1" t="s">
        <v>41</v>
      </c>
    </row>
  </sheetData>
  <mergeCells count="6">
    <mergeCell ref="B4:I4"/>
    <mergeCell ref="J4:Q4"/>
    <mergeCell ref="B30:I30"/>
    <mergeCell ref="J30:Q30"/>
    <mergeCell ref="B55:I55"/>
    <mergeCell ref="J55:Q55"/>
  </mergeCells>
  <pageMargins left="0.70866141732283472" right="0.70866141732283472" top="0.74803149606299213" bottom="0.74803149606299213" header="0.31496062992125984" footer="0.31496062992125984"/>
  <pageSetup scale="80" orientation="landscape" horizontalDpi="300" verticalDpi="300" r:id="rId1"/>
  <rowBreaks count="1" manualBreakCount="1">
    <brk id="50"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sheetPr codeName="Sheet12">
    <tabColor theme="5"/>
  </sheetPr>
  <dimension ref="A1:R80"/>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Contents'!B22</f>
        <v>Table 13: Nomimal Depreciation, Canada, Business Sector Industries, 1997-2012</v>
      </c>
      <c r="H1" s="7"/>
      <c r="J1" s="7" t="str">
        <f>B1 &amp; " (continued)"</f>
        <v>Table 13: Nomimal Depreciation, Canada, Business Sector Industries, 1997-2012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2">
        <v>92260.3</v>
      </c>
      <c r="C5" s="78">
        <v>4263.2</v>
      </c>
      <c r="D5" s="78">
        <v>14141.2</v>
      </c>
      <c r="E5" s="78">
        <v>10334.4</v>
      </c>
      <c r="F5" s="78">
        <v>2269.1</v>
      </c>
      <c r="G5" s="78">
        <v>20135.900000000001</v>
      </c>
      <c r="H5" s="78">
        <v>2667.8</v>
      </c>
      <c r="I5" s="78">
        <v>3172.6</v>
      </c>
      <c r="J5" s="78">
        <v>7252.4</v>
      </c>
      <c r="K5" s="78">
        <v>7673</v>
      </c>
      <c r="L5" s="78">
        <v>15025.2</v>
      </c>
      <c r="M5" s="78">
        <v>1922</v>
      </c>
      <c r="N5" s="78">
        <v>665</v>
      </c>
      <c r="O5" s="78">
        <v>586.29999999999995</v>
      </c>
      <c r="P5" s="78">
        <v>1219.0999999999999</v>
      </c>
      <c r="Q5" s="78">
        <v>932.9</v>
      </c>
      <c r="R5" s="55"/>
    </row>
    <row r="6" spans="1:18">
      <c r="A6" s="5">
        <v>1998</v>
      </c>
      <c r="B6" s="92">
        <v>101113.1</v>
      </c>
      <c r="C6" s="78">
        <v>4596</v>
      </c>
      <c r="D6" s="78">
        <v>15645.4</v>
      </c>
      <c r="E6" s="78">
        <v>10676.7</v>
      </c>
      <c r="F6" s="78">
        <v>2484.6999999999998</v>
      </c>
      <c r="G6" s="78">
        <v>22017</v>
      </c>
      <c r="H6" s="78">
        <v>3053.1</v>
      </c>
      <c r="I6" s="78">
        <v>3383.9</v>
      </c>
      <c r="J6" s="78">
        <v>8280.7999999999993</v>
      </c>
      <c r="K6" s="78">
        <v>8587.1</v>
      </c>
      <c r="L6" s="78">
        <v>16524.7</v>
      </c>
      <c r="M6" s="78">
        <v>2240</v>
      </c>
      <c r="N6" s="78">
        <v>694.9</v>
      </c>
      <c r="O6" s="78">
        <v>640.20000000000005</v>
      </c>
      <c r="P6" s="78">
        <v>1265.0999999999999</v>
      </c>
      <c r="Q6" s="78">
        <v>1023.5</v>
      </c>
      <c r="R6" s="55"/>
    </row>
    <row r="7" spans="1:18">
      <c r="A7" s="5">
        <v>1999</v>
      </c>
      <c r="B7" s="92">
        <v>107601.1</v>
      </c>
      <c r="C7" s="78">
        <v>4791</v>
      </c>
      <c r="D7" s="78">
        <v>16471.900000000001</v>
      </c>
      <c r="E7" s="78">
        <v>10787.9</v>
      </c>
      <c r="F7" s="78">
        <v>2652.7</v>
      </c>
      <c r="G7" s="78">
        <v>23048.3</v>
      </c>
      <c r="H7" s="78">
        <v>3268.8</v>
      </c>
      <c r="I7" s="78">
        <v>3494</v>
      </c>
      <c r="J7" s="78">
        <v>9352.5</v>
      </c>
      <c r="K7" s="78">
        <v>9084.7999999999993</v>
      </c>
      <c r="L7" s="78">
        <v>18327.699999999997</v>
      </c>
      <c r="M7" s="78">
        <v>2568.9</v>
      </c>
      <c r="N7" s="78">
        <v>660.5</v>
      </c>
      <c r="O7" s="78">
        <v>714.4</v>
      </c>
      <c r="P7" s="78">
        <v>1311.4</v>
      </c>
      <c r="Q7" s="78">
        <v>1066.2</v>
      </c>
      <c r="R7" s="55"/>
    </row>
    <row r="8" spans="1:18">
      <c r="A8" s="5">
        <v>2000</v>
      </c>
      <c r="B8" s="92">
        <v>115471.8</v>
      </c>
      <c r="C8" s="78">
        <v>4777.6000000000004</v>
      </c>
      <c r="D8" s="78">
        <v>17793.599999999999</v>
      </c>
      <c r="E8" s="78">
        <v>10955.4</v>
      </c>
      <c r="F8" s="78">
        <v>2864.1</v>
      </c>
      <c r="G8" s="78">
        <v>24029.5</v>
      </c>
      <c r="H8" s="78">
        <v>3499.2</v>
      </c>
      <c r="I8" s="78">
        <v>3726.2</v>
      </c>
      <c r="J8" s="78">
        <v>10125.5</v>
      </c>
      <c r="K8" s="78">
        <v>9793.7000000000007</v>
      </c>
      <c r="L8" s="78">
        <v>20770.599999999999</v>
      </c>
      <c r="M8" s="78">
        <v>3190.8</v>
      </c>
      <c r="N8" s="78">
        <v>679.2</v>
      </c>
      <c r="O8" s="78">
        <v>788.3</v>
      </c>
      <c r="P8" s="78">
        <v>1357.9</v>
      </c>
      <c r="Q8" s="78">
        <v>1120.0999999999999</v>
      </c>
      <c r="R8" s="55"/>
    </row>
    <row r="9" spans="1:18">
      <c r="A9" s="5">
        <v>2001</v>
      </c>
      <c r="B9" s="92">
        <v>123034</v>
      </c>
      <c r="C9" s="78">
        <v>4818.3</v>
      </c>
      <c r="D9" s="78">
        <v>19523.3</v>
      </c>
      <c r="E9" s="78">
        <v>11161.9</v>
      </c>
      <c r="F9" s="78">
        <v>3078.5</v>
      </c>
      <c r="G9" s="78">
        <v>24963.5</v>
      </c>
      <c r="H9" s="78">
        <v>3706.2</v>
      </c>
      <c r="I9" s="78">
        <v>4008.2</v>
      </c>
      <c r="J9" s="78">
        <v>10662.4</v>
      </c>
      <c r="K9" s="78">
        <v>10886.7</v>
      </c>
      <c r="L9" s="78">
        <v>22378.600000000002</v>
      </c>
      <c r="M9" s="78">
        <v>3776.9</v>
      </c>
      <c r="N9" s="78">
        <v>695.7</v>
      </c>
      <c r="O9" s="78">
        <v>808.5</v>
      </c>
      <c r="P9" s="78">
        <v>1378.3</v>
      </c>
      <c r="Q9" s="78">
        <v>1186.8</v>
      </c>
      <c r="R9" s="55"/>
    </row>
    <row r="10" spans="1:18">
      <c r="A10" s="5">
        <v>2002</v>
      </c>
      <c r="B10" s="92">
        <v>128095.3</v>
      </c>
      <c r="C10" s="78">
        <v>4864.2</v>
      </c>
      <c r="D10" s="78">
        <v>21146</v>
      </c>
      <c r="E10" s="78">
        <v>11164</v>
      </c>
      <c r="F10" s="78">
        <v>3192.5</v>
      </c>
      <c r="G10" s="78">
        <v>25123.599999999999</v>
      </c>
      <c r="H10" s="78">
        <v>3865.8</v>
      </c>
      <c r="I10" s="78">
        <v>4363.7</v>
      </c>
      <c r="J10" s="78">
        <v>11150</v>
      </c>
      <c r="K10" s="78">
        <v>11590.4</v>
      </c>
      <c r="L10" s="78">
        <v>23254.2</v>
      </c>
      <c r="M10" s="78">
        <v>4079.4</v>
      </c>
      <c r="N10" s="78">
        <v>704.9</v>
      </c>
      <c r="O10" s="78">
        <v>863.6</v>
      </c>
      <c r="P10" s="78">
        <v>1486.3</v>
      </c>
      <c r="Q10" s="78">
        <v>1246.5999999999999</v>
      </c>
      <c r="R10" s="55"/>
    </row>
    <row r="11" spans="1:18">
      <c r="A11" s="5">
        <v>2003</v>
      </c>
      <c r="B11" s="92">
        <v>127269.4</v>
      </c>
      <c r="C11" s="78">
        <v>4739</v>
      </c>
      <c r="D11" s="78">
        <v>22031.3</v>
      </c>
      <c r="E11" s="78">
        <v>10926.8</v>
      </c>
      <c r="F11" s="78">
        <v>3076.3</v>
      </c>
      <c r="G11" s="78">
        <v>24093.8</v>
      </c>
      <c r="H11" s="78">
        <v>3846.5</v>
      </c>
      <c r="I11" s="78">
        <v>4597</v>
      </c>
      <c r="J11" s="78">
        <v>10957.6</v>
      </c>
      <c r="K11" s="78">
        <v>10987.8</v>
      </c>
      <c r="L11" s="78">
        <v>23269</v>
      </c>
      <c r="M11" s="78">
        <v>4184</v>
      </c>
      <c r="N11" s="78">
        <v>749.7</v>
      </c>
      <c r="O11" s="78">
        <v>934.2</v>
      </c>
      <c r="P11" s="78">
        <v>1627.9</v>
      </c>
      <c r="Q11" s="78">
        <v>1248.5999999999999</v>
      </c>
      <c r="R11" s="55"/>
    </row>
    <row r="12" spans="1:18">
      <c r="A12" s="5">
        <v>2004</v>
      </c>
      <c r="B12" s="92">
        <v>130957.5</v>
      </c>
      <c r="C12" s="78">
        <v>4700.3</v>
      </c>
      <c r="D12" s="78">
        <v>24710.1</v>
      </c>
      <c r="E12" s="78">
        <v>11297.8</v>
      </c>
      <c r="F12" s="78">
        <v>3092.9</v>
      </c>
      <c r="G12" s="78">
        <v>24162.2</v>
      </c>
      <c r="H12" s="78">
        <v>3885.1</v>
      </c>
      <c r="I12" s="78">
        <v>4968.8999999999996</v>
      </c>
      <c r="J12" s="78">
        <v>10701.8</v>
      </c>
      <c r="K12" s="78">
        <v>10697.8</v>
      </c>
      <c r="L12" s="78">
        <v>23667.599999999999</v>
      </c>
      <c r="M12" s="78">
        <v>4258.3</v>
      </c>
      <c r="N12" s="78">
        <v>795.2</v>
      </c>
      <c r="O12" s="78">
        <v>988.1</v>
      </c>
      <c r="P12" s="78">
        <v>1745.7</v>
      </c>
      <c r="Q12" s="78">
        <v>1285.8</v>
      </c>
      <c r="R12" s="55"/>
    </row>
    <row r="13" spans="1:18">
      <c r="A13" s="5">
        <v>2005</v>
      </c>
      <c r="B13" s="92">
        <v>139066.9</v>
      </c>
      <c r="C13" s="78">
        <v>4771</v>
      </c>
      <c r="D13" s="78">
        <v>29105.1</v>
      </c>
      <c r="E13" s="78">
        <v>11750.7</v>
      </c>
      <c r="F13" s="78">
        <v>3256.2</v>
      </c>
      <c r="G13" s="78">
        <v>24440.7</v>
      </c>
      <c r="H13" s="78">
        <v>4036.3</v>
      </c>
      <c r="I13" s="78">
        <v>5384.8</v>
      </c>
      <c r="J13" s="78">
        <v>10995.3</v>
      </c>
      <c r="K13" s="78">
        <v>11004.3</v>
      </c>
      <c r="L13" s="78">
        <v>24944.100000000002</v>
      </c>
      <c r="M13" s="78">
        <v>4286.8</v>
      </c>
      <c r="N13" s="78">
        <v>823.5</v>
      </c>
      <c r="O13" s="78">
        <v>1022.9</v>
      </c>
      <c r="P13" s="78">
        <v>1892.7</v>
      </c>
      <c r="Q13" s="78">
        <v>1352.6</v>
      </c>
      <c r="R13" s="55"/>
    </row>
    <row r="14" spans="1:18">
      <c r="A14" s="5">
        <v>2006</v>
      </c>
      <c r="B14" s="92">
        <v>150659.4</v>
      </c>
      <c r="C14" s="78">
        <v>4737.2</v>
      </c>
      <c r="D14" s="78">
        <v>35112.5</v>
      </c>
      <c r="E14" s="78">
        <v>12382.1</v>
      </c>
      <c r="F14" s="78">
        <v>3465.2</v>
      </c>
      <c r="G14" s="78">
        <v>24816.5</v>
      </c>
      <c r="H14" s="78">
        <v>4221.3999999999996</v>
      </c>
      <c r="I14" s="78">
        <v>5708.8</v>
      </c>
      <c r="J14" s="78">
        <v>11668</v>
      </c>
      <c r="K14" s="78">
        <v>11441.6</v>
      </c>
      <c r="L14" s="78">
        <v>27256</v>
      </c>
      <c r="M14" s="78">
        <v>4347.8999999999996</v>
      </c>
      <c r="N14" s="78">
        <v>932.4</v>
      </c>
      <c r="O14" s="78">
        <v>1060</v>
      </c>
      <c r="P14" s="78">
        <v>2061.1</v>
      </c>
      <c r="Q14" s="78">
        <v>1448.7</v>
      </c>
      <c r="R14" s="55"/>
    </row>
    <row r="15" spans="1:18">
      <c r="A15" s="5">
        <v>2007</v>
      </c>
      <c r="B15" s="92">
        <v>162124.70000000001</v>
      </c>
      <c r="C15" s="78">
        <v>4818.6000000000004</v>
      </c>
      <c r="D15" s="78">
        <v>40225.699999999997</v>
      </c>
      <c r="E15" s="78">
        <v>13175.4</v>
      </c>
      <c r="F15" s="78">
        <v>3784.1</v>
      </c>
      <c r="G15" s="78">
        <v>25228.3</v>
      </c>
      <c r="H15" s="78">
        <v>4528.8</v>
      </c>
      <c r="I15" s="78">
        <v>6299.1</v>
      </c>
      <c r="J15" s="78">
        <v>12528</v>
      </c>
      <c r="K15" s="78">
        <v>11554.3</v>
      </c>
      <c r="L15" s="78">
        <v>29359.5</v>
      </c>
      <c r="M15" s="78">
        <v>4603.7</v>
      </c>
      <c r="N15" s="78">
        <v>1087.9000000000001</v>
      </c>
      <c r="O15" s="78">
        <v>1147.9000000000001</v>
      </c>
      <c r="P15" s="78">
        <v>2244.1999999999998</v>
      </c>
      <c r="Q15" s="78">
        <v>1539.2</v>
      </c>
      <c r="R15" s="55"/>
    </row>
    <row r="16" spans="1:18">
      <c r="A16" s="5">
        <v>2008</v>
      </c>
      <c r="B16" s="92">
        <v>175610.1</v>
      </c>
      <c r="C16" s="78">
        <v>5133.3999999999996</v>
      </c>
      <c r="D16" s="78">
        <v>45305.9</v>
      </c>
      <c r="E16" s="78">
        <v>14219.2</v>
      </c>
      <c r="F16" s="78">
        <v>4317</v>
      </c>
      <c r="G16" s="78">
        <v>26242</v>
      </c>
      <c r="H16" s="78">
        <v>5078.7</v>
      </c>
      <c r="I16" s="78">
        <v>7183.2</v>
      </c>
      <c r="J16" s="78">
        <v>13919.7</v>
      </c>
      <c r="K16" s="78">
        <v>11774.2</v>
      </c>
      <c r="L16" s="78">
        <v>30794.899999999998</v>
      </c>
      <c r="M16" s="78">
        <v>4975.5</v>
      </c>
      <c r="N16" s="78">
        <v>1253.5999999999999</v>
      </c>
      <c r="O16" s="78">
        <v>1309.9000000000001</v>
      </c>
      <c r="P16" s="78">
        <v>2456.1</v>
      </c>
      <c r="Q16" s="78">
        <v>1646.8</v>
      </c>
      <c r="R16" s="55"/>
    </row>
    <row r="17" spans="1:18">
      <c r="A17" s="5">
        <v>2009</v>
      </c>
      <c r="B17" s="92">
        <v>183451.7</v>
      </c>
      <c r="C17" s="78">
        <v>5391.9</v>
      </c>
      <c r="D17" s="78">
        <v>48238.6</v>
      </c>
      <c r="E17" s="78">
        <v>15450.4</v>
      </c>
      <c r="F17" s="78">
        <v>4877.5</v>
      </c>
      <c r="G17" s="78">
        <v>26513.9</v>
      </c>
      <c r="H17" s="78">
        <v>5479.6</v>
      </c>
      <c r="I17" s="78">
        <v>7426.7</v>
      </c>
      <c r="J17" s="78">
        <v>14990.6</v>
      </c>
      <c r="K17" s="78">
        <v>12306.9</v>
      </c>
      <c r="L17" s="78">
        <v>30362.400000000001</v>
      </c>
      <c r="M17" s="78">
        <v>5289.1</v>
      </c>
      <c r="N17" s="78">
        <v>1433.4</v>
      </c>
      <c r="O17" s="78">
        <v>1402.7</v>
      </c>
      <c r="P17" s="78">
        <v>2532.8000000000002</v>
      </c>
      <c r="Q17" s="78">
        <v>1755.4</v>
      </c>
      <c r="R17" s="55"/>
    </row>
    <row r="18" spans="1:18">
      <c r="A18" s="5">
        <v>2010</v>
      </c>
      <c r="B18" s="92">
        <v>180453</v>
      </c>
      <c r="C18" s="78">
        <v>5371.9</v>
      </c>
      <c r="D18" s="78">
        <v>50099.8</v>
      </c>
      <c r="E18" s="78">
        <v>16202.6</v>
      </c>
      <c r="F18" s="78">
        <v>4795.7</v>
      </c>
      <c r="G18" s="78">
        <v>24437.9</v>
      </c>
      <c r="H18" s="78">
        <v>5432.5</v>
      </c>
      <c r="I18" s="78">
        <v>7219.9</v>
      </c>
      <c r="J18" s="78">
        <v>14824.2</v>
      </c>
      <c r="K18" s="78">
        <v>11958</v>
      </c>
      <c r="L18" s="78">
        <v>27625.3</v>
      </c>
      <c r="M18" s="78">
        <v>5190.3</v>
      </c>
      <c r="N18" s="78">
        <v>1441.5</v>
      </c>
      <c r="O18" s="78">
        <v>1399</v>
      </c>
      <c r="P18" s="78">
        <v>2661.1</v>
      </c>
      <c r="Q18" s="78">
        <v>1793.4</v>
      </c>
      <c r="R18" s="55"/>
    </row>
    <row r="19" spans="1:18">
      <c r="A19" s="5">
        <v>2011</v>
      </c>
      <c r="B19" s="92">
        <v>186622.6</v>
      </c>
      <c r="C19" s="78">
        <v>5583.5</v>
      </c>
      <c r="D19" s="78">
        <v>54407.6</v>
      </c>
      <c r="E19" s="78">
        <v>17150</v>
      </c>
      <c r="F19" s="78">
        <v>5060.3</v>
      </c>
      <c r="G19" s="78">
        <v>24105.8</v>
      </c>
      <c r="H19" s="78">
        <v>5672.1</v>
      </c>
      <c r="I19" s="78">
        <v>7493.4</v>
      </c>
      <c r="J19" s="78">
        <v>15328</v>
      </c>
      <c r="K19" s="78">
        <v>11885.2</v>
      </c>
      <c r="L19" s="78">
        <v>26779.7</v>
      </c>
      <c r="M19" s="78">
        <v>5301.3</v>
      </c>
      <c r="N19" s="78">
        <v>1639.6</v>
      </c>
      <c r="O19" s="78">
        <v>1506.5</v>
      </c>
      <c r="P19" s="78">
        <v>2804.2</v>
      </c>
      <c r="Q19" s="78">
        <v>1905.4</v>
      </c>
      <c r="R19" s="55"/>
    </row>
    <row r="20" spans="1:18">
      <c r="A20" s="5">
        <v>2012</v>
      </c>
      <c r="B20" s="92">
        <v>198529.8</v>
      </c>
      <c r="C20" s="78">
        <v>5827.4</v>
      </c>
      <c r="D20" s="78">
        <v>60211.199999999997</v>
      </c>
      <c r="E20" s="78">
        <v>18540.2</v>
      </c>
      <c r="F20" s="78">
        <v>5571.2</v>
      </c>
      <c r="G20" s="78">
        <v>24907.200000000001</v>
      </c>
      <c r="H20" s="78">
        <v>6127.5</v>
      </c>
      <c r="I20" s="78">
        <v>7951.2</v>
      </c>
      <c r="J20" s="78">
        <v>16587.5</v>
      </c>
      <c r="K20" s="78">
        <v>12166.9</v>
      </c>
      <c r="L20" s="78">
        <v>26426.9</v>
      </c>
      <c r="M20" s="78">
        <v>5621.2</v>
      </c>
      <c r="N20" s="78">
        <v>1972.2</v>
      </c>
      <c r="O20" s="78">
        <v>1690.2</v>
      </c>
      <c r="P20" s="78">
        <v>2886.9</v>
      </c>
      <c r="Q20" s="78">
        <v>2042.1</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5.2959046813765731</v>
      </c>
      <c r="C23" s="9">
        <f t="shared" si="0"/>
        <v>1.7940697415223195</v>
      </c>
      <c r="D23" s="9">
        <f t="shared" si="0"/>
        <v>10.219305798464152</v>
      </c>
      <c r="E23" s="9">
        <f t="shared" si="0"/>
        <v>3.5197069986264706</v>
      </c>
      <c r="F23" s="9">
        <f t="shared" si="0"/>
        <v>5.9253419684800468</v>
      </c>
      <c r="G23" s="9">
        <f t="shared" si="0"/>
        <v>1.5006164339225636</v>
      </c>
      <c r="H23" s="28">
        <f t="shared" si="0"/>
        <v>5.6227378167404973</v>
      </c>
      <c r="I23" s="28">
        <f t="shared" si="0"/>
        <v>6.5296379309246921</v>
      </c>
      <c r="J23" s="28">
        <f t="shared" si="0"/>
        <v>5.6534806315358344</v>
      </c>
      <c r="K23" s="28">
        <f t="shared" si="0"/>
        <v>3.471933729813137</v>
      </c>
      <c r="L23" s="28">
        <f t="shared" si="0"/>
        <v>4.796103216187686</v>
      </c>
      <c r="M23" s="28">
        <f t="shared" si="0"/>
        <v>7.9412943146068615</v>
      </c>
      <c r="N23" s="28">
        <f t="shared" si="0"/>
        <v>6.1318209060670315</v>
      </c>
      <c r="O23" s="28">
        <f t="shared" si="0"/>
        <v>6.9187021801922821</v>
      </c>
      <c r="P23" s="28">
        <f t="shared" si="0"/>
        <v>6.1887735615773654</v>
      </c>
      <c r="Q23" s="58">
        <f t="shared" si="0"/>
        <v>5.155987366671666</v>
      </c>
      <c r="R23" s="55"/>
    </row>
    <row r="24" spans="1:18">
      <c r="A24" s="26" t="s">
        <v>19</v>
      </c>
      <c r="B24" s="16">
        <f t="shared" si="0"/>
        <v>7.7673055193042462</v>
      </c>
      <c r="C24" s="9">
        <f t="shared" si="0"/>
        <v>3.8702936965592016</v>
      </c>
      <c r="D24" s="9">
        <f t="shared" si="0"/>
        <v>7.9590828153335957</v>
      </c>
      <c r="E24" s="9">
        <f t="shared" si="0"/>
        <v>1.9641861738106225</v>
      </c>
      <c r="F24" s="9">
        <f t="shared" si="0"/>
        <v>8.0715832228290161</v>
      </c>
      <c r="G24" s="9">
        <f t="shared" si="0"/>
        <v>6.0696728816432843</v>
      </c>
      <c r="H24" s="28">
        <f t="shared" si="0"/>
        <v>9.464130698171358</v>
      </c>
      <c r="I24" s="28">
        <f t="shared" si="0"/>
        <v>5.5075683430666267</v>
      </c>
      <c r="J24" s="28">
        <f t="shared" si="0"/>
        <v>11.766480741924589</v>
      </c>
      <c r="K24" s="28">
        <f t="shared" si="0"/>
        <v>8.4743857269029341</v>
      </c>
      <c r="L24" s="28">
        <f t="shared" si="0"/>
        <v>11.397709241992683</v>
      </c>
      <c r="M24" s="28">
        <f t="shared" si="0"/>
        <v>18.40827838804784</v>
      </c>
      <c r="N24" s="28">
        <f t="shared" si="0"/>
        <v>0.70677240785426143</v>
      </c>
      <c r="O24" s="28">
        <f t="shared" si="0"/>
        <v>10.371567585410734</v>
      </c>
      <c r="P24" s="28">
        <f t="shared" si="0"/>
        <v>3.6595897426320301</v>
      </c>
      <c r="Q24" s="28">
        <f t="shared" si="0"/>
        <v>6.2854709867164349</v>
      </c>
      <c r="R24" s="55"/>
    </row>
    <row r="25" spans="1:18">
      <c r="A25" s="26" t="s">
        <v>20</v>
      </c>
      <c r="B25" s="16">
        <f t="shared" si="0"/>
        <v>4.5655959758123643</v>
      </c>
      <c r="C25" s="9">
        <f t="shared" si="0"/>
        <v>1.1793332900137399</v>
      </c>
      <c r="D25" s="9">
        <f t="shared" si="0"/>
        <v>10.906555385190075</v>
      </c>
      <c r="E25" s="9">
        <f t="shared" si="0"/>
        <v>3.9909742968430084</v>
      </c>
      <c r="F25" s="9">
        <f t="shared" si="0"/>
        <v>5.2898199498981446</v>
      </c>
      <c r="G25" s="9">
        <f t="shared" si="0"/>
        <v>0.16867172790664409</v>
      </c>
      <c r="H25" s="28">
        <f t="shared" si="0"/>
        <v>4.4968254222423454</v>
      </c>
      <c r="I25" s="28">
        <f t="shared" si="0"/>
        <v>6.8381851484</v>
      </c>
      <c r="J25" s="28">
        <f t="shared" si="0"/>
        <v>3.8856302197580517</v>
      </c>
      <c r="K25" s="28">
        <f t="shared" si="0"/>
        <v>2.0166775032603335</v>
      </c>
      <c r="L25" s="28">
        <f t="shared" si="0"/>
        <v>2.892991984090143</v>
      </c>
      <c r="M25" s="28">
        <f t="shared" si="0"/>
        <v>4.9854919787668761</v>
      </c>
      <c r="N25" s="28">
        <f t="shared" si="0"/>
        <v>7.8156230467441912</v>
      </c>
      <c r="O25" s="28">
        <f t="shared" si="0"/>
        <v>5.9040621944177474</v>
      </c>
      <c r="P25" s="28">
        <f t="shared" si="0"/>
        <v>6.9594942340766242</v>
      </c>
      <c r="Q25" s="28">
        <f t="shared" si="0"/>
        <v>4.8194886750417609</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tr">
        <f t="shared" ref="L29:N29" si="1">L3</f>
        <v>FIRE</v>
      </c>
      <c r="M29" s="3" t="str">
        <f t="shared" si="1"/>
        <v>Professional, scientific and technical services</v>
      </c>
      <c r="N29" s="3" t="str">
        <f t="shared" si="1"/>
        <v>ASWMRS</v>
      </c>
      <c r="O29" s="3" t="s">
        <v>11</v>
      </c>
      <c r="P29" s="3" t="s">
        <v>12</v>
      </c>
      <c r="Q29" s="3" t="s">
        <v>13</v>
      </c>
      <c r="R29" s="55"/>
    </row>
    <row r="30" spans="1:18" ht="11.25" customHeight="1">
      <c r="A30" s="5"/>
      <c r="B30" s="141" t="s">
        <v>22</v>
      </c>
      <c r="C30" s="142"/>
      <c r="D30" s="142"/>
      <c r="E30" s="142"/>
      <c r="F30" s="142"/>
      <c r="G30" s="142"/>
      <c r="H30" s="142"/>
      <c r="I30" s="142"/>
      <c r="J30" s="142" t="s">
        <v>22</v>
      </c>
      <c r="K30" s="142"/>
      <c r="L30" s="142"/>
      <c r="M30" s="142"/>
      <c r="N30" s="142"/>
      <c r="O30" s="142"/>
      <c r="P30" s="142"/>
      <c r="Q30" s="142"/>
      <c r="R30" s="55"/>
    </row>
    <row r="31" spans="1:18">
      <c r="A31" s="5">
        <v>1997</v>
      </c>
      <c r="B31" s="87">
        <f t="shared" ref="B31:K31" si="2">IF(ISERROR((B5/$B5)*100),"..",(B5/$B5)*100)</f>
        <v>100</v>
      </c>
      <c r="C31" s="21">
        <f t="shared" si="2"/>
        <v>4.6208390824655883</v>
      </c>
      <c r="D31" s="21">
        <f t="shared" si="2"/>
        <v>15.327502728692624</v>
      </c>
      <c r="E31" s="21">
        <f t="shared" si="2"/>
        <v>11.201350960272185</v>
      </c>
      <c r="F31" s="21">
        <f t="shared" si="2"/>
        <v>2.4594543915421907</v>
      </c>
      <c r="G31" s="21">
        <f t="shared" si="2"/>
        <v>21.825097035236173</v>
      </c>
      <c r="H31" s="21">
        <f t="shared" si="2"/>
        <v>2.8916012629484187</v>
      </c>
      <c r="I31" s="21">
        <f t="shared" si="2"/>
        <v>3.4387488443024785</v>
      </c>
      <c r="J31" s="21">
        <f t="shared" si="2"/>
        <v>7.8608025337008431</v>
      </c>
      <c r="K31" s="21">
        <f t="shared" si="2"/>
        <v>8.3166865921745323</v>
      </c>
      <c r="L31" s="21">
        <f t="shared" ref="L31:N31" si="3">IF(ISERROR((L5/$B5)*100),"..",(L5/$B5)*100)</f>
        <v>16.285661329954486</v>
      </c>
      <c r="M31" s="21">
        <f t="shared" si="3"/>
        <v>2.0832362348702529</v>
      </c>
      <c r="N31" s="21">
        <f t="shared" si="3"/>
        <v>0.72078673058726228</v>
      </c>
      <c r="O31" s="21">
        <f t="shared" ref="O31:Q44" si="4">IF(ISERROR((O5/$B5)*100),"..",(O5/$B5)*100)</f>
        <v>0.63548460171926591</v>
      </c>
      <c r="P31" s="21">
        <f t="shared" si="4"/>
        <v>1.3213700800886188</v>
      </c>
      <c r="Q31" s="21">
        <f t="shared" si="4"/>
        <v>1.011160813480988</v>
      </c>
      <c r="R31" s="55"/>
    </row>
    <row r="32" spans="1:18">
      <c r="A32" s="5">
        <v>1998</v>
      </c>
      <c r="B32" s="87">
        <f t="shared" ref="B32:K32" si="5">IF(ISERROR((B6/$B6)*100),"..",(B6/$B6)*100)</f>
        <v>100</v>
      </c>
      <c r="C32" s="21">
        <f t="shared" si="5"/>
        <v>4.5454050958777845</v>
      </c>
      <c r="D32" s="21">
        <f t="shared" si="5"/>
        <v>15.473168165153673</v>
      </c>
      <c r="E32" s="21">
        <f t="shared" si="5"/>
        <v>10.559165924098854</v>
      </c>
      <c r="F32" s="21">
        <f t="shared" si="5"/>
        <v>2.4573472675647365</v>
      </c>
      <c r="G32" s="21">
        <f t="shared" si="5"/>
        <v>21.774626630970666</v>
      </c>
      <c r="H32" s="21">
        <f t="shared" si="5"/>
        <v>3.0194900561846088</v>
      </c>
      <c r="I32" s="21">
        <f t="shared" si="5"/>
        <v>3.3466484560358647</v>
      </c>
      <c r="J32" s="21">
        <f t="shared" si="5"/>
        <v>8.1896411048617814</v>
      </c>
      <c r="K32" s="21">
        <f t="shared" si="5"/>
        <v>8.4925692121001131</v>
      </c>
      <c r="L32" s="21">
        <f t="shared" ref="L32:N32" si="6">IF(ISERROR((L6/$B6)*100),"..",(L6/$B6)*100)</f>
        <v>16.342788422073895</v>
      </c>
      <c r="M32" s="21">
        <f t="shared" si="6"/>
        <v>2.2153410388960482</v>
      </c>
      <c r="N32" s="21">
        <f t="shared" si="6"/>
        <v>0.68725021782538565</v>
      </c>
      <c r="O32" s="21">
        <f t="shared" si="4"/>
        <v>0.63315238084877234</v>
      </c>
      <c r="P32" s="21">
        <f t="shared" si="4"/>
        <v>1.2511731912086563</v>
      </c>
      <c r="Q32" s="21">
        <f t="shared" si="4"/>
        <v>1.0122328362991542</v>
      </c>
      <c r="R32" s="55"/>
    </row>
    <row r="33" spans="1:18">
      <c r="A33" s="5">
        <v>1999</v>
      </c>
      <c r="B33" s="87">
        <f t="shared" ref="B33:K33" si="7">IF(ISERROR((B7/$B7)*100),"..",(B7/$B7)*100)</f>
        <v>100</v>
      </c>
      <c r="C33" s="21">
        <f t="shared" si="7"/>
        <v>4.4525567117808276</v>
      </c>
      <c r="D33" s="21">
        <f t="shared" si="7"/>
        <v>15.308300751572244</v>
      </c>
      <c r="E33" s="21">
        <f t="shared" si="7"/>
        <v>10.02582687351709</v>
      </c>
      <c r="F33" s="21">
        <f t="shared" si="7"/>
        <v>2.4653093695138804</v>
      </c>
      <c r="G33" s="21">
        <f t="shared" si="7"/>
        <v>21.420134180784395</v>
      </c>
      <c r="H33" s="21">
        <f t="shared" si="7"/>
        <v>3.0378871591461425</v>
      </c>
      <c r="I33" s="21">
        <f t="shared" si="7"/>
        <v>3.2471786998460055</v>
      </c>
      <c r="J33" s="21">
        <f t="shared" si="7"/>
        <v>8.6918256411876822</v>
      </c>
      <c r="K33" s="21">
        <f t="shared" si="7"/>
        <v>8.4430363630111582</v>
      </c>
      <c r="L33" s="21">
        <f t="shared" ref="L33:N33" si="8">IF(ISERROR((L7/$B7)*100),"..",(L7/$B7)*100)</f>
        <v>17.033004309435494</v>
      </c>
      <c r="M33" s="21">
        <f t="shared" si="8"/>
        <v>2.3874291247951924</v>
      </c>
      <c r="N33" s="21">
        <f t="shared" si="8"/>
        <v>0.6138413083137626</v>
      </c>
      <c r="O33" s="21">
        <f t="shared" si="4"/>
        <v>0.66393373301945791</v>
      </c>
      <c r="P33" s="21">
        <f t="shared" si="4"/>
        <v>1.2187607747504441</v>
      </c>
      <c r="Q33" s="21">
        <f t="shared" si="4"/>
        <v>0.99088206347332874</v>
      </c>
      <c r="R33" s="55"/>
    </row>
    <row r="34" spans="1:18">
      <c r="A34" s="5">
        <v>2000</v>
      </c>
      <c r="B34" s="87">
        <f t="shared" ref="B34:K34" si="9">IF(ISERROR((B8/$B8)*100),"..",(B8/$B8)*100)</f>
        <v>100</v>
      </c>
      <c r="C34" s="21">
        <f t="shared" si="9"/>
        <v>4.1374604015872274</v>
      </c>
      <c r="D34" s="21">
        <f t="shared" si="9"/>
        <v>15.409476599481431</v>
      </c>
      <c r="E34" s="21">
        <f t="shared" si="9"/>
        <v>9.4875112365096914</v>
      </c>
      <c r="F34" s="21">
        <f t="shared" si="9"/>
        <v>2.4803458506752296</v>
      </c>
      <c r="G34" s="21">
        <f t="shared" si="9"/>
        <v>20.809842749485156</v>
      </c>
      <c r="H34" s="21">
        <f t="shared" si="9"/>
        <v>3.0303502673379992</v>
      </c>
      <c r="I34" s="21">
        <f t="shared" si="9"/>
        <v>3.2269350612010896</v>
      </c>
      <c r="J34" s="21">
        <f t="shared" si="9"/>
        <v>8.7688076222939273</v>
      </c>
      <c r="K34" s="21">
        <f t="shared" si="9"/>
        <v>8.4814647385768644</v>
      </c>
      <c r="L34" s="21">
        <f t="shared" ref="L34:N34" si="10">IF(ISERROR((L8/$B8)*100),"..",(L8/$B8)*100)</f>
        <v>17.987595239703545</v>
      </c>
      <c r="M34" s="21">
        <f t="shared" si="10"/>
        <v>2.7632720716226822</v>
      </c>
      <c r="N34" s="21">
        <f t="shared" si="10"/>
        <v>0.58819555943529078</v>
      </c>
      <c r="O34" s="21">
        <f t="shared" si="4"/>
        <v>0.68267750221266144</v>
      </c>
      <c r="P34" s="21">
        <f t="shared" si="4"/>
        <v>1.175958112716698</v>
      </c>
      <c r="Q34" s="21">
        <f t="shared" si="4"/>
        <v>0.97002038592972473</v>
      </c>
      <c r="R34" s="55"/>
    </row>
    <row r="35" spans="1:18">
      <c r="A35" s="5">
        <v>2001</v>
      </c>
      <c r="B35" s="87">
        <f t="shared" ref="B35:K35" si="11">IF(ISERROR((B9/$B9)*100),"..",(B9/$B9)*100)</f>
        <v>100</v>
      </c>
      <c r="C35" s="21">
        <f t="shared" si="11"/>
        <v>3.9162345367947071</v>
      </c>
      <c r="D35" s="21">
        <f t="shared" si="11"/>
        <v>15.868215290082416</v>
      </c>
      <c r="E35" s="21">
        <f t="shared" si="11"/>
        <v>9.0722076824292461</v>
      </c>
      <c r="F35" s="21">
        <f t="shared" si="11"/>
        <v>2.5021538761643125</v>
      </c>
      <c r="G35" s="21">
        <f t="shared" si="11"/>
        <v>20.289919859551016</v>
      </c>
      <c r="H35" s="21">
        <f t="shared" si="11"/>
        <v>3.0123380528959474</v>
      </c>
      <c r="I35" s="21">
        <f t="shared" si="11"/>
        <v>3.257798657281727</v>
      </c>
      <c r="J35" s="21">
        <f t="shared" si="11"/>
        <v>8.6662223450428328</v>
      </c>
      <c r="K35" s="21">
        <f t="shared" si="11"/>
        <v>8.8485296747240607</v>
      </c>
      <c r="L35" s="21">
        <f t="shared" ref="L35:N35" si="12">IF(ISERROR((L9/$B9)*100),"..",(L9/$B9)*100)</f>
        <v>18.188955898369557</v>
      </c>
      <c r="M35" s="21">
        <f t="shared" si="12"/>
        <v>3.0698018433928835</v>
      </c>
      <c r="N35" s="21">
        <f t="shared" si="12"/>
        <v>0.5654534518913471</v>
      </c>
      <c r="O35" s="21">
        <f t="shared" si="4"/>
        <v>0.65713542597981045</v>
      </c>
      <c r="P35" s="21">
        <f t="shared" si="4"/>
        <v>1.1202594404798674</v>
      </c>
      <c r="Q35" s="21">
        <f t="shared" si="4"/>
        <v>0.96461140822861979</v>
      </c>
      <c r="R35" s="55"/>
    </row>
    <row r="36" spans="1:18">
      <c r="A36" s="5">
        <v>2002</v>
      </c>
      <c r="B36" s="87">
        <f t="shared" ref="B36:K36" si="13">IF(ISERROR((B10/$B10)*100),"..",(B10/$B10)*100)</f>
        <v>100</v>
      </c>
      <c r="C36" s="21">
        <f t="shared" si="13"/>
        <v>3.7973290198781684</v>
      </c>
      <c r="D36" s="21">
        <f t="shared" si="13"/>
        <v>16.508021761922567</v>
      </c>
      <c r="E36" s="21">
        <f t="shared" si="13"/>
        <v>8.7153861226758522</v>
      </c>
      <c r="F36" s="21">
        <f t="shared" si="13"/>
        <v>2.4922850409031398</v>
      </c>
      <c r="G36" s="21">
        <f t="shared" si="13"/>
        <v>19.613209852352114</v>
      </c>
      <c r="H36" s="21">
        <f t="shared" si="13"/>
        <v>3.017909322199956</v>
      </c>
      <c r="I36" s="21">
        <f t="shared" si="13"/>
        <v>3.4066043016410434</v>
      </c>
      <c r="J36" s="21">
        <f t="shared" si="13"/>
        <v>8.704456759927961</v>
      </c>
      <c r="K36" s="21">
        <f t="shared" si="13"/>
        <v>9.0482632852259215</v>
      </c>
      <c r="L36" s="21">
        <f t="shared" ref="L36:N36" si="14">IF(ISERROR((L10/$B10)*100),"..",(L10/$B10)*100)</f>
        <v>18.153827658001504</v>
      </c>
      <c r="M36" s="21">
        <f t="shared" si="14"/>
        <v>3.184660170982073</v>
      </c>
      <c r="N36" s="21">
        <f t="shared" si="14"/>
        <v>0.55029341435634249</v>
      </c>
      <c r="O36" s="21">
        <f t="shared" si="4"/>
        <v>0.67418554779137096</v>
      </c>
      <c r="P36" s="21">
        <f t="shared" si="4"/>
        <v>1.1603079894422355</v>
      </c>
      <c r="Q36" s="21">
        <f t="shared" si="4"/>
        <v>0.97318168582297715</v>
      </c>
      <c r="R36" s="55"/>
    </row>
    <row r="37" spans="1:18">
      <c r="A37" s="5">
        <v>2003</v>
      </c>
      <c r="B37" s="87">
        <f t="shared" ref="B37:K37" si="15">IF(ISERROR((B11/$B11)*100),"..",(B11/$B11)*100)</f>
        <v>100</v>
      </c>
      <c r="C37" s="21">
        <f t="shared" si="15"/>
        <v>3.7235973454734603</v>
      </c>
      <c r="D37" s="21">
        <f t="shared" si="15"/>
        <v>17.310759695574898</v>
      </c>
      <c r="E37" s="21">
        <f t="shared" si="15"/>
        <v>8.5855673084024904</v>
      </c>
      <c r="F37" s="21">
        <f t="shared" si="15"/>
        <v>2.4171560485081254</v>
      </c>
      <c r="G37" s="21">
        <f t="shared" si="15"/>
        <v>18.931337776401868</v>
      </c>
      <c r="H37" s="21">
        <f t="shared" si="15"/>
        <v>3.0223290123156077</v>
      </c>
      <c r="I37" s="21">
        <f t="shared" si="15"/>
        <v>3.6120230000298585</v>
      </c>
      <c r="J37" s="21">
        <f t="shared" si="15"/>
        <v>8.6097679410761749</v>
      </c>
      <c r="K37" s="21">
        <f t="shared" si="15"/>
        <v>8.6334971328536145</v>
      </c>
      <c r="L37" s="21">
        <f t="shared" ref="L37:N37" si="16">IF(ISERROR((L11/$B11)*100),"..",(L11/$B11)*100)</f>
        <v>18.283263691036495</v>
      </c>
      <c r="M37" s="21">
        <f t="shared" si="16"/>
        <v>3.2875145164509303</v>
      </c>
      <c r="N37" s="21">
        <f t="shared" si="16"/>
        <v>0.58906539985259621</v>
      </c>
      <c r="O37" s="21">
        <f t="shared" si="4"/>
        <v>0.73403347544657249</v>
      </c>
      <c r="P37" s="21">
        <f t="shared" si="4"/>
        <v>1.2790977249833819</v>
      </c>
      <c r="Q37" s="21">
        <f t="shared" si="4"/>
        <v>0.98106850507663268</v>
      </c>
      <c r="R37" s="55"/>
    </row>
    <row r="38" spans="1:18">
      <c r="A38" s="5">
        <v>2004</v>
      </c>
      <c r="B38" s="87">
        <f t="shared" ref="B38:K38" si="17">IF(ISERROR((B12/$B12)*100),"..",(B12/$B12)*100)</f>
        <v>100</v>
      </c>
      <c r="C38" s="21">
        <f t="shared" si="17"/>
        <v>3.5891796957028044</v>
      </c>
      <c r="D38" s="21">
        <f t="shared" si="17"/>
        <v>18.868793310806939</v>
      </c>
      <c r="E38" s="21">
        <f t="shared" si="17"/>
        <v>8.6270736689383956</v>
      </c>
      <c r="F38" s="21">
        <f t="shared" si="17"/>
        <v>2.3617585858007368</v>
      </c>
      <c r="G38" s="21">
        <f t="shared" si="17"/>
        <v>18.450413302025467</v>
      </c>
      <c r="H38" s="21">
        <f t="shared" si="17"/>
        <v>2.9666876658457899</v>
      </c>
      <c r="I38" s="21">
        <f t="shared" si="17"/>
        <v>3.7942844052459761</v>
      </c>
      <c r="J38" s="21">
        <f t="shared" si="17"/>
        <v>8.1719641868545132</v>
      </c>
      <c r="K38" s="21">
        <f t="shared" si="17"/>
        <v>8.1689097608002594</v>
      </c>
      <c r="L38" s="21">
        <f t="shared" ref="L38:N38" si="18">IF(ISERROR((L12/$B12)*100),"..",(L12/$B12)*100)</f>
        <v>18.072733520416929</v>
      </c>
      <c r="M38" s="21">
        <f t="shared" si="18"/>
        <v>3.2516656167077107</v>
      </c>
      <c r="N38" s="21">
        <f t="shared" si="18"/>
        <v>0.60721989958574352</v>
      </c>
      <c r="O38" s="21">
        <f t="shared" si="4"/>
        <v>0.75451959605215435</v>
      </c>
      <c r="P38" s="21">
        <f t="shared" si="4"/>
        <v>1.3330278907279078</v>
      </c>
      <c r="Q38" s="21">
        <f t="shared" si="4"/>
        <v>0.98184525514002619</v>
      </c>
      <c r="R38" s="55"/>
    </row>
    <row r="39" spans="1:18">
      <c r="A39" s="5">
        <v>2005</v>
      </c>
      <c r="B39" s="87">
        <f t="shared" ref="B39:K39" si="19">IF(ISERROR((B13/$B13)*100),"..",(B13/$B13)*100)</f>
        <v>100</v>
      </c>
      <c r="C39" s="21">
        <f t="shared" si="19"/>
        <v>3.4307229110593536</v>
      </c>
      <c r="D39" s="21">
        <f t="shared" si="19"/>
        <v>20.928847914205321</v>
      </c>
      <c r="E39" s="21">
        <f t="shared" si="19"/>
        <v>8.4496742215437326</v>
      </c>
      <c r="F39" s="21">
        <f t="shared" si="19"/>
        <v>2.3414629937102216</v>
      </c>
      <c r="G39" s="21">
        <f t="shared" si="19"/>
        <v>17.574778757562008</v>
      </c>
      <c r="H39" s="21">
        <f t="shared" si="19"/>
        <v>2.9024160314208491</v>
      </c>
      <c r="I39" s="21">
        <f t="shared" si="19"/>
        <v>3.8720932155674714</v>
      </c>
      <c r="J39" s="21">
        <f t="shared" si="19"/>
        <v>7.9064824196124306</v>
      </c>
      <c r="K39" s="21">
        <f t="shared" si="19"/>
        <v>7.9129541249571247</v>
      </c>
      <c r="L39" s="21">
        <f t="shared" ref="L39:N39" si="20">IF(ISERROR((L13/$B13)*100),"..",(L13/$B13)*100)</f>
        <v>17.936762809841884</v>
      </c>
      <c r="M39" s="21">
        <f t="shared" si="20"/>
        <v>3.0825451635148262</v>
      </c>
      <c r="N39" s="21">
        <f t="shared" si="20"/>
        <v>0.59216103903948392</v>
      </c>
      <c r="O39" s="21">
        <f t="shared" si="4"/>
        <v>0.73554526634303352</v>
      </c>
      <c r="P39" s="21">
        <f t="shared" si="4"/>
        <v>1.3609996339891088</v>
      </c>
      <c r="Q39" s="21">
        <f t="shared" si="4"/>
        <v>0.97262540547031673</v>
      </c>
      <c r="R39" s="55"/>
    </row>
    <row r="40" spans="1:18">
      <c r="A40" s="5">
        <v>2006</v>
      </c>
      <c r="B40" s="87">
        <f t="shared" ref="B40:K40" si="21">IF(ISERROR((B14/$B14)*100),"..",(B14/$B14)*100)</f>
        <v>100</v>
      </c>
      <c r="C40" s="21">
        <f t="shared" si="21"/>
        <v>3.1443109424304096</v>
      </c>
      <c r="D40" s="21">
        <f t="shared" si="21"/>
        <v>23.305880681855896</v>
      </c>
      <c r="E40" s="21">
        <f t="shared" si="21"/>
        <v>8.2186043486168145</v>
      </c>
      <c r="F40" s="21">
        <f t="shared" si="21"/>
        <v>2.3000224347103466</v>
      </c>
      <c r="G40" s="21">
        <f t="shared" si="21"/>
        <v>16.47192276087652</v>
      </c>
      <c r="H40" s="21">
        <f t="shared" si="21"/>
        <v>2.8019492975546165</v>
      </c>
      <c r="I40" s="21">
        <f t="shared" si="21"/>
        <v>3.7892093025725582</v>
      </c>
      <c r="J40" s="21">
        <f t="shared" si="21"/>
        <v>7.7446213113818327</v>
      </c>
      <c r="K40" s="21">
        <f t="shared" si="21"/>
        <v>7.5943485769888905</v>
      </c>
      <c r="L40" s="21">
        <f t="shared" ref="L40:N40" si="22">IF(ISERROR((L14/$B14)*100),"..",(L14/$B14)*100)</f>
        <v>18.091138023913544</v>
      </c>
      <c r="M40" s="21">
        <f t="shared" si="22"/>
        <v>2.885913524147846</v>
      </c>
      <c r="N40" s="21">
        <f t="shared" si="22"/>
        <v>0.61887940613064962</v>
      </c>
      <c r="O40" s="21">
        <f t="shared" si="4"/>
        <v>0.70357375643338549</v>
      </c>
      <c r="P40" s="21">
        <f t="shared" si="4"/>
        <v>1.3680527069668404</v>
      </c>
      <c r="Q40" s="21">
        <f t="shared" si="4"/>
        <v>0.9615729254198544</v>
      </c>
      <c r="R40" s="55"/>
    </row>
    <row r="41" spans="1:18">
      <c r="A41" s="5">
        <v>2007</v>
      </c>
      <c r="B41" s="87">
        <f t="shared" ref="B41:K41" si="23">IF(ISERROR((B15/$B15)*100),"..",(B15/$B15)*100)</f>
        <v>100</v>
      </c>
      <c r="C41" s="21">
        <f t="shared" si="23"/>
        <v>2.9721566177146359</v>
      </c>
      <c r="D41" s="21">
        <f t="shared" si="23"/>
        <v>24.811580221890924</v>
      </c>
      <c r="E41" s="21">
        <f t="shared" si="23"/>
        <v>8.1267074048556438</v>
      </c>
      <c r="F41" s="21">
        <f t="shared" si="23"/>
        <v>2.3340675418366232</v>
      </c>
      <c r="G41" s="21">
        <f t="shared" si="23"/>
        <v>15.561046527765354</v>
      </c>
      <c r="H41" s="21">
        <f t="shared" si="23"/>
        <v>2.7934053231864113</v>
      </c>
      <c r="I41" s="21">
        <f t="shared" si="23"/>
        <v>3.8853425788914335</v>
      </c>
      <c r="J41" s="21">
        <f t="shared" si="23"/>
        <v>7.7273851547605021</v>
      </c>
      <c r="K41" s="21">
        <f t="shared" si="23"/>
        <v>7.126798075802145</v>
      </c>
      <c r="L41" s="21">
        <f t="shared" ref="L41:N41" si="24">IF(ISERROR((L15/$B15)*100),"..",(L15/$B15)*100)</f>
        <v>18.109208528990337</v>
      </c>
      <c r="M41" s="21">
        <f t="shared" si="24"/>
        <v>2.8396043292601312</v>
      </c>
      <c r="N41" s="21">
        <f t="shared" si="24"/>
        <v>0.67102668501468321</v>
      </c>
      <c r="O41" s="21">
        <f t="shared" si="4"/>
        <v>0.70803523460644802</v>
      </c>
      <c r="P41" s="21">
        <f t="shared" si="4"/>
        <v>1.3842431165639779</v>
      </c>
      <c r="Q41" s="21">
        <f t="shared" si="4"/>
        <v>0.94939265886074109</v>
      </c>
      <c r="R41" s="55"/>
    </row>
    <row r="42" spans="1:18">
      <c r="A42" s="5">
        <v>2008</v>
      </c>
      <c r="B42" s="87">
        <f t="shared" ref="B42:K42" si="25">IF(ISERROR((B16/$B16)*100),"..",(B16/$B16)*100)</f>
        <v>100</v>
      </c>
      <c r="C42" s="21">
        <f t="shared" si="25"/>
        <v>2.9231803865495203</v>
      </c>
      <c r="D42" s="21">
        <f t="shared" si="25"/>
        <v>25.799142532234765</v>
      </c>
      <c r="E42" s="21">
        <f t="shared" si="25"/>
        <v>8.0970285877634609</v>
      </c>
      <c r="F42" s="21">
        <f t="shared" si="25"/>
        <v>2.4582868525215806</v>
      </c>
      <c r="G42" s="21">
        <f t="shared" si="25"/>
        <v>14.943331847086244</v>
      </c>
      <c r="H42" s="21">
        <f t="shared" si="25"/>
        <v>2.8920318364376532</v>
      </c>
      <c r="I42" s="21">
        <f t="shared" si="25"/>
        <v>4.0904253229170759</v>
      </c>
      <c r="J42" s="21">
        <f t="shared" si="25"/>
        <v>7.9264803106427255</v>
      </c>
      <c r="K42" s="21">
        <f t="shared" si="25"/>
        <v>6.7047396476626346</v>
      </c>
      <c r="L42" s="21">
        <f t="shared" ref="L42:N42" si="26">IF(ISERROR((L16/$B16)*100),"..",(L16/$B16)*100)</f>
        <v>17.535950380986058</v>
      </c>
      <c r="M42" s="21">
        <f t="shared" si="26"/>
        <v>2.8332652848554836</v>
      </c>
      <c r="N42" s="21">
        <f t="shared" si="26"/>
        <v>0.71385415759116355</v>
      </c>
      <c r="O42" s="21">
        <f t="shared" si="4"/>
        <v>0.74591381702988613</v>
      </c>
      <c r="P42" s="21">
        <f t="shared" si="4"/>
        <v>1.3986097610558845</v>
      </c>
      <c r="Q42" s="21">
        <f t="shared" si="4"/>
        <v>0.93775927466586484</v>
      </c>
      <c r="R42" s="55"/>
    </row>
    <row r="43" spans="1:18">
      <c r="A43" s="5">
        <v>2009</v>
      </c>
      <c r="B43" s="87">
        <f t="shared" ref="B43:K43" si="27">IF(ISERROR((B17/$B17)*100),"..",(B17/$B17)*100)</f>
        <v>100</v>
      </c>
      <c r="C43" s="21">
        <f t="shared" si="27"/>
        <v>2.9391387487823764</v>
      </c>
      <c r="D43" s="21">
        <f t="shared" si="27"/>
        <v>26.294986636809575</v>
      </c>
      <c r="E43" s="21">
        <f t="shared" si="27"/>
        <v>8.4220533252076688</v>
      </c>
      <c r="F43" s="21">
        <f t="shared" si="27"/>
        <v>2.6587379675413199</v>
      </c>
      <c r="G43" s="21">
        <f t="shared" si="27"/>
        <v>14.452796022059211</v>
      </c>
      <c r="H43" s="21">
        <f t="shared" si="27"/>
        <v>2.9869442474504191</v>
      </c>
      <c r="I43" s="21">
        <f t="shared" si="27"/>
        <v>4.0483135342981287</v>
      </c>
      <c r="J43" s="21">
        <f t="shared" si="27"/>
        <v>8.1714151463300695</v>
      </c>
      <c r="K43" s="21">
        <f t="shared" si="27"/>
        <v>6.7085232788794</v>
      </c>
      <c r="L43" s="21">
        <f t="shared" ref="L43:N44" si="28">IF(ISERROR((L17/$B17)*100),"..",(L17/$B17)*100)</f>
        <v>16.550623406596941</v>
      </c>
      <c r="M43" s="21">
        <f t="shared" si="28"/>
        <v>2.8831022007427567</v>
      </c>
      <c r="N43" s="21">
        <f t="shared" si="28"/>
        <v>0.7813500774318255</v>
      </c>
      <c r="O43" s="21">
        <f t="shared" si="4"/>
        <v>0.76461542738497379</v>
      </c>
      <c r="P43" s="21">
        <f t="shared" si="4"/>
        <v>1.3806358839956239</v>
      </c>
      <c r="Q43" s="21">
        <f t="shared" si="4"/>
        <v>0.9568731170111805</v>
      </c>
      <c r="R43" s="55"/>
    </row>
    <row r="44" spans="1:18">
      <c r="A44" s="5">
        <v>2010</v>
      </c>
      <c r="B44" s="87">
        <f t="shared" ref="B44:K44" si="29">IF(ISERROR((B18/$B18)*100),"..",(B18/$B18)*100)</f>
        <v>100</v>
      </c>
      <c r="C44" s="21">
        <f t="shared" si="29"/>
        <v>2.9768970313599663</v>
      </c>
      <c r="D44" s="21">
        <f t="shared" si="29"/>
        <v>27.763351121898776</v>
      </c>
      <c r="E44" s="21">
        <f t="shared" si="29"/>
        <v>8.9788476777886768</v>
      </c>
      <c r="F44" s="21">
        <f t="shared" si="29"/>
        <v>2.6575895108421581</v>
      </c>
      <c r="G44" s="21">
        <f t="shared" si="29"/>
        <v>13.542529079594134</v>
      </c>
      <c r="H44" s="21">
        <f t="shared" si="29"/>
        <v>3.0104791829451436</v>
      </c>
      <c r="I44" s="21">
        <f t="shared" si="29"/>
        <v>4.0009864064326992</v>
      </c>
      <c r="J44" s="21">
        <f t="shared" si="29"/>
        <v>8.2149922694552053</v>
      </c>
      <c r="K44" s="21">
        <f t="shared" si="29"/>
        <v>6.6266562484414218</v>
      </c>
      <c r="L44" s="21">
        <f t="shared" si="28"/>
        <v>15.308861587227698</v>
      </c>
      <c r="M44" s="21">
        <f t="shared" si="28"/>
        <v>2.8762614087878839</v>
      </c>
      <c r="N44" s="21">
        <f t="shared" si="28"/>
        <v>0.79882296221176707</v>
      </c>
      <c r="O44" s="21">
        <f t="shared" si="4"/>
        <v>0.77527112322876313</v>
      </c>
      <c r="P44" s="21">
        <f t="shared" si="4"/>
        <v>1.4746776168863913</v>
      </c>
      <c r="Q44" s="21">
        <f t="shared" si="4"/>
        <v>0.9938321889910392</v>
      </c>
      <c r="R44" s="55"/>
    </row>
    <row r="45" spans="1:18">
      <c r="A45" s="5">
        <v>2011</v>
      </c>
      <c r="B45" s="87">
        <f t="shared" ref="B45:Q45" si="30">IF(ISERROR((B19/$B19)*100),"..",(B19/$B19)*100)</f>
        <v>100</v>
      </c>
      <c r="C45" s="21">
        <f t="shared" si="30"/>
        <v>2.9918670086045309</v>
      </c>
      <c r="D45" s="21">
        <f t="shared" si="30"/>
        <v>29.1538109532286</v>
      </c>
      <c r="E45" s="21">
        <f t="shared" si="30"/>
        <v>9.1896694183876964</v>
      </c>
      <c r="F45" s="21">
        <f t="shared" si="30"/>
        <v>2.7115151112459048</v>
      </c>
      <c r="G45" s="21">
        <f t="shared" si="30"/>
        <v>12.916870732697969</v>
      </c>
      <c r="H45" s="21">
        <f t="shared" si="30"/>
        <v>3.0393425019263476</v>
      </c>
      <c r="I45" s="21">
        <f t="shared" si="30"/>
        <v>4.0152693189356485</v>
      </c>
      <c r="J45" s="21">
        <f t="shared" si="30"/>
        <v>8.2133675128307075</v>
      </c>
      <c r="K45" s="21">
        <f t="shared" si="30"/>
        <v>6.3685748671382783</v>
      </c>
      <c r="L45" s="21">
        <f t="shared" si="30"/>
        <v>14.34965540079283</v>
      </c>
      <c r="M45" s="21">
        <f t="shared" si="30"/>
        <v>2.8406527398075045</v>
      </c>
      <c r="N45" s="21">
        <f t="shared" si="30"/>
        <v>0.87856454684480856</v>
      </c>
      <c r="O45" s="21">
        <f t="shared" si="30"/>
        <v>0.80724413870560152</v>
      </c>
      <c r="P45" s="21">
        <f t="shared" si="30"/>
        <v>1.5026047220433107</v>
      </c>
      <c r="Q45" s="21">
        <f t="shared" si="30"/>
        <v>1.0209910268102578</v>
      </c>
      <c r="R45" s="55"/>
    </row>
    <row r="46" spans="1:18">
      <c r="A46" s="5">
        <v>2012</v>
      </c>
      <c r="B46" s="87">
        <f t="shared" ref="B46:Q46" si="31">IF(ISERROR((B20/$B20)*100),"..",(B20/$B20)*100)</f>
        <v>100</v>
      </c>
      <c r="C46" s="21">
        <f t="shared" si="31"/>
        <v>2.9352772228652828</v>
      </c>
      <c r="D46" s="21">
        <f t="shared" si="31"/>
        <v>30.328545135289513</v>
      </c>
      <c r="E46" s="21">
        <f t="shared" si="31"/>
        <v>9.3387491449646358</v>
      </c>
      <c r="F46" s="21">
        <f t="shared" si="31"/>
        <v>2.8062285863381717</v>
      </c>
      <c r="G46" s="21">
        <f t="shared" si="31"/>
        <v>12.545824354832375</v>
      </c>
      <c r="H46" s="21">
        <f t="shared" si="31"/>
        <v>3.0864384087426675</v>
      </c>
      <c r="I46" s="21">
        <f t="shared" si="31"/>
        <v>4.0050410568086008</v>
      </c>
      <c r="J46" s="21">
        <f t="shared" si="31"/>
        <v>8.3551688461883309</v>
      </c>
      <c r="K46" s="21">
        <f t="shared" si="31"/>
        <v>6.1285006079691815</v>
      </c>
      <c r="L46" s="21">
        <f t="shared" si="31"/>
        <v>13.311301376418051</v>
      </c>
      <c r="M46" s="21">
        <f t="shared" si="31"/>
        <v>2.8314137222724249</v>
      </c>
      <c r="N46" s="21">
        <f t="shared" si="31"/>
        <v>0.99340250179066314</v>
      </c>
      <c r="O46" s="21">
        <f t="shared" si="31"/>
        <v>0.85135833512147807</v>
      </c>
      <c r="P46" s="21">
        <f t="shared" si="31"/>
        <v>1.4541393785718819</v>
      </c>
      <c r="Q46" s="21">
        <f t="shared" si="31"/>
        <v>1.0286113218267485</v>
      </c>
      <c r="R46" s="55"/>
    </row>
    <row r="47" spans="1:18">
      <c r="H47" s="55"/>
      <c r="I47" s="55"/>
      <c r="J47" s="55"/>
      <c r="K47" s="55"/>
      <c r="L47" s="55"/>
      <c r="M47" s="55"/>
      <c r="N47" s="55"/>
      <c r="O47" s="55"/>
      <c r="P47" s="55"/>
      <c r="Q47" s="55"/>
      <c r="R47" s="55"/>
    </row>
    <row r="48" spans="1:18">
      <c r="B48" s="1" t="s">
        <v>84</v>
      </c>
      <c r="C48" s="1" t="s">
        <v>92</v>
      </c>
      <c r="I48" s="55"/>
      <c r="J48" s="55" t="s">
        <v>23</v>
      </c>
      <c r="K48" s="55" t="s">
        <v>106</v>
      </c>
      <c r="L48" s="55"/>
      <c r="M48" s="55"/>
      <c r="N48" s="55"/>
      <c r="O48" s="55"/>
      <c r="P48" s="55"/>
      <c r="Q48" s="55"/>
      <c r="R48" s="55"/>
    </row>
    <row r="49" spans="1:18">
      <c r="B49" s="1" t="s">
        <v>16</v>
      </c>
      <c r="C49" s="1" t="s">
        <v>41</v>
      </c>
      <c r="I49" s="55"/>
      <c r="J49" s="55"/>
      <c r="K49" s="55" t="s">
        <v>107</v>
      </c>
      <c r="L49" s="55"/>
      <c r="M49" s="55"/>
      <c r="N49" s="55"/>
      <c r="O49" s="55"/>
      <c r="P49" s="55"/>
      <c r="Q49" s="55"/>
      <c r="R49" s="55"/>
    </row>
    <row r="50" spans="1:18">
      <c r="I50" s="55"/>
      <c r="J50" s="55" t="s">
        <v>16</v>
      </c>
      <c r="K50" s="55" t="s">
        <v>41</v>
      </c>
      <c r="L50" s="55"/>
      <c r="M50" s="55"/>
      <c r="N50" s="55"/>
      <c r="O50" s="55"/>
      <c r="P50" s="55"/>
      <c r="Q50" s="55"/>
      <c r="R50" s="55"/>
    </row>
    <row r="51" spans="1:18">
      <c r="H51" s="55"/>
      <c r="I51" s="55"/>
      <c r="J51" s="55"/>
      <c r="K51" s="55"/>
      <c r="L51" s="55"/>
      <c r="M51" s="55"/>
      <c r="N51" s="55"/>
      <c r="O51" s="55"/>
      <c r="P51" s="55"/>
      <c r="Q51" s="55"/>
      <c r="R51" s="55"/>
    </row>
    <row r="52" spans="1:18" ht="12.75">
      <c r="B52" s="7" t="str">
        <f>'Table of Contents'!B23</f>
        <v>Table 14: Real Depreciation, Canada, Business Sector Industries, 1997-2012</v>
      </c>
      <c r="H52" s="55"/>
      <c r="I52" s="55"/>
      <c r="J52" s="86" t="str">
        <f>B52 &amp; " (continued)"</f>
        <v>Table 14: Real Depreciation, Canada, Business Sector Industries, 1997-2012 (continued)</v>
      </c>
      <c r="K52" s="55"/>
      <c r="L52" s="55"/>
      <c r="M52" s="55"/>
      <c r="N52" s="55"/>
      <c r="O52" s="55"/>
      <c r="P52" s="55"/>
      <c r="Q52" s="55"/>
      <c r="R52" s="55"/>
    </row>
    <row r="53" spans="1:18">
      <c r="H53" s="55"/>
      <c r="I53" s="55"/>
      <c r="J53" s="55"/>
      <c r="K53" s="55"/>
      <c r="L53" s="55"/>
      <c r="M53" s="55"/>
      <c r="N53" s="55"/>
      <c r="O53" s="55"/>
      <c r="P53" s="55"/>
      <c r="Q53" s="55"/>
      <c r="R53" s="55"/>
    </row>
    <row r="54" spans="1:18" ht="33.75">
      <c r="A54" s="4"/>
      <c r="B54" s="94" t="s">
        <v>3</v>
      </c>
      <c r="C54" s="3" t="s">
        <v>2</v>
      </c>
      <c r="D54" s="3" t="s">
        <v>1</v>
      </c>
      <c r="E54" s="3" t="s">
        <v>0</v>
      </c>
      <c r="F54" s="3" t="s">
        <v>4</v>
      </c>
      <c r="G54" s="3" t="s">
        <v>5</v>
      </c>
      <c r="H54" s="3" t="s">
        <v>6</v>
      </c>
      <c r="I54" s="3" t="s">
        <v>7</v>
      </c>
      <c r="J54" s="3" t="s">
        <v>8</v>
      </c>
      <c r="K54" s="3" t="s">
        <v>9</v>
      </c>
      <c r="L54" s="3" t="str">
        <f>L3</f>
        <v>FIRE</v>
      </c>
      <c r="M54" s="3" t="str">
        <f>M3</f>
        <v>Professional, scientific and technical services</v>
      </c>
      <c r="N54" s="3" t="str">
        <f>N3</f>
        <v>ASWMRS</v>
      </c>
      <c r="O54" s="3" t="s">
        <v>11</v>
      </c>
      <c r="P54" s="3" t="s">
        <v>12</v>
      </c>
      <c r="Q54" s="3" t="s">
        <v>13</v>
      </c>
      <c r="R54" s="55"/>
    </row>
    <row r="55" spans="1:18">
      <c r="A55" s="5"/>
      <c r="B55" s="141" t="s">
        <v>138</v>
      </c>
      <c r="C55" s="142"/>
      <c r="D55" s="142"/>
      <c r="E55" s="142"/>
      <c r="F55" s="142"/>
      <c r="G55" s="142"/>
      <c r="H55" s="142"/>
      <c r="I55" s="142"/>
      <c r="J55" s="142"/>
      <c r="K55" s="142"/>
      <c r="L55" s="142"/>
      <c r="M55" s="142"/>
      <c r="N55" s="142"/>
      <c r="O55" s="142"/>
      <c r="P55" s="142"/>
      <c r="Q55" s="142"/>
      <c r="R55" s="55"/>
    </row>
    <row r="56" spans="1:18">
      <c r="A56" s="5">
        <v>1997</v>
      </c>
      <c r="B56" s="92">
        <v>97134.8</v>
      </c>
      <c r="C56" s="22">
        <v>4685.5</v>
      </c>
      <c r="D56" s="22">
        <v>19429.099999999999</v>
      </c>
      <c r="E56" s="22">
        <v>11866.5</v>
      </c>
      <c r="F56" s="22">
        <v>2185.8000000000002</v>
      </c>
      <c r="G56" s="22">
        <v>21153</v>
      </c>
      <c r="H56" s="22">
        <v>2359.9</v>
      </c>
      <c r="I56" s="22">
        <v>3224.8</v>
      </c>
      <c r="J56" s="22">
        <v>7802.6</v>
      </c>
      <c r="K56" s="22">
        <v>6475.4</v>
      </c>
      <c r="L56" s="22">
        <v>14124.900000000001</v>
      </c>
      <c r="M56" s="22">
        <v>1263.8</v>
      </c>
      <c r="N56" s="22">
        <v>439.1</v>
      </c>
      <c r="O56" s="22">
        <v>536.79999999999995</v>
      </c>
      <c r="P56" s="22">
        <v>1470.1</v>
      </c>
      <c r="Q56" s="22">
        <v>820</v>
      </c>
      <c r="R56" s="55"/>
    </row>
    <row r="57" spans="1:18">
      <c r="A57" s="5">
        <v>1998</v>
      </c>
      <c r="B57" s="92">
        <v>104142.9</v>
      </c>
      <c r="C57" s="22">
        <v>4875.8</v>
      </c>
      <c r="D57" s="22">
        <v>20905.8</v>
      </c>
      <c r="E57" s="22">
        <v>11849.5</v>
      </c>
      <c r="F57" s="22">
        <v>2300.9</v>
      </c>
      <c r="G57" s="22">
        <v>22143.1</v>
      </c>
      <c r="H57" s="22">
        <v>2708.9</v>
      </c>
      <c r="I57" s="22">
        <v>3443</v>
      </c>
      <c r="J57" s="22">
        <v>8669.1</v>
      </c>
      <c r="K57" s="22">
        <v>7135.3</v>
      </c>
      <c r="L57" s="22">
        <v>15449</v>
      </c>
      <c r="M57" s="22">
        <v>1564.6</v>
      </c>
      <c r="N57" s="22">
        <v>472.6</v>
      </c>
      <c r="O57" s="22">
        <v>580.9</v>
      </c>
      <c r="P57" s="22">
        <v>1506.4</v>
      </c>
      <c r="Q57" s="22">
        <v>915.5</v>
      </c>
      <c r="R57" s="55"/>
    </row>
    <row r="58" spans="1:18">
      <c r="A58" s="5">
        <v>1999</v>
      </c>
      <c r="B58" s="92">
        <v>111069.9</v>
      </c>
      <c r="C58" s="22">
        <v>4958.3</v>
      </c>
      <c r="D58" s="22">
        <v>21750.6</v>
      </c>
      <c r="E58" s="22">
        <v>11917</v>
      </c>
      <c r="F58" s="22">
        <v>2439.1999999999998</v>
      </c>
      <c r="G58" s="22">
        <v>22984.9</v>
      </c>
      <c r="H58" s="22">
        <v>2955</v>
      </c>
      <c r="I58" s="22">
        <v>3588.4</v>
      </c>
      <c r="J58" s="22">
        <v>9792.5</v>
      </c>
      <c r="K58" s="22">
        <v>7681</v>
      </c>
      <c r="L58" s="22">
        <v>17348.7</v>
      </c>
      <c r="M58" s="22">
        <v>1937.9</v>
      </c>
      <c r="N58" s="22">
        <v>474.4</v>
      </c>
      <c r="O58" s="22">
        <v>661.1</v>
      </c>
      <c r="P58" s="22">
        <v>1548.9</v>
      </c>
      <c r="Q58" s="22">
        <v>984.7</v>
      </c>
      <c r="R58" s="55"/>
    </row>
    <row r="59" spans="1:18">
      <c r="A59" s="5">
        <v>2000</v>
      </c>
      <c r="B59" s="92">
        <v>117555</v>
      </c>
      <c r="C59" s="22">
        <v>4921.6000000000004</v>
      </c>
      <c r="D59" s="22">
        <v>22838.9</v>
      </c>
      <c r="E59" s="22">
        <v>11925.4</v>
      </c>
      <c r="F59" s="22">
        <v>2602.6</v>
      </c>
      <c r="G59" s="22">
        <v>23547.7</v>
      </c>
      <c r="H59" s="22">
        <v>3145.6</v>
      </c>
      <c r="I59" s="22">
        <v>3776.5</v>
      </c>
      <c r="J59" s="22">
        <v>10407.700000000001</v>
      </c>
      <c r="K59" s="22">
        <v>8293.6</v>
      </c>
      <c r="L59" s="22">
        <v>19327.800000000003</v>
      </c>
      <c r="M59" s="22">
        <v>2492.1</v>
      </c>
      <c r="N59" s="22">
        <v>499</v>
      </c>
      <c r="O59" s="22">
        <v>731</v>
      </c>
      <c r="P59" s="22">
        <v>1560.1</v>
      </c>
      <c r="Q59" s="22">
        <v>1034</v>
      </c>
      <c r="R59" s="55"/>
    </row>
    <row r="60" spans="1:18">
      <c r="A60" s="5">
        <v>2001</v>
      </c>
      <c r="B60" s="92">
        <v>123252.6</v>
      </c>
      <c r="C60" s="22">
        <v>4846.6000000000004</v>
      </c>
      <c r="D60" s="22">
        <v>24596.799999999999</v>
      </c>
      <c r="E60" s="22">
        <v>11886.6</v>
      </c>
      <c r="F60" s="22">
        <v>2749.9</v>
      </c>
      <c r="G60" s="22">
        <v>23795.3</v>
      </c>
      <c r="H60" s="22">
        <v>3317.7</v>
      </c>
      <c r="I60" s="22">
        <v>4018.9</v>
      </c>
      <c r="J60" s="22">
        <v>10735.4</v>
      </c>
      <c r="K60" s="22">
        <v>9031.4</v>
      </c>
      <c r="L60" s="22">
        <v>20723.400000000001</v>
      </c>
      <c r="M60" s="22">
        <v>3031.2</v>
      </c>
      <c r="N60" s="22">
        <v>523.6</v>
      </c>
      <c r="O60" s="22">
        <v>750.5</v>
      </c>
      <c r="P60" s="22">
        <v>1552.2</v>
      </c>
      <c r="Q60" s="22">
        <v>1094.7</v>
      </c>
      <c r="R60" s="55"/>
    </row>
    <row r="61" spans="1:18">
      <c r="A61" s="5">
        <v>2002</v>
      </c>
      <c r="B61" s="92">
        <v>127445.4</v>
      </c>
      <c r="C61" s="22">
        <v>4784.5</v>
      </c>
      <c r="D61" s="22">
        <v>26126.799999999999</v>
      </c>
      <c r="E61" s="22">
        <v>11786.5</v>
      </c>
      <c r="F61" s="22">
        <v>2814</v>
      </c>
      <c r="G61" s="22">
        <v>23637</v>
      </c>
      <c r="H61" s="22">
        <v>3490.1</v>
      </c>
      <c r="I61" s="22">
        <v>4369.2</v>
      </c>
      <c r="J61" s="22">
        <v>11077.6</v>
      </c>
      <c r="K61" s="22">
        <v>9645.4</v>
      </c>
      <c r="L61" s="22">
        <v>21618.5</v>
      </c>
      <c r="M61" s="22">
        <v>3373.7</v>
      </c>
      <c r="N61" s="22">
        <v>549.5</v>
      </c>
      <c r="O61" s="22">
        <v>809.3</v>
      </c>
      <c r="P61" s="22">
        <v>1649.2</v>
      </c>
      <c r="Q61" s="22">
        <v>1159.0999999999999</v>
      </c>
      <c r="R61" s="55"/>
    </row>
    <row r="62" spans="1:18">
      <c r="A62" s="5">
        <v>2003</v>
      </c>
      <c r="B62" s="92">
        <v>130935.3</v>
      </c>
      <c r="C62" s="22">
        <v>4780.5</v>
      </c>
      <c r="D62" s="22">
        <v>27489.5</v>
      </c>
      <c r="E62" s="22">
        <v>11825.5</v>
      </c>
      <c r="F62" s="22">
        <v>2855.2</v>
      </c>
      <c r="G62" s="22">
        <v>23675.1</v>
      </c>
      <c r="H62" s="22">
        <v>3619.8</v>
      </c>
      <c r="I62" s="22">
        <v>4740.5</v>
      </c>
      <c r="J62" s="22">
        <v>11179.9</v>
      </c>
      <c r="K62" s="22">
        <v>9811</v>
      </c>
      <c r="L62" s="22">
        <v>22314.799999999996</v>
      </c>
      <c r="M62" s="22">
        <v>3660</v>
      </c>
      <c r="N62" s="22">
        <v>626.20000000000005</v>
      </c>
      <c r="O62" s="22">
        <v>913.2</v>
      </c>
      <c r="P62" s="22">
        <v>1820.4</v>
      </c>
      <c r="Q62" s="22">
        <v>1206.9000000000001</v>
      </c>
      <c r="R62" s="55"/>
    </row>
    <row r="63" spans="1:18">
      <c r="A63" s="5">
        <v>2004</v>
      </c>
      <c r="B63" s="92">
        <v>135641</v>
      </c>
      <c r="C63" s="22">
        <v>4791.1000000000004</v>
      </c>
      <c r="D63" s="22">
        <v>29494.5</v>
      </c>
      <c r="E63" s="22">
        <v>12076.7</v>
      </c>
      <c r="F63" s="22">
        <v>2990.5</v>
      </c>
      <c r="G63" s="22">
        <v>23997.4</v>
      </c>
      <c r="H63" s="22">
        <v>3766</v>
      </c>
      <c r="I63" s="22">
        <v>5147.7</v>
      </c>
      <c r="J63" s="22">
        <v>11051.2</v>
      </c>
      <c r="K63" s="22">
        <v>10047.700000000001</v>
      </c>
      <c r="L63" s="22">
        <v>23182.2</v>
      </c>
      <c r="M63" s="22">
        <v>3925.5</v>
      </c>
      <c r="N63" s="22">
        <v>713.8</v>
      </c>
      <c r="O63" s="22">
        <v>992.2</v>
      </c>
      <c r="P63" s="22">
        <v>1922.4</v>
      </c>
      <c r="Q63" s="22">
        <v>1271.4000000000001</v>
      </c>
      <c r="R63" s="55"/>
    </row>
    <row r="64" spans="1:18">
      <c r="A64" s="5">
        <v>2005</v>
      </c>
      <c r="B64" s="92">
        <v>143214.79999999999</v>
      </c>
      <c r="C64" s="22">
        <v>4807.3</v>
      </c>
      <c r="D64" s="22">
        <v>32628.7</v>
      </c>
      <c r="E64" s="22">
        <v>12372.9</v>
      </c>
      <c r="F64" s="22">
        <v>3195.5</v>
      </c>
      <c r="G64" s="22">
        <v>24470.3</v>
      </c>
      <c r="H64" s="22">
        <v>3991.5</v>
      </c>
      <c r="I64" s="22">
        <v>5571.9</v>
      </c>
      <c r="J64" s="22">
        <v>11263.9</v>
      </c>
      <c r="K64" s="22">
        <v>10667.4</v>
      </c>
      <c r="L64" s="22">
        <v>24791</v>
      </c>
      <c r="M64" s="22">
        <v>4109.3999999999996</v>
      </c>
      <c r="N64" s="22">
        <v>778.8</v>
      </c>
      <c r="O64" s="22">
        <v>1044.5999999999999</v>
      </c>
      <c r="P64" s="22">
        <v>2049.6999999999998</v>
      </c>
      <c r="Q64" s="22">
        <v>1358.9</v>
      </c>
      <c r="R64" s="55"/>
    </row>
    <row r="65" spans="1:18">
      <c r="A65" s="5">
        <v>2006</v>
      </c>
      <c r="B65" s="92">
        <v>152856.20000000001</v>
      </c>
      <c r="C65" s="22">
        <v>4783.3999999999996</v>
      </c>
      <c r="D65" s="22">
        <v>36603.1</v>
      </c>
      <c r="E65" s="22">
        <v>12737.4</v>
      </c>
      <c r="F65" s="22">
        <v>3450.5</v>
      </c>
      <c r="G65" s="22">
        <v>24930.5</v>
      </c>
      <c r="H65" s="22">
        <v>4236.1000000000004</v>
      </c>
      <c r="I65" s="22">
        <v>5849.8</v>
      </c>
      <c r="J65" s="22">
        <v>11814.9</v>
      </c>
      <c r="K65" s="22">
        <v>11288.4</v>
      </c>
      <c r="L65" s="22">
        <v>27215</v>
      </c>
      <c r="M65" s="22">
        <v>4296.3999999999996</v>
      </c>
      <c r="N65" s="22">
        <v>915.8</v>
      </c>
      <c r="O65" s="22">
        <v>1082.7</v>
      </c>
      <c r="P65" s="22">
        <v>2166.6</v>
      </c>
      <c r="Q65" s="22">
        <v>1463.9</v>
      </c>
      <c r="R65" s="55"/>
    </row>
    <row r="66" spans="1:18">
      <c r="A66" s="5">
        <v>2007</v>
      </c>
      <c r="B66" s="92">
        <v>162124.70000000001</v>
      </c>
      <c r="C66" s="22">
        <v>4818.6000000000004</v>
      </c>
      <c r="D66" s="22">
        <v>40225.699999999997</v>
      </c>
      <c r="E66" s="22">
        <v>13175.4</v>
      </c>
      <c r="F66" s="22">
        <v>3784.1</v>
      </c>
      <c r="G66" s="22">
        <v>25228.3</v>
      </c>
      <c r="H66" s="22">
        <v>4528.8</v>
      </c>
      <c r="I66" s="22">
        <v>6299.1</v>
      </c>
      <c r="J66" s="22">
        <v>12528</v>
      </c>
      <c r="K66" s="22">
        <v>11554.3</v>
      </c>
      <c r="L66" s="22">
        <v>29359.5</v>
      </c>
      <c r="M66" s="22">
        <v>4603.7</v>
      </c>
      <c r="N66" s="22">
        <v>1087.9000000000001</v>
      </c>
      <c r="O66" s="22">
        <v>1147.9000000000001</v>
      </c>
      <c r="P66" s="22">
        <v>2244.1999999999998</v>
      </c>
      <c r="Q66" s="22">
        <v>1539.2</v>
      </c>
      <c r="R66" s="55"/>
    </row>
    <row r="67" spans="1:18">
      <c r="A67" s="5">
        <v>2008</v>
      </c>
      <c r="B67" s="92">
        <v>170105.8</v>
      </c>
      <c r="C67" s="22">
        <v>4930.8</v>
      </c>
      <c r="D67" s="22">
        <v>43517.7</v>
      </c>
      <c r="E67" s="22">
        <v>13633.2</v>
      </c>
      <c r="F67" s="22">
        <v>4152.6000000000004</v>
      </c>
      <c r="G67" s="22">
        <v>25382.6</v>
      </c>
      <c r="H67" s="22">
        <v>4937</v>
      </c>
      <c r="I67" s="22">
        <v>6865.1</v>
      </c>
      <c r="J67" s="22">
        <v>13405.6</v>
      </c>
      <c r="K67" s="22">
        <v>11603.4</v>
      </c>
      <c r="L67" s="22">
        <v>30315.4</v>
      </c>
      <c r="M67" s="22">
        <v>4945.1000000000004</v>
      </c>
      <c r="N67" s="22">
        <v>1244.7</v>
      </c>
      <c r="O67" s="22">
        <v>1256.9000000000001</v>
      </c>
      <c r="P67" s="22">
        <v>2313.1</v>
      </c>
      <c r="Q67" s="22">
        <v>1593</v>
      </c>
      <c r="R67" s="55"/>
    </row>
    <row r="68" spans="1:18">
      <c r="A68" s="5">
        <v>2009</v>
      </c>
      <c r="B68" s="92">
        <v>172498.1</v>
      </c>
      <c r="C68" s="22">
        <v>5054.3999999999996</v>
      </c>
      <c r="D68" s="22">
        <v>44773.1</v>
      </c>
      <c r="E68" s="22">
        <v>14196.2</v>
      </c>
      <c r="F68" s="22">
        <v>4412.2</v>
      </c>
      <c r="G68" s="22">
        <v>24796.3</v>
      </c>
      <c r="H68" s="22">
        <v>5207.1000000000004</v>
      </c>
      <c r="I68" s="22">
        <v>7051.8</v>
      </c>
      <c r="J68" s="22">
        <v>14007.3</v>
      </c>
      <c r="K68" s="22">
        <v>11742.1</v>
      </c>
      <c r="L68" s="22">
        <v>29270.2</v>
      </c>
      <c r="M68" s="22">
        <v>5142.3999999999996</v>
      </c>
      <c r="N68" s="22">
        <v>1372</v>
      </c>
      <c r="O68" s="22">
        <v>1334.8</v>
      </c>
      <c r="P68" s="22">
        <v>2419.9</v>
      </c>
      <c r="Q68" s="22">
        <v>1667</v>
      </c>
      <c r="R68" s="55"/>
    </row>
    <row r="69" spans="1:18">
      <c r="A69" s="5">
        <v>2010</v>
      </c>
      <c r="B69" s="92">
        <v>172807.1</v>
      </c>
      <c r="C69" s="22">
        <v>5213.7</v>
      </c>
      <c r="D69" s="22">
        <v>45411.199999999997</v>
      </c>
      <c r="E69" s="22">
        <v>14769.2</v>
      </c>
      <c r="F69" s="22">
        <v>4659.1000000000004</v>
      </c>
      <c r="G69" s="22">
        <v>23876.7</v>
      </c>
      <c r="H69" s="22">
        <v>5345.5</v>
      </c>
      <c r="I69" s="22">
        <v>7079.8</v>
      </c>
      <c r="J69" s="22">
        <v>14179.7</v>
      </c>
      <c r="K69" s="22">
        <v>11854</v>
      </c>
      <c r="L69" s="22">
        <v>27812.9</v>
      </c>
      <c r="M69" s="22">
        <v>5258.7</v>
      </c>
      <c r="N69" s="22">
        <v>1455</v>
      </c>
      <c r="O69" s="22">
        <v>1377.8</v>
      </c>
      <c r="P69" s="22">
        <v>2602.6999999999998</v>
      </c>
      <c r="Q69" s="22">
        <v>1770.8</v>
      </c>
      <c r="R69" s="55"/>
    </row>
    <row r="70" spans="1:18">
      <c r="A70" s="5">
        <v>2011</v>
      </c>
      <c r="B70" s="92">
        <v>177536.3</v>
      </c>
      <c r="C70" s="22">
        <v>5336.5</v>
      </c>
      <c r="D70" s="22">
        <v>47768.5</v>
      </c>
      <c r="E70" s="22">
        <v>15382.6</v>
      </c>
      <c r="F70" s="22">
        <v>4964</v>
      </c>
      <c r="G70" s="22">
        <v>23707.3</v>
      </c>
      <c r="H70" s="22">
        <v>5635.4</v>
      </c>
      <c r="I70" s="22">
        <v>7366.7</v>
      </c>
      <c r="J70" s="22">
        <v>14502.6</v>
      </c>
      <c r="K70" s="22">
        <v>11966.9</v>
      </c>
      <c r="L70" s="22">
        <v>27232.3</v>
      </c>
      <c r="M70" s="22">
        <v>5551.4</v>
      </c>
      <c r="N70" s="22">
        <v>1704.7</v>
      </c>
      <c r="O70" s="22">
        <v>1490.7</v>
      </c>
      <c r="P70" s="22">
        <v>2713</v>
      </c>
      <c r="Q70" s="22">
        <v>1907</v>
      </c>
      <c r="R70" s="55"/>
    </row>
    <row r="71" spans="1:18">
      <c r="A71" s="5">
        <v>2012</v>
      </c>
      <c r="B71" s="92">
        <v>183575.5</v>
      </c>
      <c r="C71" s="22">
        <v>5356.4</v>
      </c>
      <c r="D71" s="22">
        <v>50848.1</v>
      </c>
      <c r="E71" s="22">
        <v>16137.6</v>
      </c>
      <c r="F71" s="22">
        <v>5190.6000000000004</v>
      </c>
      <c r="G71" s="22">
        <v>23995.1</v>
      </c>
      <c r="H71" s="22">
        <v>5994.1</v>
      </c>
      <c r="I71" s="22">
        <v>7669.8</v>
      </c>
      <c r="J71" s="22">
        <v>15167.7</v>
      </c>
      <c r="K71" s="22">
        <v>12072.3</v>
      </c>
      <c r="L71" s="22">
        <v>26224.1</v>
      </c>
      <c r="M71" s="22">
        <v>5918.4</v>
      </c>
      <c r="N71" s="22">
        <v>2025.8</v>
      </c>
      <c r="O71" s="22">
        <v>1646.6</v>
      </c>
      <c r="P71" s="22">
        <v>2732.6</v>
      </c>
      <c r="Q71" s="22">
        <v>2015</v>
      </c>
      <c r="R71" s="55"/>
    </row>
    <row r="72" spans="1:18">
      <c r="H72" s="55"/>
      <c r="I72" s="55"/>
      <c r="J72" s="55"/>
      <c r="K72" s="55"/>
      <c r="L72" s="55"/>
      <c r="M72" s="55"/>
      <c r="N72" s="55"/>
      <c r="O72" s="55"/>
      <c r="P72" s="55"/>
      <c r="Q72" s="55"/>
      <c r="R72" s="55"/>
    </row>
    <row r="73" spans="1:18">
      <c r="A73" s="4"/>
      <c r="B73" s="10" t="s">
        <v>17</v>
      </c>
      <c r="C73" s="54"/>
      <c r="D73" s="54"/>
      <c r="E73" s="54"/>
      <c r="F73" s="54"/>
      <c r="G73" s="54"/>
      <c r="H73" s="10"/>
      <c r="I73" s="8"/>
      <c r="J73" s="10" t="s">
        <v>17</v>
      </c>
      <c r="K73" s="8"/>
      <c r="L73" s="8"/>
      <c r="M73" s="8"/>
      <c r="N73" s="8"/>
      <c r="O73" s="8"/>
      <c r="P73" s="8"/>
      <c r="Q73" s="8"/>
      <c r="R73" s="55"/>
    </row>
    <row r="74" spans="1:18">
      <c r="A74" s="26" t="s">
        <v>18</v>
      </c>
      <c r="B74" s="15">
        <f t="shared" ref="B74:Q76" si="32">IF(ISERROR((POWER(VLOOKUP(VALUE(RIGHT($A74,4)),$A$54:$Q$72,COLUMN(B$72),)/VLOOKUP(VALUE(LEFT($A74,4)),$A$54:$Q$72,COLUMN(B$72),),1/(VALUE(RIGHT($A74,4))-VALUE(LEFT($A74,4))))-1)*100),"n.a.",(POWER(VLOOKUP(VALUE(RIGHT($A74,4)),$A$54:$Q$72,COLUMN(B$72),)/VLOOKUP(VALUE(LEFT($A74,4)),$A$54:$Q$72,COLUMN(B$72),),1/(VALUE(RIGHT($A74,4))-VALUE(LEFT($A74,4))))-1)*100)</f>
        <v>4.531006763474954</v>
      </c>
      <c r="C74" s="9">
        <f t="shared" si="32"/>
        <v>0.82505530522274384</v>
      </c>
      <c r="D74" s="9">
        <f t="shared" si="32"/>
        <v>6.7486349956290104</v>
      </c>
      <c r="E74" s="9">
        <f t="shared" si="32"/>
        <v>1.6975131150877898</v>
      </c>
      <c r="F74" s="9">
        <f t="shared" si="32"/>
        <v>5.9946560759373213</v>
      </c>
      <c r="G74" s="9">
        <f t="shared" si="32"/>
        <v>0.93605654226536217</v>
      </c>
      <c r="H74" s="28">
        <f t="shared" si="32"/>
        <v>6.4915086111285936</v>
      </c>
      <c r="I74" s="28">
        <f t="shared" si="32"/>
        <v>6.2357360146841678</v>
      </c>
      <c r="J74" s="28">
        <f t="shared" si="32"/>
        <v>4.7022409123368192</v>
      </c>
      <c r="K74" s="28">
        <f t="shared" si="32"/>
        <v>4.7610568254828456</v>
      </c>
      <c r="L74" s="28">
        <f t="shared" si="32"/>
        <v>5.3502215519044993</v>
      </c>
      <c r="M74" s="28">
        <f t="shared" si="32"/>
        <v>11.591411947189689</v>
      </c>
      <c r="N74" s="28">
        <f t="shared" si="32"/>
        <v>9.6536374599813577</v>
      </c>
      <c r="O74" s="28">
        <f t="shared" si="32"/>
        <v>7.5202542211997514</v>
      </c>
      <c r="P74" s="28">
        <f t="shared" si="32"/>
        <v>4.4919572791713769</v>
      </c>
      <c r="Q74" s="58">
        <f t="shared" si="32"/>
        <v>6.1010461951134465</v>
      </c>
      <c r="R74" s="55"/>
    </row>
    <row r="75" spans="1:18">
      <c r="A75" s="26" t="s">
        <v>19</v>
      </c>
      <c r="B75" s="16">
        <f t="shared" si="32"/>
        <v>6.5668393206350428</v>
      </c>
      <c r="C75" s="9">
        <f t="shared" si="32"/>
        <v>1.6522019339120675</v>
      </c>
      <c r="D75" s="9">
        <f t="shared" si="32"/>
        <v>5.5376695036188694</v>
      </c>
      <c r="E75" s="9">
        <f t="shared" si="32"/>
        <v>0.16517877147277371</v>
      </c>
      <c r="F75" s="9">
        <f t="shared" si="32"/>
        <v>5.9901893317619193</v>
      </c>
      <c r="G75" s="9">
        <f t="shared" si="32"/>
        <v>3.639547530406495</v>
      </c>
      <c r="H75" s="28">
        <f t="shared" si="32"/>
        <v>10.053358034730731</v>
      </c>
      <c r="I75" s="28">
        <f t="shared" si="32"/>
        <v>5.4052480526191937</v>
      </c>
      <c r="J75" s="28">
        <f t="shared" si="32"/>
        <v>10.07916855924007</v>
      </c>
      <c r="K75" s="28">
        <f t="shared" si="32"/>
        <v>8.5989171458289668</v>
      </c>
      <c r="L75" s="28">
        <f t="shared" si="32"/>
        <v>11.019435236536722</v>
      </c>
      <c r="M75" s="28">
        <f t="shared" si="32"/>
        <v>25.399471086554048</v>
      </c>
      <c r="N75" s="28">
        <f t="shared" si="32"/>
        <v>4.3547854469311309</v>
      </c>
      <c r="O75" s="28">
        <f t="shared" si="32"/>
        <v>10.841303193157014</v>
      </c>
      <c r="P75" s="28">
        <f t="shared" si="32"/>
        <v>2.0003948833856811</v>
      </c>
      <c r="Q75" s="28">
        <f t="shared" si="32"/>
        <v>8.0360993222698962</v>
      </c>
      <c r="R75" s="55"/>
    </row>
    <row r="76" spans="1:18">
      <c r="A76" s="26" t="s">
        <v>20</v>
      </c>
      <c r="B76" s="16">
        <f t="shared" si="32"/>
        <v>3.9278750501687165</v>
      </c>
      <c r="C76" s="9">
        <f t="shared" si="32"/>
        <v>0.57822626732724203</v>
      </c>
      <c r="D76" s="9">
        <f t="shared" si="32"/>
        <v>7.1146269334578571</v>
      </c>
      <c r="E76" s="9">
        <f t="shared" si="32"/>
        <v>2.1617683505557039</v>
      </c>
      <c r="F76" s="9">
        <f t="shared" si="32"/>
        <v>5.9959961358967639</v>
      </c>
      <c r="G76" s="9">
        <f t="shared" si="32"/>
        <v>0.13884567018034311</v>
      </c>
      <c r="H76" s="28">
        <f t="shared" si="32"/>
        <v>5.4456052006184974</v>
      </c>
      <c r="I76" s="28">
        <f t="shared" si="32"/>
        <v>6.4861560312239996</v>
      </c>
      <c r="J76" s="28">
        <f t="shared" si="32"/>
        <v>3.140973864454244</v>
      </c>
      <c r="K76" s="28">
        <f t="shared" si="32"/>
        <v>3.6363678265693755</v>
      </c>
      <c r="L76" s="28">
        <f t="shared" si="32"/>
        <v>3.7065973482812042</v>
      </c>
      <c r="M76" s="28">
        <f t="shared" si="32"/>
        <v>7.7534770346630033</v>
      </c>
      <c r="N76" s="28">
        <f t="shared" si="32"/>
        <v>11.295151442651385</v>
      </c>
      <c r="O76" s="28">
        <f t="shared" si="32"/>
        <v>6.543480595084894</v>
      </c>
      <c r="P76" s="28">
        <f t="shared" si="32"/>
        <v>5.2512270139957185</v>
      </c>
      <c r="Q76" s="28">
        <f t="shared" si="32"/>
        <v>5.5273172382050761</v>
      </c>
      <c r="R76" s="55"/>
    </row>
    <row r="78" spans="1:18">
      <c r="B78" s="1" t="s">
        <v>84</v>
      </c>
      <c r="C78" s="1" t="s">
        <v>92</v>
      </c>
      <c r="J78" s="1" t="s">
        <v>23</v>
      </c>
      <c r="K78" s="1" t="s">
        <v>106</v>
      </c>
    </row>
    <row r="79" spans="1:18">
      <c r="B79" s="1" t="s">
        <v>16</v>
      </c>
      <c r="C79" s="1" t="s">
        <v>41</v>
      </c>
      <c r="K79" s="1" t="s">
        <v>107</v>
      </c>
    </row>
    <row r="80" spans="1:18">
      <c r="J80" s="1" t="s">
        <v>16</v>
      </c>
      <c r="K80" s="1" t="s">
        <v>41</v>
      </c>
    </row>
  </sheetData>
  <mergeCells count="6">
    <mergeCell ref="B55:G55"/>
    <mergeCell ref="H55:Q55"/>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rowBreaks count="1" manualBreakCount="1">
    <brk id="50"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sheetPr codeName="Sheet13">
    <tabColor theme="5"/>
  </sheetPr>
  <dimension ref="A1:S79"/>
  <sheetViews>
    <sheetView zoomScaleNormal="100" workbookViewId="0"/>
  </sheetViews>
  <sheetFormatPr defaultRowHeight="11.25"/>
  <cols>
    <col min="1" max="1" width="9.140625" style="1"/>
    <col min="2" max="17" width="12.7109375" style="1" customWidth="1"/>
    <col min="18" max="16384" width="9.140625" style="1"/>
  </cols>
  <sheetData>
    <row r="1" spans="1:19" ht="12.75">
      <c r="B1" s="7" t="str">
        <f>'Table of Contents'!B24</f>
        <v>Table 15: Nominal Net Investment, Canada, Business Sector Industries, 1997-2012</v>
      </c>
      <c r="H1" s="7"/>
      <c r="J1" s="7" t="str">
        <f>B1 &amp; " (continued)"</f>
        <v>Table 15: Nominal Net Investment, Canada, Business Sector Industries, 1997-2012 (continued)</v>
      </c>
    </row>
    <row r="3" spans="1:19"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c r="S3" s="55"/>
    </row>
    <row r="4" spans="1:19" ht="11.25" customHeight="1">
      <c r="A4" s="5"/>
      <c r="B4" s="141" t="s">
        <v>43</v>
      </c>
      <c r="C4" s="142"/>
      <c r="D4" s="142"/>
      <c r="E4" s="142"/>
      <c r="F4" s="142"/>
      <c r="G4" s="142"/>
      <c r="H4" s="142"/>
      <c r="I4" s="142"/>
      <c r="J4" s="142" t="s">
        <v>43</v>
      </c>
      <c r="K4" s="142"/>
      <c r="L4" s="142"/>
      <c r="M4" s="142"/>
      <c r="N4" s="142"/>
      <c r="O4" s="142"/>
      <c r="P4" s="142"/>
      <c r="Q4" s="142"/>
      <c r="R4" s="55"/>
      <c r="S4" s="55"/>
    </row>
    <row r="5" spans="1:19">
      <c r="A5" s="5">
        <v>1997</v>
      </c>
      <c r="B5" s="92">
        <f>IF(ISERROR(Gross_Inv_Can!B5-Dep_Inv_Can!B5),"..",Gross_Inv_Can!B5-Dep_Inv_Can!B5)</f>
        <v>22689.699999999997</v>
      </c>
      <c r="C5" s="22">
        <f>IF(ISERROR(Gross_Inv_Can!C5-Dep_Inv_Can!C5),"..",Gross_Inv_Can!C5-Dep_Inv_Can!C5)</f>
        <v>671.90000000000055</v>
      </c>
      <c r="D5" s="22">
        <f>IF(ISERROR(Gross_Inv_Can!D5-Dep_Inv_Can!D5),"..",Gross_Inv_Can!D5-Dep_Inv_Can!D5)</f>
        <v>8030.3999999999978</v>
      </c>
      <c r="E5" s="22">
        <f>IF(ISERROR(Gross_Inv_Can!E5-Dep_Inv_Can!E5),"..",Gross_Inv_Can!E5-Dep_Inv_Can!E5)</f>
        <v>-3369.7</v>
      </c>
      <c r="F5" s="22">
        <f>IF(ISERROR(Gross_Inv_Can!F5-Dep_Inv_Can!F5),"..",Gross_Inv_Can!F5-Dep_Inv_Can!F5)</f>
        <v>487.09999999999991</v>
      </c>
      <c r="G5" s="22">
        <f>IF(ISERROR(Gross_Inv_Can!G5-Dep_Inv_Can!G5),"..",Gross_Inv_Can!G5-Dep_Inv_Can!G5)</f>
        <v>2903.7999999999993</v>
      </c>
      <c r="H5" s="22">
        <f>IF(ISERROR(Gross_Inv_Can!H5-Dep_Inv_Can!H5),"..",Gross_Inv_Can!H5-Dep_Inv_Can!H5)</f>
        <v>1702.5999999999995</v>
      </c>
      <c r="I5" s="22">
        <f>IF(ISERROR(Gross_Inv_Can!I5-Dep_Inv_Can!I5),"..",Gross_Inv_Can!I5-Dep_Inv_Can!I5)</f>
        <v>1317.1</v>
      </c>
      <c r="J5" s="22">
        <f>IF(ISERROR(Gross_Inv_Can!J5-Dep_Inv_Can!J5),"..",Gross_Inv_Can!J5-Dep_Inv_Can!J5)</f>
        <v>1884.3000000000011</v>
      </c>
      <c r="K5" s="22">
        <f>IF(ISERROR(Gross_Inv_Can!K5-Dep_Inv_Can!K5),"..",Gross_Inv_Can!K5-Dep_Inv_Can!K5)</f>
        <v>1759.6000000000004</v>
      </c>
      <c r="L5" s="22">
        <f>IF(ISERROR(Gross_Inv_Can!L5-Dep_Inv_Can!L5),"..",Gross_Inv_Can!L5-Dep_Inv_Can!L5)</f>
        <v>4686.2999999999993</v>
      </c>
      <c r="M5" s="22">
        <f>IF(ISERROR(Gross_Inv_Can!M5-Dep_Inv_Can!M5),"..",Gross_Inv_Can!M5-Dep_Inv_Can!M5)</f>
        <v>1226</v>
      </c>
      <c r="N5" s="22">
        <f>IF(ISERROR(Gross_Inv_Can!N5-Dep_Inv_Can!N5),"..",Gross_Inv_Can!N5-Dep_Inv_Can!N5)</f>
        <v>417.70000000000005</v>
      </c>
      <c r="O5" s="22">
        <f>IF(ISERROR(Gross_Inv_Can!O5-Dep_Inv_Can!O5),"..",Gross_Inv_Can!O5-Dep_Inv_Can!O5)</f>
        <v>337.20000000000005</v>
      </c>
      <c r="P5" s="22">
        <f>IF(ISERROR(Gross_Inv_Can!P5-Dep_Inv_Can!P5),"..",Gross_Inv_Can!P5-Dep_Inv_Can!P5)</f>
        <v>60</v>
      </c>
      <c r="Q5" s="22">
        <f>IF(ISERROR(Gross_Inv_Can!Q5-Dep_Inv_Can!Q5),"..",Gross_Inv_Can!Q5-Dep_Inv_Can!Q5)</f>
        <v>575.6</v>
      </c>
      <c r="R5" s="55"/>
      <c r="S5" s="55"/>
    </row>
    <row r="6" spans="1:19">
      <c r="A6" s="5">
        <v>1998</v>
      </c>
      <c r="B6" s="92">
        <f>IF(ISERROR(Gross_Inv_Can!B6-Dep_Inv_Can!B6),"..",Gross_Inv_Can!B6-Dep_Inv_Can!B6)</f>
        <v>23818.5</v>
      </c>
      <c r="C6" s="22">
        <f>IF(ISERROR(Gross_Inv_Can!C6-Dep_Inv_Can!C6),"..",Gross_Inv_Can!C6-Dep_Inv_Can!C6)</f>
        <v>698.80000000000018</v>
      </c>
      <c r="D6" s="22">
        <f>IF(ISERROR(Gross_Inv_Can!D6-Dep_Inv_Can!D6),"..",Gross_Inv_Can!D6-Dep_Inv_Can!D6)</f>
        <v>4979.5000000000018</v>
      </c>
      <c r="E6" s="22">
        <f>IF(ISERROR(Gross_Inv_Can!E6-Dep_Inv_Can!E6),"..",Gross_Inv_Can!E6-Dep_Inv_Can!E6)</f>
        <v>-2268.4000000000015</v>
      </c>
      <c r="F6" s="22">
        <f>IF(ISERROR(Gross_Inv_Can!F6-Dep_Inv_Can!F6),"..",Gross_Inv_Can!F6-Dep_Inv_Can!F6)</f>
        <v>514.20000000000027</v>
      </c>
      <c r="G6" s="22">
        <f>IF(ISERROR(Gross_Inv_Can!G6-Dep_Inv_Can!G6),"..",Gross_Inv_Can!G6-Dep_Inv_Can!G6)</f>
        <v>2777.2999999999993</v>
      </c>
      <c r="H6" s="22">
        <f>IF(ISERROR(Gross_Inv_Can!H6-Dep_Inv_Can!H6),"..",Gross_Inv_Can!H6-Dep_Inv_Can!H6)</f>
        <v>972.90000000000009</v>
      </c>
      <c r="I6" s="22">
        <f>IF(ISERROR(Gross_Inv_Can!I6-Dep_Inv_Can!I6),"..",Gross_Inv_Can!I6-Dep_Inv_Can!I6)</f>
        <v>874.49999999999955</v>
      </c>
      <c r="J6" s="22">
        <f>IF(ISERROR(Gross_Inv_Can!J6-Dep_Inv_Can!J6),"..",Gross_Inv_Can!J6-Dep_Inv_Can!J6)</f>
        <v>5000.9000000000015</v>
      </c>
      <c r="K6" s="22">
        <f>IF(ISERROR(Gross_Inv_Can!K6-Dep_Inv_Can!K6),"..",Gross_Inv_Can!K6-Dep_Inv_Can!K6)</f>
        <v>1347.5</v>
      </c>
      <c r="L6" s="22">
        <f>IF(ISERROR(Gross_Inv_Can!L6-Dep_Inv_Can!L6),"..",Gross_Inv_Can!L6-Dep_Inv_Can!L6)</f>
        <v>6212.9999999999964</v>
      </c>
      <c r="M6" s="22">
        <f>IF(ISERROR(Gross_Inv_Can!M6-Dep_Inv_Can!M6),"..",Gross_Inv_Can!M6-Dep_Inv_Can!M6)</f>
        <v>1729.3000000000002</v>
      </c>
      <c r="N6" s="22">
        <f>IF(ISERROR(Gross_Inv_Can!N6-Dep_Inv_Can!N6),"..",Gross_Inv_Can!N6-Dep_Inv_Can!N6)</f>
        <v>34.300000000000068</v>
      </c>
      <c r="O6" s="22">
        <f>IF(ISERROR(Gross_Inv_Can!O6-Dep_Inv_Can!O6),"..",Gross_Inv_Can!O6-Dep_Inv_Can!O6)</f>
        <v>255.19999999999993</v>
      </c>
      <c r="P6" s="22">
        <f>IF(ISERROR(Gross_Inv_Can!P6-Dep_Inv_Can!P6),"..",Gross_Inv_Can!P6-Dep_Inv_Can!P6)</f>
        <v>283.5</v>
      </c>
      <c r="Q6" s="22">
        <f>IF(ISERROR(Gross_Inv_Can!Q6-Dep_Inv_Can!Q6),"..",Gross_Inv_Can!Q6-Dep_Inv_Can!Q6)</f>
        <v>406.09999999999991</v>
      </c>
      <c r="R6" s="55"/>
      <c r="S6" s="55"/>
    </row>
    <row r="7" spans="1:19">
      <c r="A7" s="5">
        <v>1999</v>
      </c>
      <c r="B7" s="92">
        <f>IF(ISERROR(Gross_Inv_Can!B7-Dep_Inv_Can!B7),"..",Gross_Inv_Can!B7-Dep_Inv_Can!B7)</f>
        <v>20571.599999999991</v>
      </c>
      <c r="C7" s="22">
        <f>IF(ISERROR(Gross_Inv_Can!C7-Dep_Inv_Can!C7),"..",Gross_Inv_Can!C7-Dep_Inv_Can!C7)</f>
        <v>-116.5</v>
      </c>
      <c r="D7" s="22">
        <f>IF(ISERROR(Gross_Inv_Can!D7-Dep_Inv_Can!D7),"..",Gross_Inv_Can!D7-Dep_Inv_Can!D7)</f>
        <v>2688.8999999999978</v>
      </c>
      <c r="E7" s="22">
        <f>IF(ISERROR(Gross_Inv_Can!E7-Dep_Inv_Can!E7),"..",Gross_Inv_Can!E7-Dep_Inv_Can!E7)</f>
        <v>-2590.2999999999993</v>
      </c>
      <c r="F7" s="22">
        <f>IF(ISERROR(Gross_Inv_Can!F7-Dep_Inv_Can!F7),"..",Gross_Inv_Can!F7-Dep_Inv_Can!F7)</f>
        <v>665.90000000000009</v>
      </c>
      <c r="G7" s="22">
        <f>IF(ISERROR(Gross_Inv_Can!G7-Dep_Inv_Can!G7),"..",Gross_Inv_Can!G7-Dep_Inv_Can!G7)</f>
        <v>1220.4000000000015</v>
      </c>
      <c r="H7" s="22">
        <f>IF(ISERROR(Gross_Inv_Can!H7-Dep_Inv_Can!H7),"..",Gross_Inv_Can!H7-Dep_Inv_Can!H7)</f>
        <v>924.09999999999945</v>
      </c>
      <c r="I7" s="22">
        <f>IF(ISERROR(Gross_Inv_Can!I7-Dep_Inv_Can!I7),"..",Gross_Inv_Can!I7-Dep_Inv_Can!I7)</f>
        <v>889.39999999999964</v>
      </c>
      <c r="J7" s="22">
        <f>IF(ISERROR(Gross_Inv_Can!J7-Dep_Inv_Can!J7),"..",Gross_Inv_Can!J7-Dep_Inv_Can!J7)</f>
        <v>5087.7000000000007</v>
      </c>
      <c r="K7" s="22">
        <f>IF(ISERROR(Gross_Inv_Can!K7-Dep_Inv_Can!K7),"..",Gross_Inv_Can!K7-Dep_Inv_Can!K7)</f>
        <v>2093.6000000000004</v>
      </c>
      <c r="L7" s="22">
        <f>IF(ISERROR(Gross_Inv_Can!L7-Dep_Inv_Can!L7),"..",Gross_Inv_Can!L7-Dep_Inv_Can!L7)</f>
        <v>7458.2000000000044</v>
      </c>
      <c r="M7" s="22">
        <f>IF(ISERROR(Gross_Inv_Can!M7-Dep_Inv_Can!M7),"..",Gross_Inv_Can!M7-Dep_Inv_Can!M7)</f>
        <v>1545.4999999999995</v>
      </c>
      <c r="N7" s="22">
        <f>IF(ISERROR(Gross_Inv_Can!N7-Dep_Inv_Can!N7),"..",Gross_Inv_Can!N7-Dep_Inv_Can!N7)</f>
        <v>52.100000000000023</v>
      </c>
      <c r="O7" s="22">
        <f>IF(ISERROR(Gross_Inv_Can!O7-Dep_Inv_Can!O7),"..",Gross_Inv_Can!O7-Dep_Inv_Can!O7)</f>
        <v>354.30000000000007</v>
      </c>
      <c r="P7" s="22">
        <f>IF(ISERROR(Gross_Inv_Can!P7-Dep_Inv_Can!P7),"..",Gross_Inv_Can!P7-Dep_Inv_Can!P7)</f>
        <v>51.5</v>
      </c>
      <c r="Q7" s="22">
        <f>IF(ISERROR(Gross_Inv_Can!Q7-Dep_Inv_Can!Q7),"..",Gross_Inv_Can!Q7-Dep_Inv_Can!Q7)</f>
        <v>247</v>
      </c>
      <c r="R7" s="55"/>
      <c r="S7" s="55"/>
    </row>
    <row r="8" spans="1:19">
      <c r="A8" s="5">
        <v>2000</v>
      </c>
      <c r="B8" s="92">
        <f>IF(ISERROR(Gross_Inv_Can!B8-Dep_Inv_Can!B8),"..",Gross_Inv_Can!B8-Dep_Inv_Can!B8)</f>
        <v>21414.199999999997</v>
      </c>
      <c r="C8" s="22">
        <f>IF(ISERROR(Gross_Inv_Can!C8-Dep_Inv_Can!C8),"..",Gross_Inv_Can!C8-Dep_Inv_Can!C8)</f>
        <v>-64.100000000000364</v>
      </c>
      <c r="D8" s="22">
        <f>IF(ISERROR(Gross_Inv_Can!D8-Dep_Inv_Can!D8),"..",Gross_Inv_Can!D8-Dep_Inv_Can!D8)</f>
        <v>7694.2000000000007</v>
      </c>
      <c r="E8" s="22">
        <f>IF(ISERROR(Gross_Inv_Can!E8-Dep_Inv_Can!E8),"..",Gross_Inv_Can!E8-Dep_Inv_Can!E8)</f>
        <v>-2571.7999999999993</v>
      </c>
      <c r="F8" s="22">
        <f>IF(ISERROR(Gross_Inv_Can!F8-Dep_Inv_Can!F8),"..",Gross_Inv_Can!F8-Dep_Inv_Can!F8)</f>
        <v>637.09999999999991</v>
      </c>
      <c r="G8" s="22">
        <f>IF(ISERROR(Gross_Inv_Can!G8-Dep_Inv_Can!G8),"..",Gross_Inv_Can!G8-Dep_Inv_Can!G8)</f>
        <v>1697.5999999999985</v>
      </c>
      <c r="H8" s="22">
        <f>IF(ISERROR(Gross_Inv_Can!H8-Dep_Inv_Can!H8),"..",Gross_Inv_Can!H8-Dep_Inv_Can!H8)</f>
        <v>676.19999999999982</v>
      </c>
      <c r="I8" s="22">
        <f>IF(ISERROR(Gross_Inv_Can!I8-Dep_Inv_Can!I8),"..",Gross_Inv_Can!I8-Dep_Inv_Can!I8)</f>
        <v>1298.4000000000005</v>
      </c>
      <c r="J8" s="22">
        <f>IF(ISERROR(Gross_Inv_Can!J8-Dep_Inv_Can!J8),"..",Gross_Inv_Can!J8-Dep_Inv_Can!J8)</f>
        <v>1885.6000000000004</v>
      </c>
      <c r="K8" s="22">
        <f>IF(ISERROR(Gross_Inv_Can!K8-Dep_Inv_Can!K8),"..",Gross_Inv_Can!K8-Dep_Inv_Can!K8)</f>
        <v>2367.1999999999989</v>
      </c>
      <c r="L8" s="22">
        <f>IF(ISERROR(Gross_Inv_Can!L8-Dep_Inv_Can!L8),"..",Gross_Inv_Can!L8-Dep_Inv_Can!L8)</f>
        <v>4633.2000000000007</v>
      </c>
      <c r="M8" s="22">
        <f>IF(ISERROR(Gross_Inv_Can!M8-Dep_Inv_Can!M8),"..",Gross_Inv_Can!M8-Dep_Inv_Can!M8)</f>
        <v>2790.2</v>
      </c>
      <c r="N8" s="22">
        <f>IF(ISERROR(Gross_Inv_Can!N8-Dep_Inv_Can!N8),"..",Gross_Inv_Can!N8-Dep_Inv_Can!N8)</f>
        <v>95.5</v>
      </c>
      <c r="O8" s="22">
        <f>IF(ISERROR(Gross_Inv_Can!O8-Dep_Inv_Can!O8),"..",Gross_Inv_Can!O8-Dep_Inv_Can!O8)</f>
        <v>266.10000000000014</v>
      </c>
      <c r="P8" s="22">
        <f>IF(ISERROR(Gross_Inv_Can!P8-Dep_Inv_Can!P8),"..",Gross_Inv_Can!P8-Dep_Inv_Can!P8)</f>
        <v>-202.30000000000018</v>
      </c>
      <c r="Q8" s="22">
        <f>IF(ISERROR(Gross_Inv_Can!Q8-Dep_Inv_Can!Q8),"..",Gross_Inv_Can!Q8-Dep_Inv_Can!Q8)</f>
        <v>211.20000000000005</v>
      </c>
      <c r="R8" s="55"/>
      <c r="S8" s="55"/>
    </row>
    <row r="9" spans="1:19">
      <c r="A9" s="5">
        <v>2001</v>
      </c>
      <c r="B9" s="92">
        <f>IF(ISERROR(Gross_Inv_Can!B9-Dep_Inv_Can!B9),"..",Gross_Inv_Can!B9-Dep_Inv_Can!B9)</f>
        <v>16851.299999999988</v>
      </c>
      <c r="C9" s="22">
        <f>IF(ISERROR(Gross_Inv_Can!C9-Dep_Inv_Can!C9),"..",Gross_Inv_Can!C9-Dep_Inv_Can!C9)</f>
        <v>-346.19999999999982</v>
      </c>
      <c r="D9" s="22">
        <f>IF(ISERROR(Gross_Inv_Can!D9-Dep_Inv_Can!D9),"..",Gross_Inv_Can!D9-Dep_Inv_Can!D9)</f>
        <v>10102.200000000001</v>
      </c>
      <c r="E9" s="22">
        <f>IF(ISERROR(Gross_Inv_Can!E9-Dep_Inv_Can!E9),"..",Gross_Inv_Can!E9-Dep_Inv_Can!E9)</f>
        <v>-1652</v>
      </c>
      <c r="F9" s="22">
        <f>IF(ISERROR(Gross_Inv_Can!F9-Dep_Inv_Can!F9),"..",Gross_Inv_Can!F9-Dep_Inv_Can!F9)</f>
        <v>490.80000000000018</v>
      </c>
      <c r="G9" s="22">
        <f>IF(ISERROR(Gross_Inv_Can!G9-Dep_Inv_Can!G9),"..",Gross_Inv_Can!G9-Dep_Inv_Can!G9)</f>
        <v>-1999.7000000000007</v>
      </c>
      <c r="H9" s="22">
        <f>IF(ISERROR(Gross_Inv_Can!H9-Dep_Inv_Can!H9),"..",Gross_Inv_Can!H9-Dep_Inv_Can!H9)</f>
        <v>506.10000000000036</v>
      </c>
      <c r="I9" s="22">
        <f>IF(ISERROR(Gross_Inv_Can!I9-Dep_Inv_Can!I9),"..",Gross_Inv_Can!I9-Dep_Inv_Can!I9)</f>
        <v>1256.3000000000002</v>
      </c>
      <c r="J9" s="22">
        <f>IF(ISERROR(Gross_Inv_Can!J9-Dep_Inv_Can!J9),"..",Gross_Inv_Can!J9-Dep_Inv_Can!J9)</f>
        <v>1595</v>
      </c>
      <c r="K9" s="22">
        <f>IF(ISERROR(Gross_Inv_Can!K9-Dep_Inv_Can!K9),"..",Gross_Inv_Can!K9-Dep_Inv_Can!K9)</f>
        <v>2759.8999999999996</v>
      </c>
      <c r="L9" s="22">
        <f>IF(ISERROR(Gross_Inv_Can!L9-Dep_Inv_Can!L9),"..",Gross_Inv_Can!L9-Dep_Inv_Can!L9)</f>
        <v>1830.8999999999978</v>
      </c>
      <c r="M9" s="22">
        <f>IF(ISERROR(Gross_Inv_Can!M9-Dep_Inv_Can!M9),"..",Gross_Inv_Can!M9-Dep_Inv_Can!M9)</f>
        <v>1855.6</v>
      </c>
      <c r="N9" s="22">
        <f>IF(ISERROR(Gross_Inv_Can!N9-Dep_Inv_Can!N9),"..",Gross_Inv_Can!N9-Dep_Inv_Can!N9)</f>
        <v>46.799999999999955</v>
      </c>
      <c r="O9" s="22">
        <f>IF(ISERROR(Gross_Inv_Can!O9-Dep_Inv_Can!O9),"..",Gross_Inv_Can!O9-Dep_Inv_Can!O9)</f>
        <v>223</v>
      </c>
      <c r="P9" s="22">
        <f>IF(ISERROR(Gross_Inv_Can!P9-Dep_Inv_Can!P9),"..",Gross_Inv_Can!P9-Dep_Inv_Can!P9)</f>
        <v>-196.70000000000005</v>
      </c>
      <c r="Q9" s="22">
        <f>IF(ISERROR(Gross_Inv_Can!Q9-Dep_Inv_Can!Q9),"..",Gross_Inv_Can!Q9-Dep_Inv_Can!Q9)</f>
        <v>379.5</v>
      </c>
      <c r="R9" s="55"/>
      <c r="S9" s="55"/>
    </row>
    <row r="10" spans="1:19">
      <c r="A10" s="5">
        <v>2002</v>
      </c>
      <c r="B10" s="92">
        <f>IF(ISERROR(Gross_Inv_Can!B10-Dep_Inv_Can!B10),"..",Gross_Inv_Can!B10-Dep_Inv_Can!B10)</f>
        <v>7252.0999999999913</v>
      </c>
      <c r="C10" s="22">
        <f>IF(ISERROR(Gross_Inv_Can!C10-Dep_Inv_Can!C10),"..",Gross_Inv_Can!C10-Dep_Inv_Can!C10)</f>
        <v>68.600000000000364</v>
      </c>
      <c r="D10" s="22">
        <f>IF(ISERROR(Gross_Inv_Can!D10-Dep_Inv_Can!D10),"..",Gross_Inv_Can!D10-Dep_Inv_Can!D10)</f>
        <v>5397.7999999999993</v>
      </c>
      <c r="E10" s="22">
        <f>IF(ISERROR(Gross_Inv_Can!E10-Dep_Inv_Can!E10),"..",Gross_Inv_Can!E10-Dep_Inv_Can!E10)</f>
        <v>-777.70000000000073</v>
      </c>
      <c r="F10" s="22">
        <f>IF(ISERROR(Gross_Inv_Can!F10-Dep_Inv_Can!F10),"..",Gross_Inv_Can!F10-Dep_Inv_Can!F10)</f>
        <v>68.900000000000091</v>
      </c>
      <c r="G10" s="22">
        <f>IF(ISERROR(Gross_Inv_Can!G10-Dep_Inv_Can!G10),"..",Gross_Inv_Can!G10-Dep_Inv_Can!G10)</f>
        <v>-2771</v>
      </c>
      <c r="H10" s="22">
        <f>IF(ISERROR(Gross_Inv_Can!H10-Dep_Inv_Can!H10),"..",Gross_Inv_Can!H10-Dep_Inv_Can!H10)</f>
        <v>377.89999999999964</v>
      </c>
      <c r="I10" s="22">
        <f>IF(ISERROR(Gross_Inv_Can!I10-Dep_Inv_Can!I10),"..",Gross_Inv_Can!I10-Dep_Inv_Can!I10)</f>
        <v>1097.6000000000004</v>
      </c>
      <c r="J10" s="22">
        <f>IF(ISERROR(Gross_Inv_Can!J10-Dep_Inv_Can!J10),"..",Gross_Inv_Can!J10-Dep_Inv_Can!J10)</f>
        <v>1074.7000000000007</v>
      </c>
      <c r="K10" s="22">
        <f>IF(ISERROR(Gross_Inv_Can!K10-Dep_Inv_Can!K10),"..",Gross_Inv_Can!K10-Dep_Inv_Can!K10)</f>
        <v>1316.3000000000011</v>
      </c>
      <c r="L10" s="22">
        <f>IF(ISERROR(Gross_Inv_Can!L10-Dep_Inv_Can!L10),"..",Gross_Inv_Can!L10-Dep_Inv_Can!L10)</f>
        <v>-937.90000000000146</v>
      </c>
      <c r="M10" s="22">
        <f>IF(ISERROR(Gross_Inv_Can!M10-Dep_Inv_Can!M10),"..",Gross_Inv_Can!M10-Dep_Inv_Can!M10)</f>
        <v>1409.2999999999997</v>
      </c>
      <c r="N10" s="22">
        <f>IF(ISERROR(Gross_Inv_Can!N10-Dep_Inv_Can!N10),"..",Gross_Inv_Can!N10-Dep_Inv_Can!N10)</f>
        <v>164.89999999999998</v>
      </c>
      <c r="O10" s="22">
        <f>IF(ISERROR(Gross_Inv_Can!O10-Dep_Inv_Can!O10),"..",Gross_Inv_Can!O10-Dep_Inv_Can!O10)</f>
        <v>387.80000000000007</v>
      </c>
      <c r="P10" s="22">
        <f>IF(ISERROR(Gross_Inv_Can!P10-Dep_Inv_Can!P10),"..",Gross_Inv_Can!P10-Dep_Inv_Can!P10)</f>
        <v>250.5</v>
      </c>
      <c r="Q10" s="22">
        <f>IF(ISERROR(Gross_Inv_Can!Q10-Dep_Inv_Can!Q10),"..",Gross_Inv_Can!Q10-Dep_Inv_Can!Q10)</f>
        <v>124.60000000000014</v>
      </c>
      <c r="R10" s="55"/>
      <c r="S10" s="55"/>
    </row>
    <row r="11" spans="1:19">
      <c r="A11" s="5">
        <v>2003</v>
      </c>
      <c r="B11" s="92">
        <f>IF(ISERROR(Gross_Inv_Can!B11-Dep_Inv_Can!B11),"..",Gross_Inv_Can!B11-Dep_Inv_Can!B11)</f>
        <v>12553.600000000006</v>
      </c>
      <c r="C11" s="22">
        <f>IF(ISERROR(Gross_Inv_Can!C11-Dep_Inv_Can!C11),"..",Gross_Inv_Can!C11-Dep_Inv_Can!C11)</f>
        <v>-271.30000000000018</v>
      </c>
      <c r="D11" s="22">
        <f>IF(ISERROR(Gross_Inv_Can!D11-Dep_Inv_Can!D11),"..",Gross_Inv_Can!D11-Dep_Inv_Can!D11)</f>
        <v>8040.1000000000022</v>
      </c>
      <c r="E11" s="22">
        <f>IF(ISERROR(Gross_Inv_Can!E11-Dep_Inv_Can!E11),"..",Gross_Inv_Can!E11-Dep_Inv_Can!E11)</f>
        <v>1258.9000000000015</v>
      </c>
      <c r="F11" s="22">
        <f>IF(ISERROR(Gross_Inv_Can!F11-Dep_Inv_Can!F11),"..",Gross_Inv_Can!F11-Dep_Inv_Can!F11)</f>
        <v>384.69999999999982</v>
      </c>
      <c r="G11" s="22">
        <f>IF(ISERROR(Gross_Inv_Can!G11-Dep_Inv_Can!G11),"..",Gross_Inv_Can!G11-Dep_Inv_Can!G11)</f>
        <v>-287.09999999999854</v>
      </c>
      <c r="H11" s="22">
        <f>IF(ISERROR(Gross_Inv_Can!H11-Dep_Inv_Can!H11),"..",Gross_Inv_Can!H11-Dep_Inv_Can!H11)</f>
        <v>607</v>
      </c>
      <c r="I11" s="22">
        <f>IF(ISERROR(Gross_Inv_Can!I11-Dep_Inv_Can!I11),"..",Gross_Inv_Can!I11-Dep_Inv_Can!I11)</f>
        <v>1894.6000000000004</v>
      </c>
      <c r="J11" s="22">
        <f>IF(ISERROR(Gross_Inv_Can!J11-Dep_Inv_Can!J11),"..",Gross_Inv_Can!J11-Dep_Inv_Can!J11)</f>
        <v>-1233</v>
      </c>
      <c r="K11" s="22">
        <f>IF(ISERROR(Gross_Inv_Can!K11-Dep_Inv_Can!K11),"..",Gross_Inv_Can!K11-Dep_Inv_Can!K11)</f>
        <v>-509.5</v>
      </c>
      <c r="L11" s="22">
        <f>IF(ISERROR(Gross_Inv_Can!L11-Dep_Inv_Can!L11),"..",Gross_Inv_Can!L11-Dep_Inv_Can!L11)</f>
        <v>14.900000000001455</v>
      </c>
      <c r="M11" s="22">
        <f>IF(ISERROR(Gross_Inv_Can!M11-Dep_Inv_Can!M11),"..",Gross_Inv_Can!M11-Dep_Inv_Can!M11)</f>
        <v>1041.1999999999998</v>
      </c>
      <c r="N11" s="22">
        <f>IF(ISERROR(Gross_Inv_Can!N11-Dep_Inv_Can!N11),"..",Gross_Inv_Can!N11-Dep_Inv_Can!N11)</f>
        <v>411</v>
      </c>
      <c r="O11" s="22">
        <f>IF(ISERROR(Gross_Inv_Can!O11-Dep_Inv_Can!O11),"..",Gross_Inv_Can!O11-Dep_Inv_Can!O11)</f>
        <v>484</v>
      </c>
      <c r="P11" s="22">
        <f>IF(ISERROR(Gross_Inv_Can!P11-Dep_Inv_Can!P11),"..",Gross_Inv_Can!P11-Dep_Inv_Can!P11)</f>
        <v>440</v>
      </c>
      <c r="Q11" s="22">
        <f>IF(ISERROR(Gross_Inv_Can!Q11-Dep_Inv_Can!Q11),"..",Gross_Inv_Can!Q11-Dep_Inv_Can!Q11)</f>
        <v>278</v>
      </c>
      <c r="R11" s="55"/>
      <c r="S11" s="55"/>
    </row>
    <row r="12" spans="1:19">
      <c r="A12" s="5">
        <v>2004</v>
      </c>
      <c r="B12" s="92">
        <f>IF(ISERROR(Gross_Inv_Can!B12-Dep_Inv_Can!B12),"..",Gross_Inv_Can!B12-Dep_Inv_Can!B12)</f>
        <v>22340</v>
      </c>
      <c r="C12" s="22">
        <f>IF(ISERROR(Gross_Inv_Can!C12-Dep_Inv_Can!C12),"..",Gross_Inv_Can!C12-Dep_Inv_Can!C12)</f>
        <v>-261.69999999999982</v>
      </c>
      <c r="D12" s="22">
        <f>IF(ISERROR(Gross_Inv_Can!D12-Dep_Inv_Can!D12),"..",Gross_Inv_Can!D12-Dep_Inv_Can!D12)</f>
        <v>11941.099999999999</v>
      </c>
      <c r="E12" s="22">
        <f>IF(ISERROR(Gross_Inv_Can!E12-Dep_Inv_Can!E12),"..",Gross_Inv_Can!E12-Dep_Inv_Can!E12)</f>
        <v>1492.2000000000007</v>
      </c>
      <c r="F12" s="22">
        <f>IF(ISERROR(Gross_Inv_Can!F12-Dep_Inv_Can!F12),"..",Gross_Inv_Can!F12-Dep_Inv_Can!F12)</f>
        <v>721.29999999999973</v>
      </c>
      <c r="G12" s="22">
        <f>IF(ISERROR(Gross_Inv_Can!G12-Dep_Inv_Can!G12),"..",Gross_Inv_Can!G12-Dep_Inv_Can!G12)</f>
        <v>-834.70000000000073</v>
      </c>
      <c r="H12" s="22">
        <f>IF(ISERROR(Gross_Inv_Can!H12-Dep_Inv_Can!H12),"..",Gross_Inv_Can!H12-Dep_Inv_Can!H12)</f>
        <v>727.20000000000027</v>
      </c>
      <c r="I12" s="22">
        <f>IF(ISERROR(Gross_Inv_Can!I12-Dep_Inv_Can!I12),"..",Gross_Inv_Can!I12-Dep_Inv_Can!I12)</f>
        <v>3056.2000000000007</v>
      </c>
      <c r="J12" s="22">
        <f>IF(ISERROR(Gross_Inv_Can!J12-Dep_Inv_Can!J12),"..",Gross_Inv_Can!J12-Dep_Inv_Can!J12)</f>
        <v>-1114.5999999999985</v>
      </c>
      <c r="K12" s="22">
        <f>IF(ISERROR(Gross_Inv_Can!K12-Dep_Inv_Can!K12),"..",Gross_Inv_Can!K12-Dep_Inv_Can!K12)</f>
        <v>1557.7000000000007</v>
      </c>
      <c r="L12" s="22">
        <f>IF(ISERROR(Gross_Inv_Can!L12-Dep_Inv_Can!L12),"..",Gross_Inv_Can!L12-Dep_Inv_Can!L12)</f>
        <v>2255.6000000000022</v>
      </c>
      <c r="M12" s="22">
        <f>IF(ISERROR(Gross_Inv_Can!M12-Dep_Inv_Can!M12),"..",Gross_Inv_Can!M12-Dep_Inv_Can!M12)</f>
        <v>924.09999999999945</v>
      </c>
      <c r="N12" s="22">
        <f>IF(ISERROR(Gross_Inv_Can!N12-Dep_Inv_Can!N12),"..",Gross_Inv_Can!N12-Dep_Inv_Can!N12)</f>
        <v>332.29999999999995</v>
      </c>
      <c r="O12" s="22">
        <f>IF(ISERROR(Gross_Inv_Can!O12-Dep_Inv_Can!O12),"..",Gross_Inv_Can!O12-Dep_Inv_Can!O12)</f>
        <v>616.6</v>
      </c>
      <c r="P12" s="22">
        <f>IF(ISERROR(Gross_Inv_Can!P12-Dep_Inv_Can!P12),"..",Gross_Inv_Can!P12-Dep_Inv_Can!P12)</f>
        <v>552.39999999999986</v>
      </c>
      <c r="Q12" s="22">
        <f>IF(ISERROR(Gross_Inv_Can!Q12-Dep_Inv_Can!Q12),"..",Gross_Inv_Can!Q12-Dep_Inv_Can!Q12)</f>
        <v>374.29999999999995</v>
      </c>
      <c r="R12" s="55"/>
      <c r="S12" s="55"/>
    </row>
    <row r="13" spans="1:19">
      <c r="A13" s="5">
        <v>2005</v>
      </c>
      <c r="B13" s="92">
        <f>IF(ISERROR(Gross_Inv_Can!B13-Dep_Inv_Can!B13),"..",Gross_Inv_Can!B13-Dep_Inv_Can!B13)</f>
        <v>34051</v>
      </c>
      <c r="C13" s="22">
        <f>IF(ISERROR(Gross_Inv_Can!C13-Dep_Inv_Can!C13),"..",Gross_Inv_Can!C13-Dep_Inv_Can!C13)</f>
        <v>-464.69999999999982</v>
      </c>
      <c r="D13" s="22">
        <f>IF(ISERROR(Gross_Inv_Can!D13-Dep_Inv_Can!D13),"..",Gross_Inv_Can!D13-Dep_Inv_Can!D13)</f>
        <v>19587.300000000003</v>
      </c>
      <c r="E13" s="22">
        <f>IF(ISERROR(Gross_Inv_Can!E13-Dep_Inv_Can!E13),"..",Gross_Inv_Can!E13-Dep_Inv_Can!E13)</f>
        <v>1842.6999999999989</v>
      </c>
      <c r="F13" s="22">
        <f>IF(ISERROR(Gross_Inv_Can!F13-Dep_Inv_Can!F13),"..",Gross_Inv_Can!F13-Dep_Inv_Can!F13)</f>
        <v>828.70000000000027</v>
      </c>
      <c r="G13" s="22">
        <f>IF(ISERROR(Gross_Inv_Can!G13-Dep_Inv_Can!G13),"..",Gross_Inv_Can!G13-Dep_Inv_Can!G13)</f>
        <v>-235.40000000000146</v>
      </c>
      <c r="H13" s="22">
        <f>IF(ISERROR(Gross_Inv_Can!H13-Dep_Inv_Can!H13),"..",Gross_Inv_Can!H13-Dep_Inv_Can!H13)</f>
        <v>1168.3999999999996</v>
      </c>
      <c r="I13" s="22">
        <f>IF(ISERROR(Gross_Inv_Can!I13-Dep_Inv_Can!I13),"..",Gross_Inv_Can!I13-Dep_Inv_Can!I13)</f>
        <v>2075.6999999999998</v>
      </c>
      <c r="J13" s="22">
        <f>IF(ISERROR(Gross_Inv_Can!J13-Dep_Inv_Can!J13),"..",Gross_Inv_Can!J13-Dep_Inv_Can!J13)</f>
        <v>1262.9000000000015</v>
      </c>
      <c r="K13" s="22">
        <f>IF(ISERROR(Gross_Inv_Can!K13-Dep_Inv_Can!K13),"..",Gross_Inv_Can!K13-Dep_Inv_Can!K13)</f>
        <v>1483.1000000000004</v>
      </c>
      <c r="L13" s="22">
        <f>IF(ISERROR(Gross_Inv_Can!L13-Dep_Inv_Can!L13),"..",Gross_Inv_Can!L13-Dep_Inv_Can!L13)</f>
        <v>4188.2999999999956</v>
      </c>
      <c r="M13" s="22">
        <f>IF(ISERROR(Gross_Inv_Can!M13-Dep_Inv_Can!M13),"..",Gross_Inv_Can!M13-Dep_Inv_Can!M13)</f>
        <v>577.59999999999945</v>
      </c>
      <c r="N13" s="22">
        <f>IF(ISERROR(Gross_Inv_Can!N13-Dep_Inv_Can!N13),"..",Gross_Inv_Can!N13-Dep_Inv_Can!N13)</f>
        <v>337.40000000000009</v>
      </c>
      <c r="O13" s="22">
        <f>IF(ISERROR(Gross_Inv_Can!O13-Dep_Inv_Can!O13),"..",Gross_Inv_Can!O13-Dep_Inv_Can!O13)</f>
        <v>349.9</v>
      </c>
      <c r="P13" s="22">
        <f>IF(ISERROR(Gross_Inv_Can!P13-Dep_Inv_Can!P13),"..",Gross_Inv_Can!P13-Dep_Inv_Can!P13)</f>
        <v>706.8</v>
      </c>
      <c r="Q13" s="22">
        <f>IF(ISERROR(Gross_Inv_Can!Q13-Dep_Inv_Can!Q13),"..",Gross_Inv_Can!Q13-Dep_Inv_Can!Q13)</f>
        <v>342.20000000000005</v>
      </c>
      <c r="R13" s="55"/>
      <c r="S13" s="55"/>
    </row>
    <row r="14" spans="1:19">
      <c r="A14" s="5">
        <v>2006</v>
      </c>
      <c r="B14" s="92">
        <f>IF(ISERROR(Gross_Inv_Can!B14-Dep_Inv_Can!B14),"..",Gross_Inv_Can!B14-Dep_Inv_Can!B14)</f>
        <v>42018.800000000017</v>
      </c>
      <c r="C14" s="22">
        <f>IF(ISERROR(Gross_Inv_Can!C14-Dep_Inv_Can!C14),"..",Gross_Inv_Can!C14-Dep_Inv_Can!C14)</f>
        <v>-826.5</v>
      </c>
      <c r="D14" s="22">
        <f>IF(ISERROR(Gross_Inv_Can!D14-Dep_Inv_Can!D14),"..",Gross_Inv_Can!D14-Dep_Inv_Can!D14)</f>
        <v>22209.699999999997</v>
      </c>
      <c r="E14" s="22">
        <f>IF(ISERROR(Gross_Inv_Can!E14-Dep_Inv_Can!E14),"..",Gross_Inv_Can!E14-Dep_Inv_Can!E14)</f>
        <v>3494.1999999999989</v>
      </c>
      <c r="F14" s="22">
        <f>IF(ISERROR(Gross_Inv_Can!F14-Dep_Inv_Can!F14),"..",Gross_Inv_Can!F14-Dep_Inv_Can!F14)</f>
        <v>1026.5</v>
      </c>
      <c r="G14" s="22">
        <f>IF(ISERROR(Gross_Inv_Can!G14-Dep_Inv_Can!G14),"..",Gross_Inv_Can!G14-Dep_Inv_Can!G14)</f>
        <v>-772.70000000000073</v>
      </c>
      <c r="H14" s="22">
        <f>IF(ISERROR(Gross_Inv_Can!H14-Dep_Inv_Can!H14),"..",Gross_Inv_Can!H14-Dep_Inv_Can!H14)</f>
        <v>1210.7000000000007</v>
      </c>
      <c r="I14" s="22">
        <f>IF(ISERROR(Gross_Inv_Can!I14-Dep_Inv_Can!I14),"..",Gross_Inv_Can!I14-Dep_Inv_Can!I14)</f>
        <v>2182</v>
      </c>
      <c r="J14" s="22">
        <f>IF(ISERROR(Gross_Inv_Can!J14-Dep_Inv_Can!J14),"..",Gross_Inv_Can!J14-Dep_Inv_Can!J14)</f>
        <v>2409.2999999999993</v>
      </c>
      <c r="K14" s="22">
        <f>IF(ISERROR(Gross_Inv_Can!K14-Dep_Inv_Can!K14),"..",Gross_Inv_Can!K14-Dep_Inv_Can!K14)</f>
        <v>893.5</v>
      </c>
      <c r="L14" s="22">
        <f>IF(ISERROR(Gross_Inv_Can!L14-Dep_Inv_Can!L14),"..",Gross_Inv_Can!L14-Dep_Inv_Can!L14)</f>
        <v>7233.7999999999956</v>
      </c>
      <c r="M14" s="22">
        <f>IF(ISERROR(Gross_Inv_Can!M14-Dep_Inv_Can!M14),"..",Gross_Inv_Can!M14-Dep_Inv_Can!M14)</f>
        <v>978.5</v>
      </c>
      <c r="N14" s="22">
        <f>IF(ISERROR(Gross_Inv_Can!N14-Dep_Inv_Can!N14),"..",Gross_Inv_Can!N14-Dep_Inv_Can!N14)</f>
        <v>874.6</v>
      </c>
      <c r="O14" s="22">
        <f>IF(ISERROR(Gross_Inv_Can!O14-Dep_Inv_Can!O14),"..",Gross_Inv_Can!O14-Dep_Inv_Can!O14)</f>
        <v>406.40000000000009</v>
      </c>
      <c r="P14" s="22">
        <f>IF(ISERROR(Gross_Inv_Can!P14-Dep_Inv_Can!P14),"..",Gross_Inv_Can!P14-Dep_Inv_Can!P14)</f>
        <v>505.40000000000009</v>
      </c>
      <c r="Q14" s="22">
        <f>IF(ISERROR(Gross_Inv_Can!Q14-Dep_Inv_Can!Q14),"..",Gross_Inv_Can!Q14-Dep_Inv_Can!Q14)</f>
        <v>193.5</v>
      </c>
      <c r="R14" s="55"/>
      <c r="S14" s="55"/>
    </row>
    <row r="15" spans="1:19">
      <c r="A15" s="5">
        <v>2007</v>
      </c>
      <c r="B15" s="92">
        <f>IF(ISERROR(Gross_Inv_Can!B15-Dep_Inv_Can!B15),"..",Gross_Inv_Can!B15-Dep_Inv_Can!B15)</f>
        <v>37491.199999999983</v>
      </c>
      <c r="C15" s="22">
        <f>IF(ISERROR(Gross_Inv_Can!C15-Dep_Inv_Can!C15),"..",Gross_Inv_Can!C15-Dep_Inv_Can!C15)</f>
        <v>201.79999999999927</v>
      </c>
      <c r="D15" s="22">
        <f>IF(ISERROR(Gross_Inv_Can!D15-Dep_Inv_Can!D15),"..",Gross_Inv_Can!D15-Dep_Inv_Can!D15)</f>
        <v>18408.200000000004</v>
      </c>
      <c r="E15" s="22">
        <f>IF(ISERROR(Gross_Inv_Can!E15-Dep_Inv_Can!E15),"..",Gross_Inv_Can!E15-Dep_Inv_Can!E15)</f>
        <v>4980.1000000000004</v>
      </c>
      <c r="F15" s="22">
        <f>IF(ISERROR(Gross_Inv_Can!F15-Dep_Inv_Can!F15),"..",Gross_Inv_Can!F15-Dep_Inv_Can!F15)</f>
        <v>1352.0000000000005</v>
      </c>
      <c r="G15" s="22">
        <f>IF(ISERROR(Gross_Inv_Can!G15-Dep_Inv_Can!G15),"..",Gross_Inv_Can!G15-Dep_Inv_Can!G15)</f>
        <v>-1123.5999999999985</v>
      </c>
      <c r="H15" s="22">
        <f>IF(ISERROR(Gross_Inv_Can!H15-Dep_Inv_Can!H15),"..",Gross_Inv_Can!H15-Dep_Inv_Can!H15)</f>
        <v>1235.3000000000002</v>
      </c>
      <c r="I15" s="22">
        <f>IF(ISERROR(Gross_Inv_Can!I15-Dep_Inv_Can!I15),"..",Gross_Inv_Can!I15-Dep_Inv_Can!I15)</f>
        <v>3281.1999999999989</v>
      </c>
      <c r="J15" s="22">
        <f>IF(ISERROR(Gross_Inv_Can!J15-Dep_Inv_Can!J15),"..",Gross_Inv_Can!J15-Dep_Inv_Can!J15)</f>
        <v>3755.2999999999993</v>
      </c>
      <c r="K15" s="22">
        <f>IF(ISERROR(Gross_Inv_Can!K15-Dep_Inv_Can!K15),"..",Gross_Inv_Can!K15-Dep_Inv_Can!K15)</f>
        <v>-1106.2999999999993</v>
      </c>
      <c r="L15" s="22">
        <f>IF(ISERROR(Gross_Inv_Can!L15-Dep_Inv_Can!L15),"..",Gross_Inv_Can!L15-Dep_Inv_Can!L15)</f>
        <v>3098.2000000000007</v>
      </c>
      <c r="M15" s="22">
        <f>IF(ISERROR(Gross_Inv_Can!M15-Dep_Inv_Can!M15),"..",Gross_Inv_Can!M15-Dep_Inv_Can!M15)</f>
        <v>1301.4000000000005</v>
      </c>
      <c r="N15" s="22">
        <f>IF(ISERROR(Gross_Inv_Can!N15-Dep_Inv_Can!N15),"..",Gross_Inv_Can!N15-Dep_Inv_Can!N15)</f>
        <v>578.69999999999982</v>
      </c>
      <c r="O15" s="22">
        <f>IF(ISERROR(Gross_Inv_Can!O15-Dep_Inv_Can!O15),"..",Gross_Inv_Can!O15-Dep_Inv_Can!O15)</f>
        <v>726.39999999999986</v>
      </c>
      <c r="P15" s="22">
        <f>IF(ISERROR(Gross_Inv_Can!P15-Dep_Inv_Can!P15),"..",Gross_Inv_Can!P15-Dep_Inv_Can!P15)</f>
        <v>623.30000000000018</v>
      </c>
      <c r="Q15" s="22">
        <f>IF(ISERROR(Gross_Inv_Can!Q15-Dep_Inv_Can!Q15),"..",Gross_Inv_Can!Q15-Dep_Inv_Can!Q15)</f>
        <v>179.09999999999991</v>
      </c>
      <c r="R15" s="55"/>
      <c r="S15" s="55"/>
    </row>
    <row r="16" spans="1:19">
      <c r="A16" s="5">
        <v>2008</v>
      </c>
      <c r="B16" s="92">
        <f>IF(ISERROR(Gross_Inv_Can!B16-Dep_Inv_Can!B16),"..",Gross_Inv_Can!B16-Dep_Inv_Can!B16)</f>
        <v>40113.199999999983</v>
      </c>
      <c r="C16" s="22">
        <f>IF(ISERROR(Gross_Inv_Can!C16-Dep_Inv_Can!C16),"..",Gross_Inv_Can!C16-Dep_Inv_Can!C16)</f>
        <v>31.5</v>
      </c>
      <c r="D16" s="22">
        <f>IF(ISERROR(Gross_Inv_Can!D16-Dep_Inv_Can!D16),"..",Gross_Inv_Can!D16-Dep_Inv_Can!D16)</f>
        <v>19194.699999999997</v>
      </c>
      <c r="E16" s="22">
        <f>IF(ISERROR(Gross_Inv_Can!E16-Dep_Inv_Can!E16),"..",Gross_Inv_Can!E16-Dep_Inv_Can!E16)</f>
        <v>5625.5999999999985</v>
      </c>
      <c r="F16" s="22">
        <f>IF(ISERROR(Gross_Inv_Can!F16-Dep_Inv_Can!F16),"..",Gross_Inv_Can!F16-Dep_Inv_Can!F16)</f>
        <v>1344.6000000000004</v>
      </c>
      <c r="G16" s="22">
        <f>IF(ISERROR(Gross_Inv_Can!G16-Dep_Inv_Can!G16),"..",Gross_Inv_Can!G16-Dep_Inv_Can!G16)</f>
        <v>-2424.4000000000015</v>
      </c>
      <c r="H16" s="22">
        <f>IF(ISERROR(Gross_Inv_Can!H16-Dep_Inv_Can!H16),"..",Gross_Inv_Can!H16-Dep_Inv_Can!H16)</f>
        <v>2072.6000000000004</v>
      </c>
      <c r="I16" s="22">
        <f>IF(ISERROR(Gross_Inv_Can!I16-Dep_Inv_Can!I16),"..",Gross_Inv_Can!I16-Dep_Inv_Can!I16)</f>
        <v>2910.4000000000005</v>
      </c>
      <c r="J16" s="22">
        <f>IF(ISERROR(Gross_Inv_Can!J16-Dep_Inv_Can!J16),"..",Gross_Inv_Can!J16-Dep_Inv_Can!J16)</f>
        <v>6827.2000000000007</v>
      </c>
      <c r="K16" s="22">
        <f>IF(ISERROR(Gross_Inv_Can!K16-Dep_Inv_Can!K16),"..",Gross_Inv_Can!K16-Dep_Inv_Can!K16)</f>
        <v>-520.20000000000073</v>
      </c>
      <c r="L16" s="22">
        <f>IF(ISERROR(Gross_Inv_Can!L16-Dep_Inv_Can!L16),"..",Gross_Inv_Can!L16-Dep_Inv_Can!L16)</f>
        <v>636.10000000000218</v>
      </c>
      <c r="M16" s="22">
        <f>IF(ISERROR(Gross_Inv_Can!M16-Dep_Inv_Can!M16),"..",Gross_Inv_Can!M16-Dep_Inv_Can!M16)</f>
        <v>1562.1999999999998</v>
      </c>
      <c r="N16" s="22">
        <f>IF(ISERROR(Gross_Inv_Can!N16-Dep_Inv_Can!N16),"..",Gross_Inv_Can!N16-Dep_Inv_Can!N16)</f>
        <v>807.90000000000009</v>
      </c>
      <c r="O16" s="22">
        <f>IF(ISERROR(Gross_Inv_Can!O16-Dep_Inv_Can!O16),"..",Gross_Inv_Can!O16-Dep_Inv_Can!O16)</f>
        <v>986.09999999999991</v>
      </c>
      <c r="P16" s="22">
        <f>IF(ISERROR(Gross_Inv_Can!P16-Dep_Inv_Can!P16),"..",Gross_Inv_Can!P16-Dep_Inv_Can!P16)</f>
        <v>799.80000000000018</v>
      </c>
      <c r="Q16" s="22">
        <f>IF(ISERROR(Gross_Inv_Can!Q16-Dep_Inv_Can!Q16),"..",Gross_Inv_Can!Q16-Dep_Inv_Can!Q16)</f>
        <v>259.20000000000005</v>
      </c>
      <c r="R16" s="55"/>
      <c r="S16" s="55"/>
    </row>
    <row r="17" spans="1:19">
      <c r="A17" s="5">
        <v>2009</v>
      </c>
      <c r="B17" s="92">
        <f>IF(ISERROR(Gross_Inv_Can!B17-Dep_Inv_Can!B17),"..",Gross_Inv_Can!B17-Dep_Inv_Can!B17)</f>
        <v>-4427.2000000000116</v>
      </c>
      <c r="C17" s="22">
        <f>IF(ISERROR(Gross_Inv_Can!C17-Dep_Inv_Can!C17),"..",Gross_Inv_Can!C17-Dep_Inv_Can!C17)</f>
        <v>299.80000000000018</v>
      </c>
      <c r="D17" s="22">
        <f>IF(ISERROR(Gross_Inv_Can!D17-Dep_Inv_Can!D17),"..",Gross_Inv_Can!D17-Dep_Inv_Can!D17)</f>
        <v>-6304.0999999999985</v>
      </c>
      <c r="E17" s="22">
        <f>IF(ISERROR(Gross_Inv_Can!E17-Dep_Inv_Can!E17),"..",Gross_Inv_Can!E17-Dep_Inv_Can!E17)</f>
        <v>8066.6</v>
      </c>
      <c r="F17" s="22">
        <f>IF(ISERROR(Gross_Inv_Can!F17-Dep_Inv_Can!F17),"..",Gross_Inv_Can!F17-Dep_Inv_Can!F17)</f>
        <v>718.10000000000036</v>
      </c>
      <c r="G17" s="22">
        <f>IF(ISERROR(Gross_Inv_Can!G17-Dep_Inv_Can!G17),"..",Gross_Inv_Can!G17-Dep_Inv_Can!G17)</f>
        <v>-7473.8000000000029</v>
      </c>
      <c r="H17" s="22">
        <f>IF(ISERROR(Gross_Inv_Can!H17-Dep_Inv_Can!H17),"..",Gross_Inv_Can!H17-Dep_Inv_Can!H17)</f>
        <v>787.79999999999927</v>
      </c>
      <c r="I17" s="22">
        <f>IF(ISERROR(Gross_Inv_Can!I17-Dep_Inv_Can!I17),"..",Gross_Inv_Can!I17-Dep_Inv_Can!I17)</f>
        <v>692.60000000000036</v>
      </c>
      <c r="J17" s="22">
        <f>IF(ISERROR(Gross_Inv_Can!J17-Dep_Inv_Can!J17),"..",Gross_Inv_Can!J17-Dep_Inv_Can!J17)</f>
        <v>3064.8000000000011</v>
      </c>
      <c r="K17" s="22">
        <f>IF(ISERROR(Gross_Inv_Can!K17-Dep_Inv_Can!K17),"..",Gross_Inv_Can!K17-Dep_Inv_Can!K17)</f>
        <v>-647.39999999999964</v>
      </c>
      <c r="L17" s="22">
        <f>IF(ISERROR(Gross_Inv_Can!L17-Dep_Inv_Can!L17),"..",Gross_Inv_Can!L17-Dep_Inv_Can!L17)</f>
        <v>-6429.0000000000036</v>
      </c>
      <c r="M17" s="22">
        <f>IF(ISERROR(Gross_Inv_Can!M17-Dep_Inv_Can!M17),"..",Gross_Inv_Can!M17-Dep_Inv_Can!M17)</f>
        <v>231</v>
      </c>
      <c r="N17" s="22">
        <f>IF(ISERROR(Gross_Inv_Can!N17-Dep_Inv_Can!N17),"..",Gross_Inv_Can!N17-Dep_Inv_Can!N17)</f>
        <v>451.09999999999991</v>
      </c>
      <c r="O17" s="22">
        <f>IF(ISERROR(Gross_Inv_Can!O17-Dep_Inv_Can!O17),"..",Gross_Inv_Can!O17-Dep_Inv_Can!O17)</f>
        <v>263.29999999999995</v>
      </c>
      <c r="P17" s="22">
        <f>IF(ISERROR(Gross_Inv_Can!P17-Dep_Inv_Can!P17),"..",Gross_Inv_Can!P17-Dep_Inv_Can!P17)</f>
        <v>1535.5</v>
      </c>
      <c r="Q17" s="22">
        <f>IF(ISERROR(Gross_Inv_Can!Q17-Dep_Inv_Can!Q17),"..",Gross_Inv_Can!Q17-Dep_Inv_Can!Q17)</f>
        <v>316.29999999999973</v>
      </c>
      <c r="R17" s="55"/>
      <c r="S17" s="55"/>
    </row>
    <row r="18" spans="1:19">
      <c r="A18" s="5">
        <v>2010</v>
      </c>
      <c r="B18" s="92">
        <f>IF(ISERROR(Gross_Inv_Can!B18-Dep_Inv_Can!B18),"..",Gross_Inv_Can!B18-Dep_Inv_Can!B18)</f>
        <v>17779.700000000012</v>
      </c>
      <c r="C18" s="22">
        <f>IF(ISERROR(Gross_Inv_Can!C18-Dep_Inv_Can!C18),"..",Gross_Inv_Can!C18-Dep_Inv_Can!C18)</f>
        <v>302.40000000000055</v>
      </c>
      <c r="D18" s="22">
        <f>IF(ISERROR(Gross_Inv_Can!D18-Dep_Inv_Can!D18),"..",Gross_Inv_Can!D18-Dep_Inv_Can!D18)</f>
        <v>12179.5</v>
      </c>
      <c r="E18" s="22">
        <f>IF(ISERROR(Gross_Inv_Can!E18-Dep_Inv_Can!E18),"..",Gross_Inv_Can!E18-Dep_Inv_Can!E18)</f>
        <v>6886.1</v>
      </c>
      <c r="F18" s="22">
        <f>IF(ISERROR(Gross_Inv_Can!F18-Dep_Inv_Can!F18),"..",Gross_Inv_Can!F18-Dep_Inv_Can!F18)</f>
        <v>1263.3000000000002</v>
      </c>
      <c r="G18" s="22">
        <f>IF(ISERROR(Gross_Inv_Can!G18-Dep_Inv_Can!G18),"..",Gross_Inv_Can!G18-Dep_Inv_Can!G18)</f>
        <v>-4361.8000000000029</v>
      </c>
      <c r="H18" s="22">
        <f>IF(ISERROR(Gross_Inv_Can!H18-Dep_Inv_Can!H18),"..",Gross_Inv_Can!H18-Dep_Inv_Can!H18)</f>
        <v>827.39999999999964</v>
      </c>
      <c r="I18" s="22">
        <f>IF(ISERROR(Gross_Inv_Can!I18-Dep_Inv_Can!I18),"..",Gross_Inv_Can!I18-Dep_Inv_Can!I18)</f>
        <v>939.60000000000036</v>
      </c>
      <c r="J18" s="22">
        <f>IF(ISERROR(Gross_Inv_Can!J18-Dep_Inv_Can!J18),"..",Gross_Inv_Can!J18-Dep_Inv_Can!J18)</f>
        <v>775.19999999999891</v>
      </c>
      <c r="K18" s="22">
        <f>IF(ISERROR(Gross_Inv_Can!K18-Dep_Inv_Can!K18),"..",Gross_Inv_Can!K18-Dep_Inv_Can!K18)</f>
        <v>481.29999999999927</v>
      </c>
      <c r="L18" s="22">
        <f>IF(ISERROR(Gross_Inv_Can!L18-Dep_Inv_Can!L18),"..",Gross_Inv_Can!L18-Dep_Inv_Can!L18)</f>
        <v>-3744.7999999999993</v>
      </c>
      <c r="M18" s="22">
        <f>IF(ISERROR(Gross_Inv_Can!M18-Dep_Inv_Can!M18),"..",Gross_Inv_Can!M18-Dep_Inv_Can!M18)</f>
        <v>451</v>
      </c>
      <c r="N18" s="22">
        <f>IF(ISERROR(Gross_Inv_Can!N18-Dep_Inv_Can!N18),"..",Gross_Inv_Can!N18-Dep_Inv_Can!N18)</f>
        <v>426.59999999999991</v>
      </c>
      <c r="O18" s="22">
        <f>IF(ISERROR(Gross_Inv_Can!O18-Dep_Inv_Can!O18),"..",Gross_Inv_Can!O18-Dep_Inv_Can!O18)</f>
        <v>242.29999999999995</v>
      </c>
      <c r="P18" s="22">
        <f>IF(ISERROR(Gross_Inv_Can!P18-Dep_Inv_Can!P18),"..",Gross_Inv_Can!P18-Dep_Inv_Can!P18)</f>
        <v>660.90000000000009</v>
      </c>
      <c r="Q18" s="22">
        <f>IF(ISERROR(Gross_Inv_Can!Q18-Dep_Inv_Can!Q18),"..",Gross_Inv_Can!Q18-Dep_Inv_Can!Q18)</f>
        <v>450.5</v>
      </c>
      <c r="R18" s="55"/>
      <c r="S18" s="55"/>
    </row>
    <row r="19" spans="1:19">
      <c r="A19" s="55">
        <v>2011</v>
      </c>
      <c r="B19" s="92">
        <f>IF(ISERROR(Gross_Inv_Can!B19-Dep_Inv_Can!B19),"..",Gross_Inv_Can!B19-Dep_Inv_Can!B19)</f>
        <v>35019.5</v>
      </c>
      <c r="C19" s="22">
        <f>IF(ISERROR(Gross_Inv_Can!C19-Dep_Inv_Can!C19),"..",Gross_Inv_Can!C19-Dep_Inv_Can!C19)</f>
        <v>-153.10000000000036</v>
      </c>
      <c r="D19" s="22">
        <f>IF(ISERROR(Gross_Inv_Can!D19-Dep_Inv_Can!D19),"..",Gross_Inv_Can!D19-Dep_Inv_Can!D19)</f>
        <v>19552.599999999999</v>
      </c>
      <c r="E19" s="22">
        <f>IF(ISERROR(Gross_Inv_Can!E19-Dep_Inv_Can!E19),"..",Gross_Inv_Can!E19-Dep_Inv_Can!E19)</f>
        <v>6964</v>
      </c>
      <c r="F19" s="22">
        <f>IF(ISERROR(Gross_Inv_Can!F19-Dep_Inv_Can!F19),"..",Gross_Inv_Can!F19-Dep_Inv_Can!F19)</f>
        <v>1049.8000000000002</v>
      </c>
      <c r="G19" s="22">
        <f>IF(ISERROR(Gross_Inv_Can!G19-Dep_Inv_Can!G19),"..",Gross_Inv_Can!G19-Dep_Inv_Can!G19)</f>
        <v>-194.70000000000073</v>
      </c>
      <c r="H19" s="22">
        <f>IF(ISERROR(Gross_Inv_Can!H19-Dep_Inv_Can!H19),"..",Gross_Inv_Can!H19-Dep_Inv_Can!H19)</f>
        <v>1433</v>
      </c>
      <c r="I19" s="22">
        <f>IF(ISERROR(Gross_Inv_Can!I19-Dep_Inv_Can!I19),"..",Gross_Inv_Can!I19-Dep_Inv_Can!I19)</f>
        <v>1279.2000000000007</v>
      </c>
      <c r="J19" s="22">
        <f>IF(ISERROR(Gross_Inv_Can!J19-Dep_Inv_Can!J19),"..",Gross_Inv_Can!J19-Dep_Inv_Can!J19)</f>
        <v>3144.4000000000015</v>
      </c>
      <c r="K19" s="22">
        <f>IF(ISERROR(Gross_Inv_Can!K19-Dep_Inv_Can!K19),"..",Gross_Inv_Can!K19-Dep_Inv_Can!K19)</f>
        <v>-465.60000000000036</v>
      </c>
      <c r="L19" s="22">
        <f>IF(ISERROR(Gross_Inv_Can!L19-Dep_Inv_Can!L19),"..",Gross_Inv_Can!L19-Dep_Inv_Can!L19)</f>
        <v>-2130.3999999999978</v>
      </c>
      <c r="M19" s="22">
        <f>IF(ISERROR(Gross_Inv_Can!M19-Dep_Inv_Can!M19),"..",Gross_Inv_Can!M19-Dep_Inv_Can!M19)</f>
        <v>1208.1999999999998</v>
      </c>
      <c r="N19" s="22">
        <f>IF(ISERROR(Gross_Inv_Can!N19-Dep_Inv_Can!N19),"..",Gross_Inv_Can!N19-Dep_Inv_Can!N19)</f>
        <v>1478.9</v>
      </c>
      <c r="O19" s="22">
        <f>IF(ISERROR(Gross_Inv_Can!O19-Dep_Inv_Can!O19),"..",Gross_Inv_Can!O19-Dep_Inv_Can!O19)</f>
        <v>722.30000000000018</v>
      </c>
      <c r="P19" s="22">
        <f>IF(ISERROR(Gross_Inv_Can!P19-Dep_Inv_Can!P19),"..",Gross_Inv_Can!P19-Dep_Inv_Can!P19)</f>
        <v>547.5</v>
      </c>
      <c r="Q19" s="22">
        <f>IF(ISERROR(Gross_Inv_Can!Q19-Dep_Inv_Can!Q19),"..",Gross_Inv_Can!Q19-Dep_Inv_Can!Q19)</f>
        <v>583.5</v>
      </c>
      <c r="R19" s="55"/>
      <c r="S19" s="55"/>
    </row>
    <row r="20" spans="1:19">
      <c r="A20" s="55">
        <v>2012</v>
      </c>
      <c r="B20" s="24">
        <f>IF(ISERROR(Gross_Inv_Can!B20-Dep_Inv_Can!B20),"..",Gross_Inv_Can!B20-Dep_Inv_Can!B20)</f>
        <v>41910</v>
      </c>
      <c r="C20" s="22">
        <f>IF(ISERROR(Gross_Inv_Can!C20-Dep_Inv_Can!C20),"..",Gross_Inv_Can!C20-Dep_Inv_Can!C20)</f>
        <v>-586.29999999999927</v>
      </c>
      <c r="D20" s="22">
        <f>IF(ISERROR(Gross_Inv_Can!D20-Dep_Inv_Can!D20),"..",Gross_Inv_Can!D20-Dep_Inv_Can!D20)</f>
        <v>26741.100000000006</v>
      </c>
      <c r="E20" s="22">
        <f>IF(ISERROR(Gross_Inv_Can!E20-Dep_Inv_Can!E20),"..",Gross_Inv_Can!E20-Dep_Inv_Can!E20)</f>
        <v>9035.2999999999993</v>
      </c>
      <c r="F20" s="22">
        <f>IF(ISERROR(Gross_Inv_Can!F20-Dep_Inv_Can!F20),"..",Gross_Inv_Can!F20-Dep_Inv_Can!F20)</f>
        <v>731.30000000000018</v>
      </c>
      <c r="G20" s="22">
        <f>IF(ISERROR(Gross_Inv_Can!G20-Dep_Inv_Can!G20),"..",Gross_Inv_Can!G20-Dep_Inv_Can!G20)</f>
        <v>109.5</v>
      </c>
      <c r="H20" s="22">
        <f>IF(ISERROR(Gross_Inv_Can!H20-Dep_Inv_Can!H20),"..",Gross_Inv_Can!H20-Dep_Inv_Can!H20)</f>
        <v>1399.3000000000002</v>
      </c>
      <c r="I20" s="22">
        <f>IF(ISERROR(Gross_Inv_Can!I20-Dep_Inv_Can!I20),"..",Gross_Inv_Can!I20-Dep_Inv_Can!I20)</f>
        <v>1089.1999999999998</v>
      </c>
      <c r="J20" s="22">
        <f>IF(ISERROR(Gross_Inv_Can!J20-Dep_Inv_Can!J20),"..",Gross_Inv_Can!J20-Dep_Inv_Can!J20)</f>
        <v>5855.4000000000015</v>
      </c>
      <c r="K20" s="22">
        <f>IF(ISERROR(Gross_Inv_Can!K20-Dep_Inv_Can!K20),"..",Gross_Inv_Can!K20-Dep_Inv_Can!K20)</f>
        <v>-591.79999999999927</v>
      </c>
      <c r="L20" s="22">
        <f>IF(ISERROR(Gross_Inv_Can!L20-Dep_Inv_Can!L20),"..",Gross_Inv_Can!L20-Dep_Inv_Can!L20)</f>
        <v>-5102.4000000000051</v>
      </c>
      <c r="M20" s="22">
        <f>IF(ISERROR(Gross_Inv_Can!M20-Dep_Inv_Can!M20),"..",Gross_Inv_Can!M20-Dep_Inv_Can!M20)</f>
        <v>965.10000000000036</v>
      </c>
      <c r="N20" s="22">
        <f>IF(ISERROR(Gross_Inv_Can!N20-Dep_Inv_Can!N20),"..",Gross_Inv_Can!N20-Dep_Inv_Can!N20)</f>
        <v>1184.3999999999999</v>
      </c>
      <c r="O20" s="22">
        <f>IF(ISERROR(Gross_Inv_Can!O20-Dep_Inv_Can!O20),"..",Gross_Inv_Can!O20-Dep_Inv_Can!O20)</f>
        <v>629.29999999999995</v>
      </c>
      <c r="P20" s="22">
        <f>IF(ISERROR(Gross_Inv_Can!P20-Dep_Inv_Can!P20),"..",Gross_Inv_Can!P20-Dep_Inv_Can!P20)</f>
        <v>173.40000000000009</v>
      </c>
      <c r="Q20" s="22">
        <f>IF(ISERROR(Gross_Inv_Can!Q20-Dep_Inv_Can!Q20),"..",Gross_Inv_Can!Q20-Dep_Inv_Can!Q20)</f>
        <v>277.20000000000027</v>
      </c>
      <c r="R20" s="55"/>
      <c r="S20" s="55"/>
    </row>
    <row r="21" spans="1:19">
      <c r="H21" s="55"/>
      <c r="I21" s="55"/>
      <c r="J21" s="55"/>
      <c r="K21" s="55"/>
      <c r="L21" s="55"/>
      <c r="M21" s="55"/>
      <c r="N21" s="55"/>
      <c r="O21" s="55"/>
      <c r="P21" s="55"/>
      <c r="Q21" s="55"/>
      <c r="R21" s="55"/>
      <c r="S21" s="55"/>
    </row>
    <row r="22" spans="1:19">
      <c r="A22" s="4"/>
      <c r="B22" s="10" t="s">
        <v>17</v>
      </c>
      <c r="C22" s="8"/>
      <c r="D22" s="8"/>
      <c r="E22" s="8"/>
      <c r="F22" s="8"/>
      <c r="G22" s="8"/>
      <c r="H22" s="10"/>
      <c r="I22" s="8"/>
      <c r="J22" s="10" t="s">
        <v>17</v>
      </c>
      <c r="K22" s="8"/>
      <c r="L22" s="8"/>
      <c r="M22" s="8"/>
      <c r="N22" s="8"/>
      <c r="O22" s="8"/>
      <c r="P22" s="8"/>
      <c r="Q22" s="8"/>
      <c r="R22" s="55"/>
      <c r="S22" s="55"/>
    </row>
    <row r="23" spans="1:19">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-1.8583142477714198</v>
      </c>
      <c r="C23" s="9">
        <f t="shared" si="0"/>
        <v>-5.9564507586046034</v>
      </c>
      <c r="D23" s="9">
        <f t="shared" si="0"/>
        <v>3.2558796554813085</v>
      </c>
      <c r="E23" s="9">
        <f t="shared" si="0"/>
        <v>-205.65147027169797</v>
      </c>
      <c r="F23" s="9">
        <f t="shared" si="0"/>
        <v>7.6062673065156572</v>
      </c>
      <c r="G23" s="9">
        <f t="shared" si="0"/>
        <v>-203.1792185681511</v>
      </c>
      <c r="H23" s="28">
        <f t="shared" si="0"/>
        <v>-5.3996964814477133</v>
      </c>
      <c r="I23" s="28">
        <f t="shared" si="0"/>
        <v>-2.5644927039839116</v>
      </c>
      <c r="J23" s="28">
        <f t="shared" si="0"/>
        <v>-6.6040641605511707</v>
      </c>
      <c r="K23" s="28">
        <f t="shared" si="0"/>
        <v>-9.4908566329121484</v>
      </c>
      <c r="L23" s="28">
        <f t="shared" si="0"/>
        <v>-198.28960280943804</v>
      </c>
      <c r="M23" s="28">
        <f t="shared" si="0"/>
        <v>-7.4042110717820524</v>
      </c>
      <c r="N23" s="28">
        <f t="shared" si="0"/>
        <v>0.16231107848503346</v>
      </c>
      <c r="O23" s="28">
        <f t="shared" si="0"/>
        <v>-2.5102601689313886</v>
      </c>
      <c r="P23" s="28">
        <f t="shared" si="0"/>
        <v>20.268710332338102</v>
      </c>
      <c r="Q23" s="58">
        <f t="shared" si="0"/>
        <v>-1.8673819544962056</v>
      </c>
      <c r="R23" s="55"/>
      <c r="S23" s="55"/>
    </row>
    <row r="24" spans="1:19">
      <c r="A24" s="26" t="s">
        <v>19</v>
      </c>
      <c r="B24" s="16">
        <f t="shared" si="0"/>
        <v>-1.9100830301547855</v>
      </c>
      <c r="C24" s="9">
        <f t="shared" si="0"/>
        <v>-145.69315325549849</v>
      </c>
      <c r="D24" s="9">
        <f t="shared" si="0"/>
        <v>-1.4154713776426853</v>
      </c>
      <c r="E24" s="9">
        <f t="shared" si="0"/>
        <v>-8.6135126187621864</v>
      </c>
      <c r="F24" s="9">
        <f t="shared" si="0"/>
        <v>9.3611726745565385</v>
      </c>
      <c r="G24" s="9">
        <f t="shared" si="0"/>
        <v>-16.383967814528688</v>
      </c>
      <c r="H24" s="28">
        <f t="shared" si="0"/>
        <v>-26.494329106014892</v>
      </c>
      <c r="I24" s="28">
        <f t="shared" si="0"/>
        <v>-0.47551956888929325</v>
      </c>
      <c r="J24" s="28">
        <f t="shared" si="0"/>
        <v>2.2991759149082469E-2</v>
      </c>
      <c r="K24" s="28">
        <f t="shared" si="0"/>
        <v>10.392694265859049</v>
      </c>
      <c r="L24" s="28">
        <f t="shared" si="0"/>
        <v>-0.37913228669539389</v>
      </c>
      <c r="M24" s="28">
        <f t="shared" si="0"/>
        <v>31.537107672511453</v>
      </c>
      <c r="N24" s="28">
        <f t="shared" si="0"/>
        <v>-38.852369566562516</v>
      </c>
      <c r="O24" s="28">
        <f t="shared" si="0"/>
        <v>-7.5899717804345457</v>
      </c>
      <c r="P24" s="28">
        <f t="shared" si="0"/>
        <v>-249.95060101733992</v>
      </c>
      <c r="Q24" s="28">
        <f t="shared" si="0"/>
        <v>-28.409118565156909</v>
      </c>
      <c r="R24" s="55"/>
      <c r="S24" s="55"/>
    </row>
    <row r="25" spans="1:19">
      <c r="A25" s="26" t="s">
        <v>20</v>
      </c>
      <c r="B25" s="16">
        <f t="shared" si="0"/>
        <v>-1.8427782859340547</v>
      </c>
      <c r="C25" s="9" t="str">
        <f t="shared" si="0"/>
        <v>n.a.</v>
      </c>
      <c r="D25" s="9">
        <f t="shared" si="0"/>
        <v>4.6999800376748668</v>
      </c>
      <c r="E25" s="9" t="str">
        <f t="shared" si="0"/>
        <v>n.a.</v>
      </c>
      <c r="F25" s="9">
        <f t="shared" si="0"/>
        <v>7.0853077452680102</v>
      </c>
      <c r="G25" s="9" t="str">
        <f t="shared" si="0"/>
        <v>n.a.</v>
      </c>
      <c r="H25" s="28">
        <f t="shared" si="0"/>
        <v>2.0384927874580683</v>
      </c>
      <c r="I25" s="28">
        <f t="shared" si="0"/>
        <v>-3.1825923077266727</v>
      </c>
      <c r="J25" s="28">
        <f t="shared" si="0"/>
        <v>-8.5051984612320446</v>
      </c>
      <c r="K25" s="28">
        <f t="shared" si="0"/>
        <v>-14.725714157594471</v>
      </c>
      <c r="L25" s="28" t="str">
        <f t="shared" si="0"/>
        <v>n.a.</v>
      </c>
      <c r="M25" s="28">
        <f t="shared" si="0"/>
        <v>-16.659880135271145</v>
      </c>
      <c r="N25" s="28">
        <f t="shared" si="0"/>
        <v>16.145328846026064</v>
      </c>
      <c r="O25" s="28">
        <f t="shared" si="0"/>
        <v>-0.93257975049582109</v>
      </c>
      <c r="P25" s="28" t="str">
        <f t="shared" si="0"/>
        <v>n.a.</v>
      </c>
      <c r="Q25" s="28">
        <f t="shared" si="0"/>
        <v>7.869853310101127</v>
      </c>
      <c r="R25" s="55"/>
      <c r="S25" s="55"/>
    </row>
    <row r="26" spans="1:19">
      <c r="H26" s="55"/>
      <c r="I26" s="55"/>
      <c r="J26" s="55"/>
      <c r="K26" s="55"/>
      <c r="L26" s="55"/>
      <c r="M26" s="55"/>
      <c r="N26" s="55"/>
      <c r="O26" s="55"/>
      <c r="P26" s="55"/>
      <c r="Q26" s="55"/>
      <c r="R26" s="55"/>
      <c r="S26" s="55"/>
    </row>
    <row r="27" spans="1:19">
      <c r="H27" s="55"/>
      <c r="I27" s="55"/>
      <c r="J27" s="55"/>
      <c r="K27" s="55"/>
      <c r="L27" s="55"/>
      <c r="M27" s="55"/>
      <c r="N27" s="55"/>
      <c r="O27" s="55"/>
      <c r="P27" s="55"/>
      <c r="Q27" s="55"/>
      <c r="R27" s="55"/>
      <c r="S27" s="55"/>
    </row>
    <row r="28" spans="1:19">
      <c r="H28" s="55"/>
      <c r="I28" s="55"/>
      <c r="J28" s="55"/>
      <c r="K28" s="55"/>
      <c r="L28" s="55"/>
      <c r="M28" s="55"/>
      <c r="N28" s="55"/>
      <c r="O28" s="55"/>
      <c r="P28" s="55"/>
      <c r="Q28" s="55"/>
      <c r="R28" s="55"/>
      <c r="S28" s="55"/>
    </row>
    <row r="29" spans="1:19"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c r="S29" s="55"/>
    </row>
    <row r="30" spans="1:19" ht="11.25" customHeight="1">
      <c r="A30" s="5"/>
      <c r="B30" s="141" t="s">
        <v>22</v>
      </c>
      <c r="C30" s="142"/>
      <c r="D30" s="142"/>
      <c r="E30" s="142"/>
      <c r="F30" s="142"/>
      <c r="G30" s="142"/>
      <c r="H30" s="142"/>
      <c r="I30" s="142"/>
      <c r="J30" s="142" t="s">
        <v>22</v>
      </c>
      <c r="K30" s="142"/>
      <c r="L30" s="142"/>
      <c r="M30" s="142"/>
      <c r="N30" s="142"/>
      <c r="O30" s="142"/>
      <c r="P30" s="142"/>
      <c r="Q30" s="142"/>
      <c r="R30" s="55"/>
      <c r="S30" s="55"/>
    </row>
    <row r="31" spans="1:19">
      <c r="A31" s="5">
        <v>1997</v>
      </c>
      <c r="B31" s="87">
        <f>IF(ISERROR((B5/$B5)*100),"..",(B5/$B5)*100)</f>
        <v>100</v>
      </c>
      <c r="C31" s="21">
        <f t="shared" ref="C31:Q31" si="1">IF(ISERROR((C5/$B5)*100),"..",(C5/$B5)*100)</f>
        <v>2.9612555476714131</v>
      </c>
      <c r="D31" s="21">
        <f t="shared" si="1"/>
        <v>35.392270501593231</v>
      </c>
      <c r="E31" s="21">
        <f t="shared" si="1"/>
        <v>-14.851232056836364</v>
      </c>
      <c r="F31" s="21">
        <f t="shared" si="1"/>
        <v>2.1467890716933233</v>
      </c>
      <c r="G31" s="21">
        <f t="shared" si="1"/>
        <v>12.797877451001996</v>
      </c>
      <c r="H31" s="21">
        <f t="shared" si="1"/>
        <v>7.5038453571444297</v>
      </c>
      <c r="I31" s="21">
        <f t="shared" si="1"/>
        <v>5.8048365557940391</v>
      </c>
      <c r="J31" s="21">
        <f t="shared" si="1"/>
        <v>8.3046492461337138</v>
      </c>
      <c r="K31" s="21">
        <f t="shared" si="1"/>
        <v>7.7550606662935184</v>
      </c>
      <c r="L31" s="21">
        <f t="shared" si="1"/>
        <v>20.653864969567689</v>
      </c>
      <c r="M31" s="21">
        <f t="shared" si="1"/>
        <v>5.4033327897680454</v>
      </c>
      <c r="N31" s="21">
        <f t="shared" si="1"/>
        <v>1.8409234145889992</v>
      </c>
      <c r="O31" s="21">
        <f t="shared" si="1"/>
        <v>1.4861368814924838</v>
      </c>
      <c r="P31" s="21">
        <f t="shared" si="1"/>
        <v>0.2644371675253529</v>
      </c>
      <c r="Q31" s="21">
        <f t="shared" si="1"/>
        <v>2.5368338937932196</v>
      </c>
      <c r="R31" s="55"/>
      <c r="S31" s="55"/>
    </row>
    <row r="32" spans="1:19">
      <c r="A32" s="5">
        <v>1998</v>
      </c>
      <c r="B32" s="87">
        <f t="shared" ref="B32:Q42" si="2">IF(ISERROR((B6/$B6)*100),"..",(B6/$B6)*100)</f>
        <v>100</v>
      </c>
      <c r="C32" s="21">
        <f t="shared" si="2"/>
        <v>2.9338539370657268</v>
      </c>
      <c r="D32" s="21">
        <f t="shared" si="2"/>
        <v>20.9060184310515</v>
      </c>
      <c r="E32" s="21">
        <f t="shared" si="2"/>
        <v>-9.5236895690324808</v>
      </c>
      <c r="F32" s="21">
        <f t="shared" si="2"/>
        <v>2.1588261225517993</v>
      </c>
      <c r="G32" s="21">
        <f t="shared" si="2"/>
        <v>11.660264080441671</v>
      </c>
      <c r="H32" s="21">
        <f t="shared" si="2"/>
        <v>4.084640090685812</v>
      </c>
      <c r="I32" s="21">
        <f t="shared" si="2"/>
        <v>3.6715158385288729</v>
      </c>
      <c r="J32" s="21">
        <f t="shared" si="2"/>
        <v>20.995864559061239</v>
      </c>
      <c r="K32" s="21">
        <f t="shared" si="2"/>
        <v>5.6573671725759391</v>
      </c>
      <c r="L32" s="21">
        <f t="shared" si="2"/>
        <v>26.084766043201697</v>
      </c>
      <c r="M32" s="21">
        <f t="shared" si="2"/>
        <v>7.2603228582824277</v>
      </c>
      <c r="N32" s="21">
        <f t="shared" ref="N32:O41" si="3">IF(ISERROR((N6/$B6)*100),"..",(N6/$B6)*100)</f>
        <v>0.14400570984738781</v>
      </c>
      <c r="O32" s="21">
        <f t="shared" si="3"/>
        <v>1.0714360686021367</v>
      </c>
      <c r="P32" s="21">
        <f t="shared" si="2"/>
        <v>1.1902512752692236</v>
      </c>
      <c r="Q32" s="21">
        <f t="shared" si="2"/>
        <v>1.7049772235867073</v>
      </c>
      <c r="R32" s="55"/>
      <c r="S32" s="55"/>
    </row>
    <row r="33" spans="1:19">
      <c r="A33" s="5">
        <v>1999</v>
      </c>
      <c r="B33" s="87">
        <f t="shared" si="2"/>
        <v>100</v>
      </c>
      <c r="C33" s="21">
        <f t="shared" si="2"/>
        <v>-0.56631472515506842</v>
      </c>
      <c r="D33" s="21">
        <f t="shared" si="2"/>
        <v>13.070932742227143</v>
      </c>
      <c r="E33" s="21">
        <f t="shared" si="2"/>
        <v>-12.591631180851273</v>
      </c>
      <c r="F33" s="21">
        <f t="shared" si="2"/>
        <v>3.2369869139979404</v>
      </c>
      <c r="G33" s="21">
        <f t="shared" si="2"/>
        <v>5.9324505629119857</v>
      </c>
      <c r="H33" s="21">
        <f t="shared" si="2"/>
        <v>4.4921153434832481</v>
      </c>
      <c r="I33" s="21">
        <f t="shared" si="2"/>
        <v>4.323436193587276</v>
      </c>
      <c r="J33" s="21">
        <f t="shared" si="2"/>
        <v>24.731668902759157</v>
      </c>
      <c r="K33" s="21">
        <f t="shared" si="2"/>
        <v>10.177137412743789</v>
      </c>
      <c r="L33" s="21">
        <f t="shared" si="2"/>
        <v>36.254836765249216</v>
      </c>
      <c r="M33" s="21">
        <f t="shared" si="2"/>
        <v>7.5127846156837599</v>
      </c>
      <c r="N33" s="21">
        <f t="shared" si="3"/>
        <v>0.25326177837406932</v>
      </c>
      <c r="O33" s="21">
        <f t="shared" si="3"/>
        <v>1.7222773143557149</v>
      </c>
      <c r="P33" s="21">
        <f t="shared" si="2"/>
        <v>0.25034513601275554</v>
      </c>
      <c r="Q33" s="21">
        <f t="shared" si="2"/>
        <v>1.2006844387407889</v>
      </c>
      <c r="R33" s="55"/>
      <c r="S33" s="55"/>
    </row>
    <row r="34" spans="1:19">
      <c r="A34" s="5">
        <v>2000</v>
      </c>
      <c r="B34" s="87">
        <f t="shared" si="2"/>
        <v>100</v>
      </c>
      <c r="C34" s="21">
        <f t="shared" si="2"/>
        <v>-0.29933408672750034</v>
      </c>
      <c r="D34" s="21">
        <f t="shared" si="2"/>
        <v>35.930363964098596</v>
      </c>
      <c r="E34" s="21">
        <f t="shared" si="2"/>
        <v>-12.009787897750089</v>
      </c>
      <c r="F34" s="21">
        <f t="shared" si="2"/>
        <v>2.9751286529499117</v>
      </c>
      <c r="G34" s="21">
        <f t="shared" si="2"/>
        <v>7.927450009806571</v>
      </c>
      <c r="H34" s="21">
        <f t="shared" si="2"/>
        <v>3.1577177760551405</v>
      </c>
      <c r="I34" s="21">
        <f t="shared" si="2"/>
        <v>6.0632664306861841</v>
      </c>
      <c r="J34" s="21">
        <f t="shared" si="2"/>
        <v>8.8053721362460458</v>
      </c>
      <c r="K34" s="21">
        <f t="shared" si="2"/>
        <v>11.054347115465434</v>
      </c>
      <c r="L34" s="21">
        <f t="shared" si="2"/>
        <v>21.636110618187939</v>
      </c>
      <c r="M34" s="21">
        <f t="shared" si="2"/>
        <v>13.029671899954238</v>
      </c>
      <c r="N34" s="21">
        <f t="shared" si="3"/>
        <v>0.44596576103706892</v>
      </c>
      <c r="O34" s="21">
        <f t="shared" si="3"/>
        <v>1.2426333927954356</v>
      </c>
      <c r="P34" s="21">
        <f t="shared" si="2"/>
        <v>-0.94470024563140453</v>
      </c>
      <c r="Q34" s="21">
        <f t="shared" si="2"/>
        <v>0.98626145268093168</v>
      </c>
      <c r="R34" s="55"/>
      <c r="S34" s="55"/>
    </row>
    <row r="35" spans="1:19">
      <c r="A35" s="5">
        <v>2001</v>
      </c>
      <c r="B35" s="87">
        <f t="shared" si="2"/>
        <v>100</v>
      </c>
      <c r="C35" s="21">
        <f t="shared" si="2"/>
        <v>-2.0544409036691533</v>
      </c>
      <c r="D35" s="21">
        <f t="shared" si="2"/>
        <v>59.949084046928178</v>
      </c>
      <c r="E35" s="21">
        <f t="shared" si="2"/>
        <v>-9.8033979574276238</v>
      </c>
      <c r="F35" s="21">
        <f t="shared" si="2"/>
        <v>2.9125349379573122</v>
      </c>
      <c r="G35" s="21">
        <f t="shared" si="2"/>
        <v>-11.866740251493962</v>
      </c>
      <c r="H35" s="21">
        <f t="shared" si="2"/>
        <v>3.0033291200085497</v>
      </c>
      <c r="I35" s="21">
        <f t="shared" si="2"/>
        <v>7.4552111706515278</v>
      </c>
      <c r="J35" s="21">
        <f t="shared" si="2"/>
        <v>9.465145122334782</v>
      </c>
      <c r="K35" s="21">
        <f t="shared" si="2"/>
        <v>16.377964904784804</v>
      </c>
      <c r="L35" s="21">
        <f t="shared" si="2"/>
        <v>10.86503711879795</v>
      </c>
      <c r="M35" s="21">
        <f t="shared" si="2"/>
        <v>11.011613347338194</v>
      </c>
      <c r="N35" s="21">
        <f t="shared" si="3"/>
        <v>0.27772338039201716</v>
      </c>
      <c r="O35" s="21">
        <f t="shared" si="3"/>
        <v>1.3233400390474335</v>
      </c>
      <c r="P35" s="21">
        <f t="shared" si="2"/>
        <v>-1.1672689940835435</v>
      </c>
      <c r="Q35" s="21">
        <f t="shared" si="2"/>
        <v>2.2520517704865517</v>
      </c>
      <c r="R35" s="55"/>
      <c r="S35" s="55"/>
    </row>
    <row r="36" spans="1:19">
      <c r="A36" s="5">
        <v>2002</v>
      </c>
      <c r="B36" s="87">
        <f t="shared" si="2"/>
        <v>100</v>
      </c>
      <c r="C36" s="21">
        <f t="shared" si="2"/>
        <v>0.94593290219385351</v>
      </c>
      <c r="D36" s="21">
        <f t="shared" si="2"/>
        <v>74.430854511107199</v>
      </c>
      <c r="E36" s="21">
        <f t="shared" si="2"/>
        <v>-10.723790350381291</v>
      </c>
      <c r="F36" s="21">
        <f t="shared" si="2"/>
        <v>0.95006963500227759</v>
      </c>
      <c r="G36" s="21">
        <f t="shared" si="2"/>
        <v>-38.20962204051245</v>
      </c>
      <c r="H36" s="21">
        <f t="shared" si="2"/>
        <v>5.2109044276830172</v>
      </c>
      <c r="I36" s="21">
        <f t="shared" si="2"/>
        <v>15.134926435101582</v>
      </c>
      <c r="J36" s="21">
        <f t="shared" si="2"/>
        <v>14.819155830724922</v>
      </c>
      <c r="K36" s="21">
        <f t="shared" si="2"/>
        <v>18.150604652445534</v>
      </c>
      <c r="L36" s="21">
        <f t="shared" si="2"/>
        <v>-12.932805670081803</v>
      </c>
      <c r="M36" s="21">
        <f t="shared" si="2"/>
        <v>19.432991823058167</v>
      </c>
      <c r="N36" s="21">
        <f t="shared" si="3"/>
        <v>2.2738241336992071</v>
      </c>
      <c r="O36" s="21">
        <f t="shared" si="3"/>
        <v>5.3474166103611438</v>
      </c>
      <c r="P36" s="21">
        <f t="shared" si="2"/>
        <v>3.4541718950373035</v>
      </c>
      <c r="Q36" s="21">
        <f t="shared" si="2"/>
        <v>1.7181230264337266</v>
      </c>
      <c r="R36" s="55"/>
      <c r="S36" s="55"/>
    </row>
    <row r="37" spans="1:19">
      <c r="A37" s="5">
        <v>2003</v>
      </c>
      <c r="B37" s="87">
        <f t="shared" si="2"/>
        <v>100</v>
      </c>
      <c r="C37" s="21">
        <f t="shared" si="2"/>
        <v>-2.1611330614325777</v>
      </c>
      <c r="D37" s="21">
        <f t="shared" si="2"/>
        <v>64.046170022941624</v>
      </c>
      <c r="E37" s="21">
        <f t="shared" si="2"/>
        <v>10.028199082334954</v>
      </c>
      <c r="F37" s="21">
        <f t="shared" si="2"/>
        <v>3.0644595972470023</v>
      </c>
      <c r="G37" s="21">
        <f t="shared" si="2"/>
        <v>-2.2869933724190541</v>
      </c>
      <c r="H37" s="21">
        <f t="shared" si="2"/>
        <v>4.8352663777721103</v>
      </c>
      <c r="I37" s="21">
        <f t="shared" si="2"/>
        <v>15.092085138924288</v>
      </c>
      <c r="J37" s="21">
        <f t="shared" si="2"/>
        <v>-9.8218837624267099</v>
      </c>
      <c r="K37" s="21">
        <f t="shared" si="2"/>
        <v>-4.0585967371909231</v>
      </c>
      <c r="L37" s="21">
        <f t="shared" si="2"/>
        <v>0.11869105276575204</v>
      </c>
      <c r="M37" s="21">
        <f t="shared" si="2"/>
        <v>8.2940351771603318</v>
      </c>
      <c r="N37" s="21">
        <f t="shared" si="3"/>
        <v>3.2739612541422365</v>
      </c>
      <c r="O37" s="21">
        <f t="shared" si="3"/>
        <v>3.8554677542696898</v>
      </c>
      <c r="P37" s="21">
        <f t="shared" si="2"/>
        <v>3.504970685699718</v>
      </c>
      <c r="Q37" s="21">
        <f t="shared" si="2"/>
        <v>2.2145042059648219</v>
      </c>
      <c r="R37" s="55"/>
      <c r="S37" s="55"/>
    </row>
    <row r="38" spans="1:19">
      <c r="A38" s="5">
        <v>2004</v>
      </c>
      <c r="B38" s="87">
        <f t="shared" si="2"/>
        <v>100</v>
      </c>
      <c r="C38" s="21">
        <f t="shared" si="2"/>
        <v>-1.1714413607878238</v>
      </c>
      <c r="D38" s="21">
        <f t="shared" si="2"/>
        <v>53.451656222023267</v>
      </c>
      <c r="E38" s="21">
        <f t="shared" si="2"/>
        <v>6.6794986571172821</v>
      </c>
      <c r="F38" s="21">
        <f t="shared" si="2"/>
        <v>3.2287376902417178</v>
      </c>
      <c r="G38" s="21">
        <f t="shared" si="2"/>
        <v>-3.7363473589973175</v>
      </c>
      <c r="H38" s="21">
        <f t="shared" si="2"/>
        <v>3.2551477170993741</v>
      </c>
      <c r="I38" s="21">
        <f t="shared" si="2"/>
        <v>13.680393912264998</v>
      </c>
      <c r="J38" s="21">
        <f t="shared" si="2"/>
        <v>-4.9892569382273884</v>
      </c>
      <c r="K38" s="21">
        <f t="shared" si="2"/>
        <v>6.9726947179946315</v>
      </c>
      <c r="L38" s="21">
        <f t="shared" si="2"/>
        <v>10.096687555953457</v>
      </c>
      <c r="M38" s="21">
        <f t="shared" si="2"/>
        <v>4.1365264100268551</v>
      </c>
      <c r="N38" s="21">
        <f t="shared" si="3"/>
        <v>1.4874664279319605</v>
      </c>
      <c r="O38" s="21">
        <f t="shared" si="3"/>
        <v>2.7600716204118174</v>
      </c>
      <c r="P38" s="21">
        <f t="shared" si="2"/>
        <v>2.4726947179946279</v>
      </c>
      <c r="Q38" s="21">
        <f t="shared" si="2"/>
        <v>1.6754700089525514</v>
      </c>
      <c r="R38" s="55"/>
      <c r="S38" s="55"/>
    </row>
    <row r="39" spans="1:19">
      <c r="A39" s="5">
        <v>2005</v>
      </c>
      <c r="B39" s="87">
        <f t="shared" si="2"/>
        <v>100</v>
      </c>
      <c r="C39" s="21">
        <f t="shared" si="2"/>
        <v>-1.3647176294381951</v>
      </c>
      <c r="D39" s="21">
        <f t="shared" si="2"/>
        <v>57.523420751226105</v>
      </c>
      <c r="E39" s="21">
        <f t="shared" si="2"/>
        <v>5.4115884996035328</v>
      </c>
      <c r="F39" s="21">
        <f t="shared" si="2"/>
        <v>2.4337023875950785</v>
      </c>
      <c r="G39" s="21">
        <f t="shared" si="2"/>
        <v>-0.69131596722563637</v>
      </c>
      <c r="H39" s="21">
        <f t="shared" si="2"/>
        <v>3.4313236028310463</v>
      </c>
      <c r="I39" s="21">
        <f t="shared" si="2"/>
        <v>6.0958562156764842</v>
      </c>
      <c r="J39" s="21">
        <f t="shared" si="2"/>
        <v>3.7088484919679345</v>
      </c>
      <c r="K39" s="21">
        <f t="shared" si="2"/>
        <v>4.3555255352265734</v>
      </c>
      <c r="L39" s="21">
        <f t="shared" si="2"/>
        <v>12.300079292825455</v>
      </c>
      <c r="M39" s="21">
        <f t="shared" si="2"/>
        <v>1.6962791107456447</v>
      </c>
      <c r="N39" s="21">
        <f t="shared" si="3"/>
        <v>0.99086664121464885</v>
      </c>
      <c r="O39" s="21">
        <f t="shared" si="3"/>
        <v>1.0275762826348711</v>
      </c>
      <c r="P39" s="21">
        <f t="shared" si="2"/>
        <v>2.0757099644650672</v>
      </c>
      <c r="Q39" s="21">
        <f t="shared" si="2"/>
        <v>1.0049631435200144</v>
      </c>
      <c r="R39" s="55"/>
      <c r="S39" s="55"/>
    </row>
    <row r="40" spans="1:19">
      <c r="A40" s="5">
        <v>2006</v>
      </c>
      <c r="B40" s="87">
        <f t="shared" si="2"/>
        <v>100</v>
      </c>
      <c r="C40" s="21">
        <f t="shared" si="2"/>
        <v>-1.9669766866259857</v>
      </c>
      <c r="D40" s="21">
        <f t="shared" si="2"/>
        <v>52.856578483916692</v>
      </c>
      <c r="E40" s="21">
        <f t="shared" si="2"/>
        <v>8.3158014983769117</v>
      </c>
      <c r="F40" s="21">
        <f t="shared" si="2"/>
        <v>2.442954106257198</v>
      </c>
      <c r="G40" s="21">
        <f t="shared" si="2"/>
        <v>-1.8389387607451912</v>
      </c>
      <c r="H40" s="21">
        <f t="shared" si="2"/>
        <v>2.8813293097375468</v>
      </c>
      <c r="I40" s="21">
        <f t="shared" si="2"/>
        <v>5.1929136481765283</v>
      </c>
      <c r="J40" s="21">
        <f t="shared" si="2"/>
        <v>5.7338619855873993</v>
      </c>
      <c r="K40" s="21">
        <f t="shared" si="2"/>
        <v>2.1264291222024418</v>
      </c>
      <c r="L40" s="21">
        <f t="shared" si="2"/>
        <v>17.215627290641315</v>
      </c>
      <c r="M40" s="21">
        <f t="shared" si="2"/>
        <v>2.3287195255457074</v>
      </c>
      <c r="N40" s="21">
        <f t="shared" si="3"/>
        <v>2.0814492560472924</v>
      </c>
      <c r="O40" s="21">
        <f t="shared" si="3"/>
        <v>0.96718611669062404</v>
      </c>
      <c r="P40" s="21">
        <f t="shared" si="2"/>
        <v>1.2027949394080741</v>
      </c>
      <c r="Q40" s="21">
        <f t="shared" si="2"/>
        <v>0.46050815349319812</v>
      </c>
      <c r="R40" s="55"/>
      <c r="S40" s="55"/>
    </row>
    <row r="41" spans="1:19">
      <c r="A41" s="5">
        <v>2007</v>
      </c>
      <c r="B41" s="87">
        <f t="shared" si="2"/>
        <v>100</v>
      </c>
      <c r="C41" s="21">
        <f t="shared" si="2"/>
        <v>0.53825964493000855</v>
      </c>
      <c r="D41" s="21">
        <f t="shared" si="2"/>
        <v>49.100055479685935</v>
      </c>
      <c r="E41" s="21">
        <f t="shared" si="2"/>
        <v>13.283383834073071</v>
      </c>
      <c r="F41" s="21">
        <f t="shared" si="2"/>
        <v>3.6061795834755919</v>
      </c>
      <c r="G41" s="21">
        <f t="shared" si="2"/>
        <v>-2.9969699556162488</v>
      </c>
      <c r="H41" s="21">
        <f t="shared" si="2"/>
        <v>3.2949065380676017</v>
      </c>
      <c r="I41" s="21">
        <f t="shared" si="2"/>
        <v>8.7519204506657573</v>
      </c>
      <c r="J41" s="21">
        <f t="shared" si="2"/>
        <v>10.01648386821441</v>
      </c>
      <c r="K41" s="21">
        <f t="shared" si="2"/>
        <v>-2.9508257937862745</v>
      </c>
      <c r="L41" s="21">
        <f t="shared" si="2"/>
        <v>8.2638059064527205</v>
      </c>
      <c r="M41" s="21">
        <f t="shared" si="2"/>
        <v>3.4712145783543904</v>
      </c>
      <c r="N41" s="21">
        <f t="shared" si="3"/>
        <v>1.5435622226015708</v>
      </c>
      <c r="O41" s="21">
        <f t="shared" si="3"/>
        <v>1.9375213383407313</v>
      </c>
      <c r="P41" s="21">
        <f t="shared" si="2"/>
        <v>1.662523472174805</v>
      </c>
      <c r="Q41" s="21">
        <f t="shared" si="2"/>
        <v>0.47771210310686241</v>
      </c>
      <c r="R41" s="55"/>
      <c r="S41" s="55"/>
    </row>
    <row r="42" spans="1:19">
      <c r="A42" s="5">
        <v>2008</v>
      </c>
      <c r="B42" s="87">
        <f t="shared" si="2"/>
        <v>100</v>
      </c>
      <c r="C42" s="21">
        <f t="shared" si="2"/>
        <v>7.8527766421028516E-2</v>
      </c>
      <c r="D42" s="21">
        <f t="shared" si="2"/>
        <v>47.851330734022731</v>
      </c>
      <c r="E42" s="21">
        <f t="shared" si="2"/>
        <v>14.024311199305966</v>
      </c>
      <c r="F42" s="21">
        <f t="shared" si="2"/>
        <v>3.3520138009433329</v>
      </c>
      <c r="G42" s="21">
        <f t="shared" si="2"/>
        <v>-6.0438957749568782</v>
      </c>
      <c r="H42" s="21">
        <f t="shared" si="2"/>
        <v>5.1668777360071028</v>
      </c>
      <c r="I42" s="21">
        <f t="shared" si="2"/>
        <v>7.2554670283098881</v>
      </c>
      <c r="J42" s="21">
        <f t="shared" si="2"/>
        <v>17.01983387014749</v>
      </c>
      <c r="K42" s="21">
        <f t="shared" si="2"/>
        <v>-1.2968299711815587</v>
      </c>
      <c r="L42" s="21">
        <f t="shared" si="2"/>
        <v>1.5857622927116324</v>
      </c>
      <c r="M42" s="21">
        <f t="shared" ref="M42:Q42" si="4">IF(ISERROR((M16/$B16)*100),"..",(M16/$B16)*100)</f>
        <v>3.8944786254898647</v>
      </c>
      <c r="N42" s="21">
        <f t="shared" si="4"/>
        <v>2.0140502378269507</v>
      </c>
      <c r="O42" s="21">
        <f t="shared" si="4"/>
        <v>2.4582930307230546</v>
      </c>
      <c r="P42" s="21">
        <f t="shared" si="4"/>
        <v>1.9938573836044009</v>
      </c>
      <c r="Q42" s="21">
        <f t="shared" si="4"/>
        <v>0.64617133512160618</v>
      </c>
      <c r="R42" s="55"/>
      <c r="S42" s="55"/>
    </row>
    <row r="43" spans="1:19">
      <c r="A43" s="5">
        <v>2009</v>
      </c>
      <c r="B43" s="87">
        <f t="shared" ref="B43:Q44" si="5">IF(ISERROR((B17/$B17)*100),"..",(B17/$B17)*100)</f>
        <v>100</v>
      </c>
      <c r="C43" s="21">
        <f t="shared" si="5"/>
        <v>-6.7717744850017931</v>
      </c>
      <c r="D43" s="21">
        <f t="shared" si="5"/>
        <v>142.39474159739748</v>
      </c>
      <c r="E43" s="21">
        <f t="shared" si="5"/>
        <v>-182.20545717383402</v>
      </c>
      <c r="F43" s="21">
        <f t="shared" si="5"/>
        <v>-16.220184315142721</v>
      </c>
      <c r="G43" s="21">
        <f t="shared" si="5"/>
        <v>168.81550415612537</v>
      </c>
      <c r="H43" s="21">
        <f t="shared" si="5"/>
        <v>-17.794542826165461</v>
      </c>
      <c r="I43" s="21">
        <f t="shared" si="5"/>
        <v>-15.644199494036831</v>
      </c>
      <c r="J43" s="21">
        <f t="shared" si="5"/>
        <v>-69.226599204914919</v>
      </c>
      <c r="K43" s="21">
        <f t="shared" si="5"/>
        <v>14.623238164076572</v>
      </c>
      <c r="L43" s="21">
        <f t="shared" si="5"/>
        <v>145.21593783881431</v>
      </c>
      <c r="M43" s="21">
        <f t="shared" si="5"/>
        <v>-5.2177448500180565</v>
      </c>
      <c r="N43" s="21">
        <f t="shared" si="5"/>
        <v>-10.189284423563397</v>
      </c>
      <c r="O43" s="21">
        <f t="shared" si="5"/>
        <v>-5.9473256234188483</v>
      </c>
      <c r="P43" s="21">
        <f t="shared" si="5"/>
        <v>-34.683321286591884</v>
      </c>
      <c r="Q43" s="21">
        <f t="shared" si="5"/>
        <v>-7.1444705457173585</v>
      </c>
      <c r="R43" s="55"/>
      <c r="S43" s="55"/>
    </row>
    <row r="44" spans="1:19">
      <c r="A44" s="5">
        <v>2010</v>
      </c>
      <c r="B44" s="87">
        <f t="shared" si="5"/>
        <v>100</v>
      </c>
      <c r="C44" s="21">
        <f t="shared" si="5"/>
        <v>1.7008160992592698</v>
      </c>
      <c r="D44" s="21">
        <f t="shared" si="5"/>
        <v>68.50228069090025</v>
      </c>
      <c r="E44" s="21">
        <f t="shared" si="5"/>
        <v>38.730124805255407</v>
      </c>
      <c r="F44" s="21">
        <f t="shared" si="5"/>
        <v>7.1052942400602888</v>
      </c>
      <c r="G44" s="21">
        <f t="shared" si="5"/>
        <v>-24.532472426418895</v>
      </c>
      <c r="H44" s="21">
        <f t="shared" si="5"/>
        <v>4.6536218271399354</v>
      </c>
      <c r="I44" s="21">
        <f t="shared" si="5"/>
        <v>5.2846785941270085</v>
      </c>
      <c r="J44" s="21">
        <f t="shared" si="5"/>
        <v>4.3600285719106537</v>
      </c>
      <c r="K44" s="21">
        <f t="shared" si="5"/>
        <v>2.7070198034837425</v>
      </c>
      <c r="L44" s="21">
        <f t="shared" si="5"/>
        <v>-21.062222647176256</v>
      </c>
      <c r="M44" s="21">
        <f t="shared" si="5"/>
        <v>2.5366007300460622</v>
      </c>
      <c r="N44" s="21">
        <f t="shared" si="5"/>
        <v>2.3993655685978932</v>
      </c>
      <c r="O44" s="21">
        <f t="shared" si="5"/>
        <v>1.3627901483152123</v>
      </c>
      <c r="P44" s="21">
        <f t="shared" si="5"/>
        <v>3.7171605820120681</v>
      </c>
      <c r="Q44" s="21">
        <f t="shared" si="5"/>
        <v>2.533788534114747</v>
      </c>
      <c r="R44" s="55"/>
      <c r="S44" s="55"/>
    </row>
    <row r="45" spans="1:19">
      <c r="A45" s="5">
        <v>2011</v>
      </c>
      <c r="B45" s="87">
        <f t="shared" ref="B45:Q45" si="6">IF(ISERROR((B19/$B19)*100),"..",(B19/$B19)*100)</f>
        <v>100</v>
      </c>
      <c r="C45" s="21">
        <f t="shared" si="6"/>
        <v>-0.43718499693028279</v>
      </c>
      <c r="D45" s="21">
        <f t="shared" si="6"/>
        <v>55.833464212795725</v>
      </c>
      <c r="E45" s="21">
        <f t="shared" si="6"/>
        <v>19.886063478918889</v>
      </c>
      <c r="F45" s="21">
        <f t="shared" si="6"/>
        <v>2.9977583917531669</v>
      </c>
      <c r="G45" s="21">
        <f t="shared" si="6"/>
        <v>-0.55597595625294682</v>
      </c>
      <c r="H45" s="21">
        <f t="shared" si="6"/>
        <v>4.0920058824369283</v>
      </c>
      <c r="I45" s="21">
        <f t="shared" si="6"/>
        <v>3.6528219991718922</v>
      </c>
      <c r="J45" s="21">
        <f t="shared" si="6"/>
        <v>8.9789974157255283</v>
      </c>
      <c r="K45" s="21">
        <f t="shared" si="6"/>
        <v>-1.3295449678036533</v>
      </c>
      <c r="L45" s="21">
        <f t="shared" si="6"/>
        <v>-6.0834677822356058</v>
      </c>
      <c r="M45" s="21">
        <f t="shared" si="6"/>
        <v>3.4500778137894592</v>
      </c>
      <c r="N45" s="21">
        <f t="shared" si="6"/>
        <v>4.2230757149588092</v>
      </c>
      <c r="O45" s="21">
        <f t="shared" si="6"/>
        <v>2.0625651422778746</v>
      </c>
      <c r="P45" s="21">
        <f t="shared" si="6"/>
        <v>1.5634146689701454</v>
      </c>
      <c r="Q45" s="21">
        <f t="shared" si="6"/>
        <v>1.6662145376147575</v>
      </c>
    </row>
    <row r="46" spans="1:19">
      <c r="A46" s="5">
        <v>2012</v>
      </c>
      <c r="B46" s="87">
        <f t="shared" ref="B46:Q46" si="7">IF(ISERROR((B20/$B20)*100),"..",(B20/$B20)*100)</f>
        <v>100</v>
      </c>
      <c r="C46" s="21">
        <f t="shared" si="7"/>
        <v>-1.3989501312335941</v>
      </c>
      <c r="D46" s="21">
        <f t="shared" si="7"/>
        <v>63.806012884753059</v>
      </c>
      <c r="E46" s="21">
        <f t="shared" si="7"/>
        <v>21.558816511572417</v>
      </c>
      <c r="F46" s="21">
        <f t="shared" si="7"/>
        <v>1.7449296110713437</v>
      </c>
      <c r="G46" s="21">
        <f t="shared" si="7"/>
        <v>0.26127415891195416</v>
      </c>
      <c r="H46" s="21">
        <f t="shared" si="7"/>
        <v>3.3388212837031737</v>
      </c>
      <c r="I46" s="21">
        <f t="shared" si="7"/>
        <v>2.5989024099260316</v>
      </c>
      <c r="J46" s="21">
        <f t="shared" si="7"/>
        <v>13.971367215461708</v>
      </c>
      <c r="K46" s="21">
        <f t="shared" si="7"/>
        <v>-1.4120734908136467</v>
      </c>
      <c r="L46" s="21">
        <f t="shared" si="7"/>
        <v>-12.17465998568362</v>
      </c>
      <c r="M46" s="21">
        <f t="shared" si="7"/>
        <v>2.3027916964924846</v>
      </c>
      <c r="N46" s="21">
        <f t="shared" si="7"/>
        <v>2.8260558339298494</v>
      </c>
      <c r="O46" s="21">
        <f t="shared" si="7"/>
        <v>1.5015509424958242</v>
      </c>
      <c r="P46" s="21">
        <f t="shared" si="7"/>
        <v>0.41374373657838248</v>
      </c>
      <c r="Q46" s="21">
        <f t="shared" si="7"/>
        <v>0.66141732283464638</v>
      </c>
    </row>
    <row r="48" spans="1:19">
      <c r="B48" s="1" t="s">
        <v>16</v>
      </c>
      <c r="C48" s="1" t="s">
        <v>93</v>
      </c>
      <c r="J48" s="1" t="s">
        <v>23</v>
      </c>
      <c r="K48" s="1" t="s">
        <v>26</v>
      </c>
    </row>
    <row r="49" spans="1:18">
      <c r="J49" s="1" t="s">
        <v>16</v>
      </c>
      <c r="K49" s="1" t="s">
        <v>93</v>
      </c>
    </row>
    <row r="52" spans="1:18" ht="12.75">
      <c r="B52" s="7" t="str">
        <f>'Table of Contents'!B25</f>
        <v>Table 16: Real Net Investment, Canada, Business Sector Industries, 1997-2012</v>
      </c>
      <c r="J52" s="7" t="str">
        <f>B52 &amp; " (continued)"</f>
        <v>Table 16: Real Net Investment, Canada, Business Sector Industries, 1997-2012 (continued)</v>
      </c>
    </row>
    <row r="54" spans="1:18" ht="33.75">
      <c r="A54" s="4"/>
      <c r="B54" s="94" t="s">
        <v>3</v>
      </c>
      <c r="C54" s="3" t="s">
        <v>2</v>
      </c>
      <c r="D54" s="3" t="s">
        <v>1</v>
      </c>
      <c r="E54" s="3" t="s">
        <v>0</v>
      </c>
      <c r="F54" s="3" t="s">
        <v>4</v>
      </c>
      <c r="G54" s="3" t="s">
        <v>5</v>
      </c>
      <c r="H54" s="3" t="s">
        <v>6</v>
      </c>
      <c r="I54" s="3" t="s">
        <v>7</v>
      </c>
      <c r="J54" s="3" t="s">
        <v>8</v>
      </c>
      <c r="K54" s="3" t="s">
        <v>9</v>
      </c>
      <c r="L54" s="3" t="s">
        <v>14</v>
      </c>
      <c r="M54" s="3" t="s">
        <v>10</v>
      </c>
      <c r="N54" s="3" t="s">
        <v>15</v>
      </c>
      <c r="O54" s="3" t="s">
        <v>11</v>
      </c>
      <c r="P54" s="3" t="s">
        <v>12</v>
      </c>
      <c r="Q54" s="3" t="s">
        <v>13</v>
      </c>
      <c r="R54" s="55"/>
    </row>
    <row r="55" spans="1:18" ht="11.25" customHeight="1">
      <c r="A55" s="5"/>
      <c r="B55" s="141" t="s">
        <v>138</v>
      </c>
      <c r="C55" s="142"/>
      <c r="D55" s="142"/>
      <c r="E55" s="142"/>
      <c r="F55" s="142"/>
      <c r="G55" s="142"/>
      <c r="H55" s="142"/>
      <c r="I55" s="142"/>
      <c r="J55" s="142" t="s">
        <v>138</v>
      </c>
      <c r="K55" s="142"/>
      <c r="L55" s="142"/>
      <c r="M55" s="142"/>
      <c r="N55" s="142"/>
      <c r="O55" s="142"/>
      <c r="P55" s="142"/>
      <c r="Q55" s="142"/>
      <c r="R55" s="55"/>
    </row>
    <row r="56" spans="1:18">
      <c r="A56" s="5">
        <v>1997</v>
      </c>
      <c r="B56" s="92">
        <f>IF(ISERROR(Gross_Inv_Can!B56-Dep_Inv_Can!B56),"..",Gross_Inv_Can!B56-Dep_Inv_Can!B56)</f>
        <v>22830.599999999991</v>
      </c>
      <c r="C56" s="22">
        <f>IF(ISERROR(Gross_Inv_Can!C56-Dep_Inv_Can!C56),"..",Gross_Inv_Can!C56-Dep_Inv_Can!C56)</f>
        <v>590.5</v>
      </c>
      <c r="D56" s="22">
        <f>IF(ISERROR(Gross_Inv_Can!D56-Dep_Inv_Can!D56),"..",Gross_Inv_Can!D56-Dep_Inv_Can!D56)</f>
        <v>10748.900000000001</v>
      </c>
      <c r="E56" s="22">
        <f>IF(ISERROR(Gross_Inv_Can!E56-Dep_Inv_Can!E56),"..",Gross_Inv_Can!E56-Dep_Inv_Can!E56)</f>
        <v>-4023.5</v>
      </c>
      <c r="F56" s="22">
        <f>IF(ISERROR(Gross_Inv_Can!F56-Dep_Inv_Can!F56),"..",Gross_Inv_Can!F56-Dep_Inv_Can!F56)</f>
        <v>461.19999999999982</v>
      </c>
      <c r="G56" s="22">
        <f>IF(ISERROR(Gross_Inv_Can!G56-Dep_Inv_Can!G56),"..",Gross_Inv_Can!G56-Dep_Inv_Can!G56)</f>
        <v>2163</v>
      </c>
      <c r="H56" s="22">
        <f>IF(ISERROR(Gross_Inv_Can!H56-Dep_Inv_Can!H56),"..",Gross_Inv_Can!H56-Dep_Inv_Can!H56)</f>
        <v>1474.1</v>
      </c>
      <c r="I56" s="22">
        <f>IF(ISERROR(Gross_Inv_Can!I56-Dep_Inv_Can!I56),"..",Gross_Inv_Can!I56-Dep_Inv_Can!I56)</f>
        <v>1499.1999999999998</v>
      </c>
      <c r="J56" s="22">
        <f>IF(ISERROR(Gross_Inv_Can!J56-Dep_Inv_Can!J56),"..",Gross_Inv_Can!J56-Dep_Inv_Can!J56)</f>
        <v>1861.3999999999996</v>
      </c>
      <c r="K56" s="22">
        <f>IF(ISERROR(Gross_Inv_Can!K56-Dep_Inv_Can!K56),"..",Gross_Inv_Can!K56-Dep_Inv_Can!K56)</f>
        <v>1414.6000000000004</v>
      </c>
      <c r="L56" s="22">
        <f>IF(ISERROR(Gross_Inv_Can!L56-Dep_Inv_Can!L56),"..",Gross_Inv_Can!L56-Dep_Inv_Can!L56)</f>
        <v>2745.0999999999985</v>
      </c>
      <c r="M56" s="22">
        <f>IF(ISERROR(Gross_Inv_Can!M56-Dep_Inv_Can!M56),"..",Gross_Inv_Can!M56-Dep_Inv_Can!M56)</f>
        <v>917.3</v>
      </c>
      <c r="N56" s="22">
        <f>IF(ISERROR(Gross_Inv_Can!N56-Dep_Inv_Can!N56),"..",Gross_Inv_Can!N56-Dep_Inv_Can!N56)</f>
        <v>277.39999999999998</v>
      </c>
      <c r="O56" s="22">
        <f>IF(ISERROR(Gross_Inv_Can!O56-Dep_Inv_Can!O56),"..",Gross_Inv_Can!O56-Dep_Inv_Can!O56)</f>
        <v>317.5</v>
      </c>
      <c r="P56" s="22">
        <f>IF(ISERROR(Gross_Inv_Can!P56-Dep_Inv_Can!P56),"..",Gross_Inv_Can!P56-Dep_Inv_Can!P56)</f>
        <v>49.900000000000091</v>
      </c>
      <c r="Q56" s="22">
        <f>IF(ISERROR(Gross_Inv_Can!Q56-Dep_Inv_Can!Q56),"..",Gross_Inv_Can!Q56-Dep_Inv_Can!Q56)</f>
        <v>509.29999999999995</v>
      </c>
      <c r="R56" s="55"/>
    </row>
    <row r="57" spans="1:18">
      <c r="A57" s="5">
        <v>1998</v>
      </c>
      <c r="B57" s="92">
        <f>IF(ISERROR(Gross_Inv_Can!B57-Dep_Inv_Can!B57),"..",Gross_Inv_Can!B57-Dep_Inv_Can!B57)</f>
        <v>24059.200000000012</v>
      </c>
      <c r="C57" s="22">
        <f>IF(ISERROR(Gross_Inv_Can!C57-Dep_Inv_Can!C57),"..",Gross_Inv_Can!C57-Dep_Inv_Can!C57)</f>
        <v>599.19999999999982</v>
      </c>
      <c r="D57" s="22">
        <f>IF(ISERROR(Gross_Inv_Can!D57-Dep_Inv_Can!D57),"..",Gross_Inv_Can!D57-Dep_Inv_Can!D57)</f>
        <v>6397.2000000000007</v>
      </c>
      <c r="E57" s="22">
        <f>IF(ISERROR(Gross_Inv_Can!E57-Dep_Inv_Can!E57),"..",Gross_Inv_Can!E57-Dep_Inv_Can!E57)</f>
        <v>-2579.5</v>
      </c>
      <c r="F57" s="22">
        <f>IF(ISERROR(Gross_Inv_Can!F57-Dep_Inv_Can!F57),"..",Gross_Inv_Can!F57-Dep_Inv_Can!F57)</f>
        <v>467.09999999999991</v>
      </c>
      <c r="G57" s="22">
        <f>IF(ISERROR(Gross_Inv_Can!G57-Dep_Inv_Can!G57),"..",Gross_Inv_Can!G57-Dep_Inv_Can!G57)</f>
        <v>1947.9000000000015</v>
      </c>
      <c r="H57" s="22">
        <f>IF(ISERROR(Gross_Inv_Can!H57-Dep_Inv_Can!H57),"..",Gross_Inv_Can!H57-Dep_Inv_Can!H57)</f>
        <v>848.09999999999991</v>
      </c>
      <c r="I57" s="22">
        <f>IF(ISERROR(Gross_Inv_Can!I57-Dep_Inv_Can!I57),"..",Gross_Inv_Can!I57-Dep_Inv_Can!I57)</f>
        <v>1039</v>
      </c>
      <c r="J57" s="22">
        <f>IF(ISERROR(Gross_Inv_Can!J57-Dep_Inv_Can!J57),"..",Gross_Inv_Can!J57-Dep_Inv_Can!J57)</f>
        <v>5118.8999999999996</v>
      </c>
      <c r="K57" s="22">
        <f>IF(ISERROR(Gross_Inv_Can!K57-Dep_Inv_Can!K57),"..",Gross_Inv_Can!K57-Dep_Inv_Can!K57)</f>
        <v>1101.6999999999998</v>
      </c>
      <c r="L57" s="22">
        <f>IF(ISERROR(Gross_Inv_Can!L57-Dep_Inv_Can!L57),"..",Gross_Inv_Can!L57-Dep_Inv_Can!L57)</f>
        <v>4074</v>
      </c>
      <c r="M57" s="22">
        <f>IF(ISERROR(Gross_Inv_Can!M57-Dep_Inv_Can!M57),"..",Gross_Inv_Can!M57-Dep_Inv_Can!M57)</f>
        <v>1312.5</v>
      </c>
      <c r="N57" s="22">
        <f>IF(ISERROR(Gross_Inv_Can!N57-Dep_Inv_Can!N57),"..",Gross_Inv_Can!N57-Dep_Inv_Can!N57)</f>
        <v>26.799999999999955</v>
      </c>
      <c r="O57" s="22">
        <f>IF(ISERROR(Gross_Inv_Can!O57-Dep_Inv_Can!O57),"..",Gross_Inv_Can!O57-Dep_Inv_Can!O57)</f>
        <v>250.5</v>
      </c>
      <c r="P57" s="22">
        <f>IF(ISERROR(Gross_Inv_Can!P57-Dep_Inv_Can!P57),"..",Gross_Inv_Can!P57-Dep_Inv_Can!P57)</f>
        <v>310.39999999999986</v>
      </c>
      <c r="Q57" s="22">
        <f>IF(ISERROR(Gross_Inv_Can!Q57-Dep_Inv_Can!Q57),"..",Gross_Inv_Can!Q57-Dep_Inv_Can!Q57)</f>
        <v>361.40000000000009</v>
      </c>
      <c r="R57" s="55"/>
    </row>
    <row r="58" spans="1:18">
      <c r="A58" s="5">
        <v>1999</v>
      </c>
      <c r="B58" s="92">
        <f>IF(ISERROR(Gross_Inv_Can!B58-Dep_Inv_Can!B58),"..",Gross_Inv_Can!B58-Dep_Inv_Can!B58)</f>
        <v>21467.5</v>
      </c>
      <c r="C58" s="22">
        <f>IF(ISERROR(Gross_Inv_Can!C58-Dep_Inv_Can!C58),"..",Gross_Inv_Can!C58-Dep_Inv_Can!C58)</f>
        <v>-247.30000000000018</v>
      </c>
      <c r="D58" s="22">
        <f>IF(ISERROR(Gross_Inv_Can!D58-Dep_Inv_Can!D58),"..",Gross_Inv_Can!D58-Dep_Inv_Can!D58)</f>
        <v>3395.4000000000015</v>
      </c>
      <c r="E58" s="22">
        <f>IF(ISERROR(Gross_Inv_Can!E58-Dep_Inv_Can!E58),"..",Gross_Inv_Can!E58-Dep_Inv_Can!E58)</f>
        <v>-2808</v>
      </c>
      <c r="F58" s="22">
        <f>IF(ISERROR(Gross_Inv_Can!F58-Dep_Inv_Can!F58),"..",Gross_Inv_Can!F58-Dep_Inv_Can!F58)</f>
        <v>612.80000000000018</v>
      </c>
      <c r="G58" s="22">
        <f>IF(ISERROR(Gross_Inv_Can!G58-Dep_Inv_Can!G58),"..",Gross_Inv_Can!G58-Dep_Inv_Can!G58)</f>
        <v>522.09999999999854</v>
      </c>
      <c r="H58" s="22">
        <f>IF(ISERROR(Gross_Inv_Can!H58-Dep_Inv_Can!H58),"..",Gross_Inv_Can!H58-Dep_Inv_Can!H58)</f>
        <v>845</v>
      </c>
      <c r="I58" s="22">
        <f>IF(ISERROR(Gross_Inv_Can!I58-Dep_Inv_Can!I58),"..",Gross_Inv_Can!I58-Dep_Inv_Can!I58)</f>
        <v>1057.5999999999999</v>
      </c>
      <c r="J58" s="22">
        <f>IF(ISERROR(Gross_Inv_Can!J58-Dep_Inv_Can!J58),"..",Gross_Inv_Can!J58-Dep_Inv_Can!J58)</f>
        <v>5293.5</v>
      </c>
      <c r="K58" s="22">
        <f>IF(ISERROR(Gross_Inv_Can!K58-Dep_Inv_Can!K58),"..",Gross_Inv_Can!K58-Dep_Inv_Can!K58)</f>
        <v>1738</v>
      </c>
      <c r="L58" s="22">
        <f>IF(ISERROR(Gross_Inv_Can!L58-Dep_Inv_Can!L58),"..",Gross_Inv_Can!L58-Dep_Inv_Can!L58)</f>
        <v>5232.2999999999993</v>
      </c>
      <c r="M58" s="22">
        <f>IF(ISERROR(Gross_Inv_Can!M58-Dep_Inv_Can!M58),"..",Gross_Inv_Can!M58-Dep_Inv_Can!M58)</f>
        <v>1273.2999999999997</v>
      </c>
      <c r="N58" s="22">
        <f>IF(ISERROR(Gross_Inv_Can!N58-Dep_Inv_Can!N58),"..",Gross_Inv_Can!N58-Dep_Inv_Can!N58)</f>
        <v>43.200000000000045</v>
      </c>
      <c r="O58" s="22">
        <f>IF(ISERROR(Gross_Inv_Can!O58-Dep_Inv_Can!O58),"..",Gross_Inv_Can!O58-Dep_Inv_Can!O58)</f>
        <v>373.6</v>
      </c>
      <c r="P58" s="22">
        <f>IF(ISERROR(Gross_Inv_Can!P58-Dep_Inv_Can!P58),"..",Gross_Inv_Can!P58-Dep_Inv_Can!P58)</f>
        <v>39.299999999999955</v>
      </c>
      <c r="Q58" s="22">
        <f>IF(ISERROR(Gross_Inv_Can!Q58-Dep_Inv_Can!Q58),"..",Gross_Inv_Can!Q58-Dep_Inv_Can!Q58)</f>
        <v>229.59999999999991</v>
      </c>
      <c r="R58" s="55"/>
    </row>
    <row r="59" spans="1:18">
      <c r="A59" s="5">
        <v>2000</v>
      </c>
      <c r="B59" s="92">
        <f>IF(ISERROR(Gross_Inv_Can!B59-Dep_Inv_Can!B59),"..",Gross_Inv_Can!B59-Dep_Inv_Can!B59)</f>
        <v>22339</v>
      </c>
      <c r="C59" s="22">
        <f>IF(ISERROR(Gross_Inv_Can!C59-Dep_Inv_Can!C59),"..",Gross_Inv_Can!C59-Dep_Inv_Can!C59)</f>
        <v>-186.60000000000036</v>
      </c>
      <c r="D59" s="22">
        <f>IF(ISERROR(Gross_Inv_Can!D59-Dep_Inv_Can!D59),"..",Gross_Inv_Can!D59-Dep_Inv_Can!D59)</f>
        <v>9679.0999999999985</v>
      </c>
      <c r="E59" s="22">
        <f>IF(ISERROR(Gross_Inv_Can!E59-Dep_Inv_Can!E59),"..",Gross_Inv_Can!E59-Dep_Inv_Can!E59)</f>
        <v>-2706.3999999999996</v>
      </c>
      <c r="F59" s="22">
        <f>IF(ISERROR(Gross_Inv_Can!F59-Dep_Inv_Can!F59),"..",Gross_Inv_Can!F59-Dep_Inv_Can!F59)</f>
        <v>583.40000000000009</v>
      </c>
      <c r="G59" s="22">
        <f>IF(ISERROR(Gross_Inv_Can!G59-Dep_Inv_Can!G59),"..",Gross_Inv_Can!G59-Dep_Inv_Can!G59)</f>
        <v>999.29999999999927</v>
      </c>
      <c r="H59" s="22">
        <f>IF(ISERROR(Gross_Inv_Can!H59-Dep_Inv_Can!H59),"..",Gross_Inv_Can!H59-Dep_Inv_Can!H59)</f>
        <v>630.40000000000009</v>
      </c>
      <c r="I59" s="22">
        <f>IF(ISERROR(Gross_Inv_Can!I59-Dep_Inv_Can!I59),"..",Gross_Inv_Can!I59-Dep_Inv_Can!I59)</f>
        <v>1465.5</v>
      </c>
      <c r="J59" s="22">
        <f>IF(ISERROR(Gross_Inv_Can!J59-Dep_Inv_Can!J59),"..",Gross_Inv_Can!J59-Dep_Inv_Can!J59)</f>
        <v>1878.2999999999993</v>
      </c>
      <c r="K59" s="22">
        <f>IF(ISERROR(Gross_Inv_Can!K59-Dep_Inv_Can!K59),"..",Gross_Inv_Can!K59-Dep_Inv_Can!K59)</f>
        <v>1918.3999999999996</v>
      </c>
      <c r="L59" s="22">
        <f>IF(ISERROR(Gross_Inv_Can!L59-Dep_Inv_Can!L59),"..",Gross_Inv_Can!L59-Dep_Inv_Can!L59)</f>
        <v>2799.1999999999971</v>
      </c>
      <c r="M59" s="22">
        <f>IF(ISERROR(Gross_Inv_Can!M59-Dep_Inv_Can!M59),"..",Gross_Inv_Can!M59-Dep_Inv_Can!M59)</f>
        <v>2346.5000000000005</v>
      </c>
      <c r="N59" s="22">
        <f>IF(ISERROR(Gross_Inv_Can!N59-Dep_Inv_Can!N59),"..",Gross_Inv_Can!N59-Dep_Inv_Can!N59)</f>
        <v>86.899999999999977</v>
      </c>
      <c r="O59" s="22">
        <f>IF(ISERROR(Gross_Inv_Can!O59-Dep_Inv_Can!O59),"..",Gross_Inv_Can!O59-Dep_Inv_Can!O59)</f>
        <v>299.20000000000005</v>
      </c>
      <c r="P59" s="22">
        <f>IF(ISERROR(Gross_Inv_Can!P59-Dep_Inv_Can!P59),"..",Gross_Inv_Can!P59-Dep_Inv_Can!P59)</f>
        <v>-240.59999999999991</v>
      </c>
      <c r="Q59" s="22">
        <f>IF(ISERROR(Gross_Inv_Can!Q59-Dep_Inv_Can!Q59),"..",Gross_Inv_Can!Q59-Dep_Inv_Can!Q59)</f>
        <v>194.70000000000005</v>
      </c>
      <c r="R59" s="55"/>
    </row>
    <row r="60" spans="1:18">
      <c r="A60" s="5">
        <v>2001</v>
      </c>
      <c r="B60" s="92">
        <f>IF(ISERROR(Gross_Inv_Can!B60-Dep_Inv_Can!B60),"..",Gross_Inv_Can!B60-Dep_Inv_Can!B60)</f>
        <v>17771.299999999988</v>
      </c>
      <c r="C60" s="22">
        <f>IF(ISERROR(Gross_Inv_Can!C60-Dep_Inv_Can!C60),"..",Gross_Inv_Can!C60-Dep_Inv_Can!C60)</f>
        <v>-453.60000000000036</v>
      </c>
      <c r="D60" s="22">
        <f>IF(ISERROR(Gross_Inv_Can!D60-Dep_Inv_Can!D60),"..",Gross_Inv_Can!D60-Dep_Inv_Can!D60)</f>
        <v>12480.2</v>
      </c>
      <c r="E60" s="22">
        <f>IF(ISERROR(Gross_Inv_Can!E60-Dep_Inv_Can!E60),"..",Gross_Inv_Can!E60-Dep_Inv_Can!E60)</f>
        <v>-1603.6000000000004</v>
      </c>
      <c r="F60" s="22">
        <f>IF(ISERROR(Gross_Inv_Can!F60-Dep_Inv_Can!F60),"..",Gross_Inv_Can!F60-Dep_Inv_Can!F60)</f>
        <v>447.09999999999991</v>
      </c>
      <c r="G60" s="22">
        <f>IF(ISERROR(Gross_Inv_Can!G60-Dep_Inv_Can!G60),"..",Gross_Inv_Can!G60-Dep_Inv_Can!G60)</f>
        <v>-2408.2999999999993</v>
      </c>
      <c r="H60" s="22">
        <f>IF(ISERROR(Gross_Inv_Can!H60-Dep_Inv_Can!H60),"..",Gross_Inv_Can!H60-Dep_Inv_Can!H60)</f>
        <v>500.30000000000018</v>
      </c>
      <c r="I60" s="22">
        <f>IF(ISERROR(Gross_Inv_Can!I60-Dep_Inv_Can!I60),"..",Gross_Inv_Can!I60-Dep_Inv_Can!I60)</f>
        <v>1440.1</v>
      </c>
      <c r="J60" s="22">
        <f>IF(ISERROR(Gross_Inv_Can!J60-Dep_Inv_Can!J60),"..",Gross_Inv_Can!J60-Dep_Inv_Can!J60)</f>
        <v>1508.6000000000004</v>
      </c>
      <c r="K60" s="22">
        <f>IF(ISERROR(Gross_Inv_Can!K60-Dep_Inv_Can!K60),"..",Gross_Inv_Can!K60-Dep_Inv_Can!K60)</f>
        <v>2172.6000000000004</v>
      </c>
      <c r="L60" s="22">
        <f>IF(ISERROR(Gross_Inv_Can!L60-Dep_Inv_Can!L60),"..",Gross_Inv_Can!L60-Dep_Inv_Can!L60)</f>
        <v>388.59999999999854</v>
      </c>
      <c r="M60" s="22">
        <f>IF(ISERROR(Gross_Inv_Can!M60-Dep_Inv_Can!M60),"..",Gross_Inv_Can!M60-Dep_Inv_Can!M60)</f>
        <v>1640.6000000000004</v>
      </c>
      <c r="N60" s="22">
        <f>IF(ISERROR(Gross_Inv_Can!N60-Dep_Inv_Can!N60),"..",Gross_Inv_Can!N60-Dep_Inv_Can!N60)</f>
        <v>63</v>
      </c>
      <c r="O60" s="22">
        <f>IF(ISERROR(Gross_Inv_Can!O60-Dep_Inv_Can!O60),"..",Gross_Inv_Can!O60-Dep_Inv_Can!O60)</f>
        <v>255.5</v>
      </c>
      <c r="P60" s="22">
        <f>IF(ISERROR(Gross_Inv_Can!P60-Dep_Inv_Can!P60),"..",Gross_Inv_Can!P60-Dep_Inv_Can!P60)</f>
        <v>-225.40000000000009</v>
      </c>
      <c r="Q60" s="22">
        <f>IF(ISERROR(Gross_Inv_Can!Q60-Dep_Inv_Can!Q60),"..",Gross_Inv_Can!Q60-Dep_Inv_Can!Q60)</f>
        <v>348.29999999999995</v>
      </c>
      <c r="R60" s="55"/>
    </row>
    <row r="61" spans="1:18">
      <c r="A61" s="5">
        <v>2002</v>
      </c>
      <c r="B61" s="92">
        <f>IF(ISERROR(Gross_Inv_Can!B61-Dep_Inv_Can!B61),"..",Gross_Inv_Can!B61-Dep_Inv_Can!B61)</f>
        <v>7834.5</v>
      </c>
      <c r="C61" s="22">
        <f>IF(ISERROR(Gross_Inv_Can!C61-Dep_Inv_Can!C61),"..",Gross_Inv_Can!C61-Dep_Inv_Can!C61)</f>
        <v>-44.5</v>
      </c>
      <c r="D61" s="22">
        <f>IF(ISERROR(Gross_Inv_Can!D61-Dep_Inv_Can!D61),"..",Gross_Inv_Can!D61-Dep_Inv_Can!D61)</f>
        <v>6373.2000000000007</v>
      </c>
      <c r="E61" s="22">
        <f>IF(ISERROR(Gross_Inv_Can!E61-Dep_Inv_Can!E61),"..",Gross_Inv_Can!E61-Dep_Inv_Can!E61)</f>
        <v>-626.5</v>
      </c>
      <c r="F61" s="22">
        <f>IF(ISERROR(Gross_Inv_Can!F61-Dep_Inv_Can!F61),"..",Gross_Inv_Can!F61-Dep_Inv_Can!F61)</f>
        <v>74</v>
      </c>
      <c r="G61" s="22">
        <f>IF(ISERROR(Gross_Inv_Can!G61-Dep_Inv_Can!G61),"..",Gross_Inv_Can!G61-Dep_Inv_Can!G61)</f>
        <v>-3081</v>
      </c>
      <c r="H61" s="22">
        <f>IF(ISERROR(Gross_Inv_Can!H61-Dep_Inv_Can!H61),"..",Gross_Inv_Can!H61-Dep_Inv_Can!H61)</f>
        <v>393.90000000000009</v>
      </c>
      <c r="I61" s="22">
        <f>IF(ISERROR(Gross_Inv_Can!I61-Dep_Inv_Can!I61),"..",Gross_Inv_Can!I61-Dep_Inv_Can!I61)</f>
        <v>1293.8000000000002</v>
      </c>
      <c r="J61" s="22">
        <f>IF(ISERROR(Gross_Inv_Can!J61-Dep_Inv_Can!J61),"..",Gross_Inv_Can!J61-Dep_Inv_Can!J61)</f>
        <v>907.39999999999964</v>
      </c>
      <c r="K61" s="22">
        <f>IF(ISERROR(Gross_Inv_Can!K61-Dep_Inv_Can!K61),"..",Gross_Inv_Can!K61-Dep_Inv_Can!K61)</f>
        <v>980.60000000000036</v>
      </c>
      <c r="L61" s="22">
        <f>IF(ISERROR(Gross_Inv_Can!L61-Dep_Inv_Can!L61),"..",Gross_Inv_Can!L61-Dep_Inv_Can!L61)</f>
        <v>-2099.5</v>
      </c>
      <c r="M61" s="22">
        <f>IF(ISERROR(Gross_Inv_Can!M61-Dep_Inv_Can!M61),"..",Gross_Inv_Can!M61-Dep_Inv_Can!M61)</f>
        <v>1270.4000000000005</v>
      </c>
      <c r="N61" s="22">
        <f>IF(ISERROR(Gross_Inv_Can!N61-Dep_Inv_Can!N61),"..",Gross_Inv_Can!N61-Dep_Inv_Can!N61)</f>
        <v>164</v>
      </c>
      <c r="O61" s="22">
        <f>IF(ISERROR(Gross_Inv_Can!O61-Dep_Inv_Can!O61),"..",Gross_Inv_Can!O61-Dep_Inv_Can!O61)</f>
        <v>420.20000000000005</v>
      </c>
      <c r="P61" s="22">
        <f>IF(ISERROR(Gross_Inv_Can!P61-Dep_Inv_Can!P61),"..",Gross_Inv_Can!P61-Dep_Inv_Can!P61)</f>
        <v>277.39999999999986</v>
      </c>
      <c r="Q61" s="22">
        <f>IF(ISERROR(Gross_Inv_Can!Q61-Dep_Inv_Can!Q61),"..",Gross_Inv_Can!Q61-Dep_Inv_Can!Q61)</f>
        <v>109.80000000000018</v>
      </c>
      <c r="R61" s="55"/>
    </row>
    <row r="62" spans="1:18">
      <c r="A62" s="5">
        <v>2003</v>
      </c>
      <c r="B62" s="92">
        <f>IF(ISERROR(Gross_Inv_Can!B62-Dep_Inv_Can!B62),"..",Gross_Inv_Can!B62-Dep_Inv_Can!B62)</f>
        <v>13468.800000000003</v>
      </c>
      <c r="C62" s="22">
        <f>IF(ISERROR(Gross_Inv_Can!C62-Dep_Inv_Can!C62),"..",Gross_Inv_Can!C62-Dep_Inv_Can!C62)</f>
        <v>-363.5</v>
      </c>
      <c r="D62" s="22">
        <f>IF(ISERROR(Gross_Inv_Can!D62-Dep_Inv_Can!D62),"..",Gross_Inv_Can!D62-Dep_Inv_Can!D62)</f>
        <v>9872.5</v>
      </c>
      <c r="E62" s="22">
        <f>IF(ISERROR(Gross_Inv_Can!E62-Dep_Inv_Can!E62),"..",Gross_Inv_Can!E62-Dep_Inv_Can!E62)</f>
        <v>1480.5</v>
      </c>
      <c r="F62" s="22">
        <f>IF(ISERROR(Gross_Inv_Can!F62-Dep_Inv_Can!F62),"..",Gross_Inv_Can!F62-Dep_Inv_Can!F62)</f>
        <v>366.80000000000018</v>
      </c>
      <c r="G62" s="22">
        <f>IF(ISERROR(Gross_Inv_Can!G62-Dep_Inv_Can!G62),"..",Gross_Inv_Can!G62-Dep_Inv_Can!G62)</f>
        <v>-917.09999999999854</v>
      </c>
      <c r="H62" s="22">
        <f>IF(ISERROR(Gross_Inv_Can!H62-Dep_Inv_Can!H62),"..",Gross_Inv_Can!H62-Dep_Inv_Can!H62)</f>
        <v>614.19999999999982</v>
      </c>
      <c r="I62" s="22">
        <f>IF(ISERROR(Gross_Inv_Can!I62-Dep_Inv_Can!I62),"..",Gross_Inv_Can!I62-Dep_Inv_Can!I62)</f>
        <v>2140.5</v>
      </c>
      <c r="J62" s="22">
        <f>IF(ISERROR(Gross_Inv_Can!J62-Dep_Inv_Can!J62),"..",Gross_Inv_Can!J62-Dep_Inv_Can!J62)</f>
        <v>-1390.8999999999996</v>
      </c>
      <c r="K62" s="22">
        <f>IF(ISERROR(Gross_Inv_Can!K62-Dep_Inv_Can!K62),"..",Gross_Inv_Can!K62-Dep_Inv_Can!K62)</f>
        <v>-595</v>
      </c>
      <c r="L62" s="22">
        <f>IF(ISERROR(Gross_Inv_Can!L62-Dep_Inv_Can!L62),"..",Gross_Inv_Can!L62-Dep_Inv_Can!L62)</f>
        <v>-1146.7999999999956</v>
      </c>
      <c r="M62" s="22">
        <f>IF(ISERROR(Gross_Inv_Can!M62-Dep_Inv_Can!M62),"..",Gross_Inv_Can!M62-Dep_Inv_Can!M62)</f>
        <v>999.80000000000018</v>
      </c>
      <c r="N62" s="22">
        <f>IF(ISERROR(Gross_Inv_Can!N62-Dep_Inv_Can!N62),"..",Gross_Inv_Can!N62-Dep_Inv_Can!N62)</f>
        <v>391.69999999999993</v>
      </c>
      <c r="O62" s="22">
        <f>IF(ISERROR(Gross_Inv_Can!O62-Dep_Inv_Can!O62),"..",Gross_Inv_Can!O62-Dep_Inv_Can!O62)</f>
        <v>550</v>
      </c>
      <c r="P62" s="22">
        <f>IF(ISERROR(Gross_Inv_Can!P62-Dep_Inv_Can!P62),"..",Gross_Inv_Can!P62-Dep_Inv_Can!P62)</f>
        <v>515</v>
      </c>
      <c r="Q62" s="22">
        <f>IF(ISERROR(Gross_Inv_Can!Q62-Dep_Inv_Can!Q62),"..",Gross_Inv_Can!Q62-Dep_Inv_Can!Q62)</f>
        <v>256.39999999999986</v>
      </c>
      <c r="R62" s="55"/>
    </row>
    <row r="63" spans="1:18">
      <c r="A63" s="5">
        <v>2004</v>
      </c>
      <c r="B63" s="92">
        <f>IF(ISERROR(Gross_Inv_Can!B63-Dep_Inv_Can!B63),"..",Gross_Inv_Can!B63-Dep_Inv_Can!B63)</f>
        <v>23576.200000000012</v>
      </c>
      <c r="C63" s="22">
        <f>IF(ISERROR(Gross_Inv_Can!C63-Dep_Inv_Can!C63),"..",Gross_Inv_Can!C63-Dep_Inv_Can!C63)</f>
        <v>-349.10000000000036</v>
      </c>
      <c r="D63" s="22">
        <f>IF(ISERROR(Gross_Inv_Can!D63-Dep_Inv_Can!D63),"..",Gross_Inv_Can!D63-Dep_Inv_Can!D63)</f>
        <v>14130.5</v>
      </c>
      <c r="E63" s="22">
        <f>IF(ISERROR(Gross_Inv_Can!E63-Dep_Inv_Can!E63),"..",Gross_Inv_Can!E63-Dep_Inv_Can!E63)</f>
        <v>1630.2999999999993</v>
      </c>
      <c r="F63" s="22">
        <f>IF(ISERROR(Gross_Inv_Can!F63-Dep_Inv_Can!F63),"..",Gross_Inv_Can!F63-Dep_Inv_Can!F63)</f>
        <v>701.5</v>
      </c>
      <c r="G63" s="22">
        <f>IF(ISERROR(Gross_Inv_Can!G63-Dep_Inv_Can!G63),"..",Gross_Inv_Can!G63-Dep_Inv_Can!G63)</f>
        <v>-1340.4000000000015</v>
      </c>
      <c r="H63" s="22">
        <f>IF(ISERROR(Gross_Inv_Can!H63-Dep_Inv_Can!H63),"..",Gross_Inv_Can!H63-Dep_Inv_Can!H63)</f>
        <v>743</v>
      </c>
      <c r="I63" s="22">
        <f>IF(ISERROR(Gross_Inv_Can!I63-Dep_Inv_Can!I63),"..",Gross_Inv_Can!I63-Dep_Inv_Can!I63)</f>
        <v>3332.3</v>
      </c>
      <c r="J63" s="22">
        <f>IF(ISERROR(Gross_Inv_Can!J63-Dep_Inv_Can!J63),"..",Gross_Inv_Can!J63-Dep_Inv_Can!J63)</f>
        <v>-1261.2000000000007</v>
      </c>
      <c r="K63" s="22">
        <f>IF(ISERROR(Gross_Inv_Can!K63-Dep_Inv_Can!K63),"..",Gross_Inv_Can!K63-Dep_Inv_Can!K63)</f>
        <v>1289.2999999999993</v>
      </c>
      <c r="L63" s="22">
        <f>IF(ISERROR(Gross_Inv_Can!L63-Dep_Inv_Can!L63),"..",Gross_Inv_Can!L63-Dep_Inv_Can!L63)</f>
        <v>1084.7999999999993</v>
      </c>
      <c r="M63" s="22">
        <f>IF(ISERROR(Gross_Inv_Can!M63-Dep_Inv_Can!M63),"..",Gross_Inv_Can!M63-Dep_Inv_Can!M63)</f>
        <v>921.5</v>
      </c>
      <c r="N63" s="22">
        <f>IF(ISERROR(Gross_Inv_Can!N63-Dep_Inv_Can!N63),"..",Gross_Inv_Can!N63-Dep_Inv_Can!N63)</f>
        <v>336</v>
      </c>
      <c r="O63" s="22">
        <f>IF(ISERROR(Gross_Inv_Can!O63-Dep_Inv_Can!O63),"..",Gross_Inv_Can!O63-Dep_Inv_Can!O63)</f>
        <v>683.2</v>
      </c>
      <c r="P63" s="22">
        <f>IF(ISERROR(Gross_Inv_Can!P63-Dep_Inv_Can!P63),"..",Gross_Inv_Can!P63-Dep_Inv_Can!P63)</f>
        <v>645.79999999999973</v>
      </c>
      <c r="Q63" s="22">
        <f>IF(ISERROR(Gross_Inv_Can!Q63-Dep_Inv_Can!Q63),"..",Gross_Inv_Can!Q63-Dep_Inv_Can!Q63)</f>
        <v>353.79999999999995</v>
      </c>
      <c r="R63" s="55"/>
    </row>
    <row r="64" spans="1:18">
      <c r="A64" s="5">
        <v>2005</v>
      </c>
      <c r="B64" s="92">
        <f>IF(ISERROR(Gross_Inv_Can!B64-Dep_Inv_Can!B64),"..",Gross_Inv_Can!B64-Dep_Inv_Can!B64)</f>
        <v>35361.400000000023</v>
      </c>
      <c r="C64" s="22">
        <f>IF(ISERROR(Gross_Inv_Can!C64-Dep_Inv_Can!C64),"..",Gross_Inv_Can!C64-Dep_Inv_Can!C64)</f>
        <v>-524.30000000000018</v>
      </c>
      <c r="D64" s="22">
        <f>IF(ISERROR(Gross_Inv_Can!D64-Dep_Inv_Can!D64),"..",Gross_Inv_Can!D64-Dep_Inv_Can!D64)</f>
        <v>21789.3</v>
      </c>
      <c r="E64" s="22">
        <f>IF(ISERROR(Gross_Inv_Can!E64-Dep_Inv_Can!E64),"..",Gross_Inv_Can!E64-Dep_Inv_Can!E64)</f>
        <v>1968.1000000000004</v>
      </c>
      <c r="F64" s="22">
        <f>IF(ISERROR(Gross_Inv_Can!F64-Dep_Inv_Can!F64),"..",Gross_Inv_Can!F64-Dep_Inv_Can!F64)</f>
        <v>816.5</v>
      </c>
      <c r="G64" s="22">
        <f>IF(ISERROR(Gross_Inv_Can!G64-Dep_Inv_Can!G64),"..",Gross_Inv_Can!G64-Dep_Inv_Can!G64)</f>
        <v>-602.29999999999927</v>
      </c>
      <c r="H64" s="22">
        <f>IF(ISERROR(Gross_Inv_Can!H64-Dep_Inv_Can!H64),"..",Gross_Inv_Can!H64-Dep_Inv_Can!H64)</f>
        <v>1201.5</v>
      </c>
      <c r="I64" s="22">
        <f>IF(ISERROR(Gross_Inv_Can!I64-Dep_Inv_Can!I64),"..",Gross_Inv_Can!I64-Dep_Inv_Can!I64)</f>
        <v>2260.1000000000004</v>
      </c>
      <c r="J64" s="22">
        <f>IF(ISERROR(Gross_Inv_Can!J64-Dep_Inv_Can!J64),"..",Gross_Inv_Can!J64-Dep_Inv_Can!J64)</f>
        <v>1235.1000000000004</v>
      </c>
      <c r="K64" s="22">
        <f>IF(ISERROR(Gross_Inv_Can!K64-Dep_Inv_Can!K64),"..",Gross_Inv_Can!K64-Dep_Inv_Can!K64)</f>
        <v>1290.6000000000004</v>
      </c>
      <c r="L64" s="22">
        <f>IF(ISERROR(Gross_Inv_Can!L64-Dep_Inv_Can!L64),"..",Gross_Inv_Can!L64-Dep_Inv_Can!L64)</f>
        <v>3339</v>
      </c>
      <c r="M64" s="22">
        <f>IF(ISERROR(Gross_Inv_Can!M64-Dep_Inv_Can!M64),"..",Gross_Inv_Can!M64-Dep_Inv_Can!M64)</f>
        <v>591.20000000000073</v>
      </c>
      <c r="N64" s="22">
        <f>IF(ISERROR(Gross_Inv_Can!N64-Dep_Inv_Can!N64),"..",Gross_Inv_Can!N64-Dep_Inv_Can!N64)</f>
        <v>345.20000000000005</v>
      </c>
      <c r="O64" s="22">
        <f>IF(ISERROR(Gross_Inv_Can!O64-Dep_Inv_Can!O64),"..",Gross_Inv_Can!O64-Dep_Inv_Can!O64)</f>
        <v>391.40000000000009</v>
      </c>
      <c r="P64" s="22">
        <f>IF(ISERROR(Gross_Inv_Can!P64-Dep_Inv_Can!P64),"..",Gross_Inv_Can!P64-Dep_Inv_Can!P64)</f>
        <v>808.80000000000018</v>
      </c>
      <c r="Q64" s="22">
        <f>IF(ISERROR(Gross_Inv_Can!Q64-Dep_Inv_Can!Q64),"..",Gross_Inv_Can!Q64-Dep_Inv_Can!Q64)</f>
        <v>331.69999999999982</v>
      </c>
      <c r="R64" s="55"/>
    </row>
    <row r="65" spans="1:18">
      <c r="A65" s="5">
        <v>2006</v>
      </c>
      <c r="B65" s="92">
        <f>IF(ISERROR(Gross_Inv_Can!B65-Dep_Inv_Can!B65),"..",Gross_Inv_Can!B65-Dep_Inv_Can!B65)</f>
        <v>42550.199999999983</v>
      </c>
      <c r="C65" s="22">
        <f>IF(ISERROR(Gross_Inv_Can!C65-Dep_Inv_Can!C65),"..",Gross_Inv_Can!C65-Dep_Inv_Can!C65)</f>
        <v>-852.39999999999964</v>
      </c>
      <c r="D65" s="22">
        <f>IF(ISERROR(Gross_Inv_Can!D65-Dep_Inv_Can!D65),"..",Gross_Inv_Can!D65-Dep_Inv_Can!D65)</f>
        <v>22932.9</v>
      </c>
      <c r="E65" s="22">
        <f>IF(ISERROR(Gross_Inv_Can!E65-Dep_Inv_Can!E65),"..",Gross_Inv_Can!E65-Dep_Inv_Can!E65)</f>
        <v>3620.6000000000004</v>
      </c>
      <c r="F65" s="22">
        <f>IF(ISERROR(Gross_Inv_Can!F65-Dep_Inv_Can!F65),"..",Gross_Inv_Can!F65-Dep_Inv_Can!F65)</f>
        <v>1027.5</v>
      </c>
      <c r="G65" s="22">
        <f>IF(ISERROR(Gross_Inv_Can!G65-Dep_Inv_Can!G65),"..",Gross_Inv_Can!G65-Dep_Inv_Can!G65)</f>
        <v>-939.5</v>
      </c>
      <c r="H65" s="22">
        <f>IF(ISERROR(Gross_Inv_Can!H65-Dep_Inv_Can!H65),"..",Gross_Inv_Can!H65-Dep_Inv_Can!H65)</f>
        <v>1240.8999999999996</v>
      </c>
      <c r="I65" s="22">
        <f>IF(ISERROR(Gross_Inv_Can!I65-Dep_Inv_Can!I65),"..",Gross_Inv_Can!I65-Dep_Inv_Can!I65)</f>
        <v>2289.1999999999998</v>
      </c>
      <c r="J65" s="22">
        <f>IF(ISERROR(Gross_Inv_Can!J65-Dep_Inv_Can!J65),"..",Gross_Inv_Can!J65-Dep_Inv_Can!J65)</f>
        <v>2434.1000000000004</v>
      </c>
      <c r="K65" s="22">
        <f>IF(ISERROR(Gross_Inv_Can!K65-Dep_Inv_Can!K65),"..",Gross_Inv_Can!K65-Dep_Inv_Can!K65)</f>
        <v>809.60000000000036</v>
      </c>
      <c r="L65" s="22">
        <f>IF(ISERROR(Gross_Inv_Can!L65-Dep_Inv_Can!L65),"..",Gross_Inv_Can!L65-Dep_Inv_Can!L65)</f>
        <v>6678</v>
      </c>
      <c r="M65" s="22">
        <f>IF(ISERROR(Gross_Inv_Can!M65-Dep_Inv_Can!M65),"..",Gross_Inv_Can!M65-Dep_Inv_Can!M65)</f>
        <v>983.10000000000036</v>
      </c>
      <c r="N65" s="22">
        <f>IF(ISERROR(Gross_Inv_Can!N65-Dep_Inv_Can!N65),"..",Gross_Inv_Can!N65-Dep_Inv_Can!N65)</f>
        <v>874.40000000000009</v>
      </c>
      <c r="O65" s="22">
        <f>IF(ISERROR(Gross_Inv_Can!O65-Dep_Inv_Can!O65),"..",Gross_Inv_Can!O65-Dep_Inv_Can!O65)</f>
        <v>434.59999999999991</v>
      </c>
      <c r="P65" s="22">
        <f>IF(ISERROR(Gross_Inv_Can!P65-Dep_Inv_Can!P65),"..",Gross_Inv_Can!P65-Dep_Inv_Can!P65)</f>
        <v>552.90000000000009</v>
      </c>
      <c r="Q65" s="22">
        <f>IF(ISERROR(Gross_Inv_Can!Q65-Dep_Inv_Can!Q65),"..",Gross_Inv_Can!Q65-Dep_Inv_Can!Q65)</f>
        <v>191.79999999999995</v>
      </c>
      <c r="R65" s="55"/>
    </row>
    <row r="66" spans="1:18">
      <c r="A66" s="5">
        <v>2007</v>
      </c>
      <c r="B66" s="92">
        <f>IF(ISERROR(Gross_Inv_Can!B66-Dep_Inv_Can!B66),"..",Gross_Inv_Can!B66-Dep_Inv_Can!B66)</f>
        <v>37491.199999999983</v>
      </c>
      <c r="C66" s="22">
        <f>IF(ISERROR(Gross_Inv_Can!C66-Dep_Inv_Can!C66),"..",Gross_Inv_Can!C66-Dep_Inv_Can!C66)</f>
        <v>201.39999999999964</v>
      </c>
      <c r="D66" s="22">
        <f>IF(ISERROR(Gross_Inv_Can!D66-Dep_Inv_Can!D66),"..",Gross_Inv_Can!D66-Dep_Inv_Can!D66)</f>
        <v>18408.300000000003</v>
      </c>
      <c r="E66" s="22">
        <f>IF(ISERROR(Gross_Inv_Can!E66-Dep_Inv_Can!E66),"..",Gross_Inv_Can!E66-Dep_Inv_Can!E66)</f>
        <v>4980.6000000000004</v>
      </c>
      <c r="F66" s="22">
        <f>IF(ISERROR(Gross_Inv_Can!F66-Dep_Inv_Can!F66),"..",Gross_Inv_Can!F66-Dep_Inv_Can!F66)</f>
        <v>1351.9</v>
      </c>
      <c r="G66" s="22">
        <f>IF(ISERROR(Gross_Inv_Can!G66-Dep_Inv_Can!G66),"..",Gross_Inv_Can!G66-Dep_Inv_Can!G66)</f>
        <v>-1123.2999999999993</v>
      </c>
      <c r="H66" s="22">
        <f>IF(ISERROR(Gross_Inv_Can!H66-Dep_Inv_Can!H66),"..",Gross_Inv_Can!H66-Dep_Inv_Can!H66)</f>
        <v>1235.1999999999998</v>
      </c>
      <c r="I66" s="22">
        <f>IF(ISERROR(Gross_Inv_Can!I66-Dep_Inv_Can!I66),"..",Gross_Inv_Can!I66-Dep_Inv_Can!I66)</f>
        <v>3280.8999999999996</v>
      </c>
      <c r="J66" s="22">
        <f>IF(ISERROR(Gross_Inv_Can!J66-Dep_Inv_Can!J66),"..",Gross_Inv_Can!J66-Dep_Inv_Can!J66)</f>
        <v>3755</v>
      </c>
      <c r="K66" s="22">
        <f>IF(ISERROR(Gross_Inv_Can!K66-Dep_Inv_Can!K66),"..",Gross_Inv_Can!K66-Dep_Inv_Can!K66)</f>
        <v>-1106.2999999999993</v>
      </c>
      <c r="L66" s="22">
        <f>IF(ISERROR(Gross_Inv_Can!L66-Dep_Inv_Can!L66),"..",Gross_Inv_Can!L66-Dep_Inv_Can!L66)</f>
        <v>2809.5</v>
      </c>
      <c r="M66" s="22">
        <f>IF(ISERROR(Gross_Inv_Can!M66-Dep_Inv_Can!M66),"..",Gross_Inv_Can!M66-Dep_Inv_Can!M66)</f>
        <v>1301.4000000000005</v>
      </c>
      <c r="N66" s="22">
        <f>IF(ISERROR(Gross_Inv_Can!N66-Dep_Inv_Can!N66),"..",Gross_Inv_Can!N66-Dep_Inv_Can!N66)</f>
        <v>578.69999999999982</v>
      </c>
      <c r="O66" s="22">
        <f>IF(ISERROR(Gross_Inv_Can!O66-Dep_Inv_Can!O66),"..",Gross_Inv_Can!O66-Dep_Inv_Can!O66)</f>
        <v>726.39999999999986</v>
      </c>
      <c r="P66" s="22">
        <f>IF(ISERROR(Gross_Inv_Can!P66-Dep_Inv_Can!P66),"..",Gross_Inv_Can!P66-Dep_Inv_Can!P66)</f>
        <v>623.30000000000018</v>
      </c>
      <c r="Q66" s="22">
        <f>IF(ISERROR(Gross_Inv_Can!Q66-Dep_Inv_Can!Q66),"..",Gross_Inv_Can!Q66-Dep_Inv_Can!Q66)</f>
        <v>179.09999999999991</v>
      </c>
      <c r="R66" s="55"/>
    </row>
    <row r="67" spans="1:18">
      <c r="A67" s="5">
        <v>2008</v>
      </c>
      <c r="B67" s="92">
        <f>IF(ISERROR(Gross_Inv_Can!B67-Dep_Inv_Can!B67),"..",Gross_Inv_Can!B67-Dep_Inv_Can!B67)</f>
        <v>38791.700000000012</v>
      </c>
      <c r="C67" s="22">
        <f>IF(ISERROR(Gross_Inv_Can!C67-Dep_Inv_Can!C67),"..",Gross_Inv_Can!C67-Dep_Inv_Can!C67)</f>
        <v>46.199999999999818</v>
      </c>
      <c r="D67" s="22">
        <f>IF(ISERROR(Gross_Inv_Can!D67-Dep_Inv_Can!D67),"..",Gross_Inv_Can!D67-Dep_Inv_Can!D67)</f>
        <v>18424.300000000003</v>
      </c>
      <c r="E67" s="22">
        <f>IF(ISERROR(Gross_Inv_Can!E67-Dep_Inv_Can!E67),"..",Gross_Inv_Can!E67-Dep_Inv_Can!E67)</f>
        <v>5419.7999999999993</v>
      </c>
      <c r="F67" s="22">
        <f>IF(ISERROR(Gross_Inv_Can!F67-Dep_Inv_Can!F67),"..",Gross_Inv_Can!F67-Dep_Inv_Can!F67)</f>
        <v>1320.3999999999996</v>
      </c>
      <c r="G67" s="22">
        <f>IF(ISERROR(Gross_Inv_Can!G67-Dep_Inv_Can!G67),"..",Gross_Inv_Can!G67-Dep_Inv_Can!G67)</f>
        <v>-2192.5999999999985</v>
      </c>
      <c r="H67" s="22">
        <f>IF(ISERROR(Gross_Inv_Can!H67-Dep_Inv_Can!H67),"..",Gross_Inv_Can!H67-Dep_Inv_Can!H67)</f>
        <v>2008</v>
      </c>
      <c r="I67" s="22">
        <f>IF(ISERROR(Gross_Inv_Can!I67-Dep_Inv_Can!I67),"..",Gross_Inv_Can!I67-Dep_Inv_Can!I67)</f>
        <v>2744.8999999999996</v>
      </c>
      <c r="J67" s="22">
        <f>IF(ISERROR(Gross_Inv_Can!J67-Dep_Inv_Can!J67),"..",Gross_Inv_Can!J67-Dep_Inv_Can!J67)</f>
        <v>6518.4</v>
      </c>
      <c r="K67" s="22">
        <f>IF(ISERROR(Gross_Inv_Can!K67-Dep_Inv_Can!K67),"..",Gross_Inv_Can!K67-Dep_Inv_Can!K67)</f>
        <v>-470.39999999999964</v>
      </c>
      <c r="L67" s="22">
        <f>IF(ISERROR(Gross_Inv_Can!L67-Dep_Inv_Can!L67),"..",Gross_Inv_Can!L67-Dep_Inv_Can!L67)</f>
        <v>418.59999999999854</v>
      </c>
      <c r="M67" s="22">
        <f>IF(ISERROR(Gross_Inv_Can!M67-Dep_Inv_Can!M67),"..",Gross_Inv_Can!M67-Dep_Inv_Can!M67)</f>
        <v>1528.1999999999998</v>
      </c>
      <c r="N67" s="22">
        <f>IF(ISERROR(Gross_Inv_Can!N67-Dep_Inv_Can!N67),"..",Gross_Inv_Can!N67-Dep_Inv_Can!N67)</f>
        <v>789.8</v>
      </c>
      <c r="O67" s="22">
        <f>IF(ISERROR(Gross_Inv_Can!O67-Dep_Inv_Can!O67),"..",Gross_Inv_Can!O67-Dep_Inv_Can!O67)</f>
        <v>931.90000000000009</v>
      </c>
      <c r="P67" s="22">
        <f>IF(ISERROR(Gross_Inv_Can!P67-Dep_Inv_Can!P67),"..",Gross_Inv_Can!P67-Dep_Inv_Can!P67)</f>
        <v>748.90000000000009</v>
      </c>
      <c r="Q67" s="22">
        <f>IF(ISERROR(Gross_Inv_Can!Q67-Dep_Inv_Can!Q67),"..",Gross_Inv_Can!Q67-Dep_Inv_Can!Q67)</f>
        <v>253.40000000000009</v>
      </c>
      <c r="R67" s="55"/>
    </row>
    <row r="68" spans="1:18">
      <c r="A68" s="5">
        <v>2009</v>
      </c>
      <c r="B68" s="92">
        <f>IF(ISERROR(Gross_Inv_Can!B68-Dep_Inv_Can!B68),"..",Gross_Inv_Can!B68-Dep_Inv_Can!B68)</f>
        <v>-4047</v>
      </c>
      <c r="C68" s="22">
        <f>IF(ISERROR(Gross_Inv_Can!C68-Dep_Inv_Can!C68),"..",Gross_Inv_Can!C68-Dep_Inv_Can!C68)</f>
        <v>281.60000000000036</v>
      </c>
      <c r="D68" s="22">
        <f>IF(ISERROR(Gross_Inv_Can!D68-Dep_Inv_Can!D68),"..",Gross_Inv_Can!D68-Dep_Inv_Can!D68)</f>
        <v>-5918.0999999999985</v>
      </c>
      <c r="E68" s="22">
        <f>IF(ISERROR(Gross_Inv_Can!E68-Dep_Inv_Can!E68),"..",Gross_Inv_Can!E68-Dep_Inv_Can!E68)</f>
        <v>7559.7999999999993</v>
      </c>
      <c r="F68" s="22">
        <f>IF(ISERROR(Gross_Inv_Can!F68-Dep_Inv_Can!F68),"..",Gross_Inv_Can!F68-Dep_Inv_Can!F68)</f>
        <v>699.80000000000018</v>
      </c>
      <c r="G68" s="22">
        <f>IF(ISERROR(Gross_Inv_Can!G68-Dep_Inv_Can!G68),"..",Gross_Inv_Can!G68-Dep_Inv_Can!G68)</f>
        <v>-6945.2999999999993</v>
      </c>
      <c r="H68" s="22">
        <f>IF(ISERROR(Gross_Inv_Can!H68-Dep_Inv_Can!H68),"..",Gross_Inv_Can!H68-Dep_Inv_Can!H68)</f>
        <v>752.89999999999964</v>
      </c>
      <c r="I68" s="22">
        <f>IF(ISERROR(Gross_Inv_Can!I68-Dep_Inv_Can!I68),"..",Gross_Inv_Can!I68-Dep_Inv_Can!I68)</f>
        <v>673.19999999999982</v>
      </c>
      <c r="J68" s="22">
        <f>IF(ISERROR(Gross_Inv_Can!J68-Dep_Inv_Can!J68),"..",Gross_Inv_Can!J68-Dep_Inv_Can!J68)</f>
        <v>2884.7000000000007</v>
      </c>
      <c r="K68" s="22">
        <f>IF(ISERROR(Gross_Inv_Can!K68-Dep_Inv_Can!K68),"..",Gross_Inv_Can!K68-Dep_Inv_Can!K68)</f>
        <v>-582.10000000000036</v>
      </c>
      <c r="L68" s="22">
        <f>IF(ISERROR(Gross_Inv_Can!L68-Dep_Inv_Can!L68),"..",Gross_Inv_Can!L68-Dep_Inv_Can!L68)</f>
        <v>-6453.2000000000007</v>
      </c>
      <c r="M68" s="22">
        <f>IF(ISERROR(Gross_Inv_Can!M68-Dep_Inv_Can!M68),"..",Gross_Inv_Can!M68-Dep_Inv_Can!M68)</f>
        <v>219.80000000000018</v>
      </c>
      <c r="N68" s="22">
        <f>IF(ISERROR(Gross_Inv_Can!N68-Dep_Inv_Can!N68),"..",Gross_Inv_Can!N68-Dep_Inv_Can!N68)</f>
        <v>430.79999999999995</v>
      </c>
      <c r="O68" s="22">
        <f>IF(ISERROR(Gross_Inv_Can!O68-Dep_Inv_Can!O68),"..",Gross_Inv_Can!O68-Dep_Inv_Can!O68)</f>
        <v>255.10000000000014</v>
      </c>
      <c r="P68" s="22">
        <f>IF(ISERROR(Gross_Inv_Can!P68-Dep_Inv_Can!P68),"..",Gross_Inv_Can!P68-Dep_Inv_Can!P68)</f>
        <v>1518.4</v>
      </c>
      <c r="Q68" s="22">
        <f>IF(ISERROR(Gross_Inv_Can!Q68-Dep_Inv_Can!Q68),"..",Gross_Inv_Can!Q68-Dep_Inv_Can!Q68)</f>
        <v>298.70000000000005</v>
      </c>
      <c r="R68" s="55"/>
    </row>
    <row r="69" spans="1:18">
      <c r="A69" s="5">
        <v>2010</v>
      </c>
      <c r="B69" s="92">
        <f>IF(ISERROR(Gross_Inv_Can!B69-Dep_Inv_Can!B69),"..",Gross_Inv_Can!B69-Dep_Inv_Can!B69)</f>
        <v>16630.399999999994</v>
      </c>
      <c r="C69" s="22">
        <f>IF(ISERROR(Gross_Inv_Can!C69-Dep_Inv_Can!C69),"..",Gross_Inv_Can!C69-Dep_Inv_Can!C69)</f>
        <v>330.30000000000018</v>
      </c>
      <c r="D69" s="22">
        <f>IF(ISERROR(Gross_Inv_Can!D69-Dep_Inv_Can!D69),"..",Gross_Inv_Can!D69-Dep_Inv_Can!D69)</f>
        <v>11100.800000000003</v>
      </c>
      <c r="E69" s="22">
        <f>IF(ISERROR(Gross_Inv_Can!E69-Dep_Inv_Can!E69),"..",Gross_Inv_Can!E69-Dep_Inv_Can!E69)</f>
        <v>6243.7999999999993</v>
      </c>
      <c r="F69" s="22">
        <f>IF(ISERROR(Gross_Inv_Can!F69-Dep_Inv_Can!F69),"..",Gross_Inv_Can!F69-Dep_Inv_Can!F69)</f>
        <v>1279.8999999999996</v>
      </c>
      <c r="G69" s="22">
        <f>IF(ISERROR(Gross_Inv_Can!G69-Dep_Inv_Can!G69),"..",Gross_Inv_Can!G69-Dep_Inv_Can!G69)</f>
        <v>-4196.7000000000007</v>
      </c>
      <c r="H69" s="22">
        <f>IF(ISERROR(Gross_Inv_Can!H69-Dep_Inv_Can!H69),"..",Gross_Inv_Can!H69-Dep_Inv_Can!H69)</f>
        <v>804.5</v>
      </c>
      <c r="I69" s="22">
        <f>IF(ISERROR(Gross_Inv_Can!I69-Dep_Inv_Can!I69),"..",Gross_Inv_Can!I69-Dep_Inv_Can!I69)</f>
        <v>921.19999999999982</v>
      </c>
      <c r="J69" s="22">
        <f>IF(ISERROR(Gross_Inv_Can!J69-Dep_Inv_Can!J69),"..",Gross_Inv_Can!J69-Dep_Inv_Can!J69)</f>
        <v>648.29999999999927</v>
      </c>
      <c r="K69" s="22">
        <f>IF(ISERROR(Gross_Inv_Can!K69-Dep_Inv_Can!K69),"..",Gross_Inv_Can!K69-Dep_Inv_Can!K69)</f>
        <v>582</v>
      </c>
      <c r="L69" s="22">
        <f>IF(ISERROR(Gross_Inv_Can!L69-Dep_Inv_Can!L69),"..",Gross_Inv_Can!L69-Dep_Inv_Can!L69)</f>
        <v>-3956.9000000000015</v>
      </c>
      <c r="M69" s="22">
        <f>IF(ISERROR(Gross_Inv_Can!M69-Dep_Inv_Can!M69),"..",Gross_Inv_Can!M69-Dep_Inv_Can!M69)</f>
        <v>472.40000000000055</v>
      </c>
      <c r="N69" s="22">
        <f>IF(ISERROR(Gross_Inv_Can!N69-Dep_Inv_Can!N69),"..",Gross_Inv_Can!N69-Dep_Inv_Can!N69)</f>
        <v>414.59999999999991</v>
      </c>
      <c r="O69" s="22">
        <f>IF(ISERROR(Gross_Inv_Can!O69-Dep_Inv_Can!O69),"..",Gross_Inv_Can!O69-Dep_Inv_Can!O69)</f>
        <v>234.60000000000014</v>
      </c>
      <c r="P69" s="22">
        <f>IF(ISERROR(Gross_Inv_Can!P69-Dep_Inv_Can!P69),"..",Gross_Inv_Can!P69-Dep_Inv_Can!P69)</f>
        <v>683.30000000000018</v>
      </c>
      <c r="Q69" s="22">
        <f>IF(ISERROR(Gross_Inv_Can!Q69-Dep_Inv_Can!Q69),"..",Gross_Inv_Can!Q69-Dep_Inv_Can!Q69)</f>
        <v>457.89999999999986</v>
      </c>
      <c r="R69" s="55"/>
    </row>
    <row r="70" spans="1:18">
      <c r="A70" s="55">
        <v>2011</v>
      </c>
      <c r="B70" s="92">
        <f>IF(ISERROR(Gross_Inv_Can!B70-Dep_Inv_Can!B70),"..",Gross_Inv_Can!B70-Dep_Inv_Can!B70)</f>
        <v>32638.700000000012</v>
      </c>
      <c r="C70" s="22">
        <f>IF(ISERROR(Gross_Inv_Can!C70-Dep_Inv_Can!C70),"..",Gross_Inv_Can!C70-Dep_Inv_Can!C70)</f>
        <v>-90.5</v>
      </c>
      <c r="D70" s="22">
        <f>IF(ISERROR(Gross_Inv_Can!D70-Dep_Inv_Can!D70),"..",Gross_Inv_Can!D70-Dep_Inv_Can!D70)</f>
        <v>17219.5</v>
      </c>
      <c r="E70" s="22">
        <f>IF(ISERROR(Gross_Inv_Can!E70-Dep_Inv_Can!E70),"..",Gross_Inv_Can!E70-Dep_Inv_Can!E70)</f>
        <v>6156.4</v>
      </c>
      <c r="F70" s="22">
        <f>IF(ISERROR(Gross_Inv_Can!F70-Dep_Inv_Can!F70),"..",Gross_Inv_Can!F70-Dep_Inv_Can!F70)</f>
        <v>1082</v>
      </c>
      <c r="G70" s="22">
        <f>IF(ISERROR(Gross_Inv_Can!G70-Dep_Inv_Can!G70),"..",Gross_Inv_Can!G70-Dep_Inv_Can!G70)</f>
        <v>-6.2999999999992724</v>
      </c>
      <c r="H70" s="22">
        <f>IF(ISERROR(Gross_Inv_Can!H70-Dep_Inv_Can!H70),"..",Gross_Inv_Can!H70-Dep_Inv_Can!H70)</f>
        <v>1417.6000000000004</v>
      </c>
      <c r="I70" s="22">
        <f>IF(ISERROR(Gross_Inv_Can!I70-Dep_Inv_Can!I70),"..",Gross_Inv_Can!I70-Dep_Inv_Can!I70)</f>
        <v>1273.3000000000002</v>
      </c>
      <c r="J70" s="22">
        <f>IF(ISERROR(Gross_Inv_Can!J70-Dep_Inv_Can!J70),"..",Gross_Inv_Can!J70-Dep_Inv_Can!J70)</f>
        <v>2862.3999999999996</v>
      </c>
      <c r="K70" s="22">
        <f>IF(ISERROR(Gross_Inv_Can!K70-Dep_Inv_Can!K70),"..",Gross_Inv_Can!K70-Dep_Inv_Can!K70)</f>
        <v>-296.89999999999964</v>
      </c>
      <c r="L70" s="22">
        <f>IF(ISERROR(Gross_Inv_Can!L70-Dep_Inv_Can!L70),"..",Gross_Inv_Can!L70-Dep_Inv_Can!L70)</f>
        <v>-2375.2999999999993</v>
      </c>
      <c r="M70" s="22">
        <f>IF(ISERROR(Gross_Inv_Can!M70-Dep_Inv_Can!M70),"..",Gross_Inv_Can!M70-Dep_Inv_Can!M70)</f>
        <v>1318.7000000000007</v>
      </c>
      <c r="N70" s="22">
        <f>IF(ISERROR(Gross_Inv_Can!N70-Dep_Inv_Can!N70),"..",Gross_Inv_Can!N70-Dep_Inv_Can!N70)</f>
        <v>1490.4999999999998</v>
      </c>
      <c r="O70" s="22">
        <f>IF(ISERROR(Gross_Inv_Can!O70-Dep_Inv_Can!O70),"..",Gross_Inv_Can!O70-Dep_Inv_Can!O70)</f>
        <v>711.3</v>
      </c>
      <c r="P70" s="22">
        <f>IF(ISERROR(Gross_Inv_Can!P70-Dep_Inv_Can!P70),"..",Gross_Inv_Can!P70-Dep_Inv_Can!P70)</f>
        <v>572.19999999999982</v>
      </c>
      <c r="Q70" s="22">
        <f>IF(ISERROR(Gross_Inv_Can!Q70-Dep_Inv_Can!Q70),"..",Gross_Inv_Can!Q70-Dep_Inv_Can!Q70)</f>
        <v>609.19999999999982</v>
      </c>
      <c r="R70" s="55"/>
    </row>
    <row r="71" spans="1:18">
      <c r="A71" s="55">
        <v>2012</v>
      </c>
      <c r="B71" s="92">
        <f>IF(ISERROR(Gross_Inv_Can!B71-Dep_Inv_Can!B71),"..",Gross_Inv_Can!B71-Dep_Inv_Can!B71)</f>
        <v>38028.100000000006</v>
      </c>
      <c r="C71" s="22">
        <f>IF(ISERROR(Gross_Inv_Can!C71-Dep_Inv_Can!C71),"..",Gross_Inv_Can!C71-Dep_Inv_Can!C71)</f>
        <v>-490.09999999999945</v>
      </c>
      <c r="D71" s="22">
        <f>IF(ISERROR(Gross_Inv_Can!D71-Dep_Inv_Can!D71),"..",Gross_Inv_Can!D71-Dep_Inv_Can!D71)</f>
        <v>22711.599999999999</v>
      </c>
      <c r="E71" s="22">
        <f>IF(ISERROR(Gross_Inv_Can!E71-Dep_Inv_Can!E71),"..",Gross_Inv_Can!E71-Dep_Inv_Can!E71)</f>
        <v>7748.3000000000011</v>
      </c>
      <c r="F71" s="22">
        <f>IF(ISERROR(Gross_Inv_Can!F71-Dep_Inv_Can!F71),"..",Gross_Inv_Can!F71-Dep_Inv_Can!F71)</f>
        <v>734.89999999999964</v>
      </c>
      <c r="G71" s="22">
        <f>IF(ISERROR(Gross_Inv_Can!G71-Dep_Inv_Can!G71),"..",Gross_Inv_Can!G71-Dep_Inv_Can!G71)</f>
        <v>326.90000000000146</v>
      </c>
      <c r="H71" s="22">
        <f>IF(ISERROR(Gross_Inv_Can!H71-Dep_Inv_Can!H71),"..",Gross_Inv_Can!H71-Dep_Inv_Can!H71)</f>
        <v>1359.0999999999995</v>
      </c>
      <c r="I71" s="22">
        <f>IF(ISERROR(Gross_Inv_Can!I71-Dep_Inv_Can!I71),"..",Gross_Inv_Can!I71-Dep_Inv_Can!I71)</f>
        <v>1076.4999999999991</v>
      </c>
      <c r="J71" s="22">
        <f>IF(ISERROR(Gross_Inv_Can!J71-Dep_Inv_Can!J71),"..",Gross_Inv_Can!J71-Dep_Inv_Can!J71)</f>
        <v>5236.2000000000007</v>
      </c>
      <c r="K71" s="22">
        <f>IF(ISERROR(Gross_Inv_Can!K71-Dep_Inv_Can!K71),"..",Gross_Inv_Can!K71-Dep_Inv_Can!K71)</f>
        <v>-373.29999999999927</v>
      </c>
      <c r="L71" s="22">
        <f>IF(ISERROR(Gross_Inv_Can!L71-Dep_Inv_Can!L71),"..",Gross_Inv_Can!L71-Dep_Inv_Can!L71)</f>
        <v>-5173.8999999999978</v>
      </c>
      <c r="M71" s="22">
        <f>IF(ISERROR(Gross_Inv_Can!M71-Dep_Inv_Can!M71),"..",Gross_Inv_Can!M71-Dep_Inv_Can!M71)</f>
        <v>1079.1000000000004</v>
      </c>
      <c r="N71" s="22">
        <f>IF(ISERROR(Gross_Inv_Can!N71-Dep_Inv_Can!N71),"..",Gross_Inv_Can!N71-Dep_Inv_Can!N71)</f>
        <v>1157.0000000000002</v>
      </c>
      <c r="O71" s="22">
        <f>IF(ISERROR(Gross_Inv_Can!O71-Dep_Inv_Can!O71),"..",Gross_Inv_Can!O71-Dep_Inv_Can!O71)</f>
        <v>607.40000000000009</v>
      </c>
      <c r="P71" s="22">
        <f>IF(ISERROR(Gross_Inv_Can!P71-Dep_Inv_Can!P71),"..",Gross_Inv_Can!P71-Dep_Inv_Can!P71)</f>
        <v>205.20000000000027</v>
      </c>
      <c r="Q71" s="22">
        <f>IF(ISERROR(Gross_Inv_Can!Q71-Dep_Inv_Can!Q71),"..",Gross_Inv_Can!Q71-Dep_Inv_Can!Q71)</f>
        <v>297.80000000000018</v>
      </c>
      <c r="R71" s="55"/>
    </row>
    <row r="72" spans="1:18">
      <c r="A72" s="55"/>
      <c r="B72" s="22"/>
      <c r="C72" s="22"/>
      <c r="D72" s="22"/>
      <c r="E72" s="22"/>
      <c r="F72" s="22"/>
      <c r="G72" s="22"/>
      <c r="H72" s="22"/>
      <c r="I72" s="22"/>
      <c r="J72" s="22"/>
      <c r="K72" s="22"/>
      <c r="L72" s="22"/>
      <c r="M72" s="22"/>
      <c r="N72" s="22"/>
      <c r="O72" s="22"/>
      <c r="P72" s="22"/>
      <c r="Q72" s="22"/>
      <c r="R72" s="55"/>
    </row>
    <row r="73" spans="1:18">
      <c r="A73" s="4"/>
      <c r="B73" s="10" t="s">
        <v>17</v>
      </c>
      <c r="C73" s="8"/>
      <c r="D73" s="8"/>
      <c r="E73" s="8"/>
      <c r="F73" s="8"/>
      <c r="G73" s="8"/>
      <c r="H73" s="10"/>
      <c r="I73" s="8"/>
      <c r="J73" s="10" t="s">
        <v>17</v>
      </c>
      <c r="K73" s="8"/>
      <c r="L73" s="8"/>
      <c r="M73" s="8"/>
      <c r="N73" s="8"/>
      <c r="O73" s="8"/>
      <c r="P73" s="8"/>
      <c r="Q73" s="8"/>
      <c r="R73" s="55"/>
    </row>
    <row r="74" spans="1:18">
      <c r="A74" s="26" t="s">
        <v>18</v>
      </c>
      <c r="B74" s="15">
        <f t="shared" ref="B74:Q76" si="8">IF(ISERROR((POWER(VLOOKUP(VALUE(RIGHT($A74,4)),$A$54:$Q$72,COLUMN(B$72),)/VLOOKUP(VALUE(LEFT($A74,4)),$A$54:$Q$72,COLUMN(B$72),),1/(VALUE(RIGHT($A74,4))-VALUE(LEFT($A74,4))))-1)*100),"n.a.",(POWER(VLOOKUP(VALUE(RIGHT($A74,4)),$A$54:$Q$72,COLUMN(B$72),)/VLOOKUP(VALUE(LEFT($A74,4)),$A$54:$Q$72,COLUMN(B$72),),1/(VALUE(RIGHT($A74,4))-VALUE(LEFT($A74,4))))-1)*100)</f>
        <v>-2.4079908018169061</v>
      </c>
      <c r="C74" s="9">
        <f t="shared" si="8"/>
        <v>-4.3705988191668936</v>
      </c>
      <c r="D74" s="9">
        <f t="shared" si="8"/>
        <v>0.24810538123907211</v>
      </c>
      <c r="E74" s="9">
        <f t="shared" si="8"/>
        <v>-203.43806386484147</v>
      </c>
      <c r="F74" s="9">
        <f t="shared" si="8"/>
        <v>8.1680448945393955</v>
      </c>
      <c r="G74" s="9">
        <f t="shared" si="8"/>
        <v>-205.23068944701706</v>
      </c>
      <c r="H74" s="28">
        <f t="shared" si="8"/>
        <v>-4.5514881347267</v>
      </c>
      <c r="I74" s="28">
        <f t="shared" si="8"/>
        <v>-3.6769257572104141</v>
      </c>
      <c r="J74" s="28">
        <f t="shared" si="8"/>
        <v>-7.7929067034152251</v>
      </c>
      <c r="K74" s="28">
        <f t="shared" si="8"/>
        <v>-6.603640424517665</v>
      </c>
      <c r="L74" s="28">
        <f t="shared" si="8"/>
        <v>-202.85256965866597</v>
      </c>
      <c r="M74" s="28">
        <f t="shared" si="8"/>
        <v>-4.9765807915119193</v>
      </c>
      <c r="N74" s="28">
        <f t="shared" si="8"/>
        <v>3.1394554053352675</v>
      </c>
      <c r="O74" s="28">
        <f t="shared" si="8"/>
        <v>-2.3007795820283561</v>
      </c>
      <c r="P74" s="28">
        <f t="shared" si="8"/>
        <v>22.2992837179393</v>
      </c>
      <c r="Q74" s="58">
        <f t="shared" si="8"/>
        <v>-0.81501760703930337</v>
      </c>
      <c r="R74" s="55"/>
    </row>
    <row r="75" spans="1:18">
      <c r="A75" s="26" t="s">
        <v>19</v>
      </c>
      <c r="B75" s="16">
        <f t="shared" si="8"/>
        <v>-0.72296433238753233</v>
      </c>
      <c r="C75" s="9">
        <f t="shared" si="8"/>
        <v>-168.11308942570392</v>
      </c>
      <c r="D75" s="9">
        <f t="shared" si="8"/>
        <v>-3.4341313683819208</v>
      </c>
      <c r="E75" s="9">
        <f t="shared" si="8"/>
        <v>-12.381463864243603</v>
      </c>
      <c r="F75" s="9">
        <f t="shared" si="8"/>
        <v>8.149797031689122</v>
      </c>
      <c r="G75" s="9">
        <f t="shared" si="8"/>
        <v>-22.694014194806968</v>
      </c>
      <c r="H75" s="28">
        <f t="shared" si="8"/>
        <v>-24.659282341317823</v>
      </c>
      <c r="I75" s="28">
        <f t="shared" si="8"/>
        <v>-0.75497402303332795</v>
      </c>
      <c r="J75" s="28">
        <f t="shared" si="8"/>
        <v>0.30172827510828171</v>
      </c>
      <c r="K75" s="28">
        <f t="shared" si="8"/>
        <v>10.688330565459282</v>
      </c>
      <c r="L75" s="28">
        <f t="shared" si="8"/>
        <v>0.65265919496850788</v>
      </c>
      <c r="M75" s="28">
        <f t="shared" si="8"/>
        <v>36.763347304409443</v>
      </c>
      <c r="N75" s="28">
        <f t="shared" si="8"/>
        <v>-32.084155301220818</v>
      </c>
      <c r="O75" s="28">
        <f t="shared" si="8"/>
        <v>-1.9594016354749111</v>
      </c>
      <c r="P75" s="28">
        <f t="shared" si="8"/>
        <v>-268.93968981795979</v>
      </c>
      <c r="Q75" s="28">
        <f t="shared" si="8"/>
        <v>-27.423265274205278</v>
      </c>
      <c r="R75" s="55"/>
    </row>
    <row r="76" spans="1:18">
      <c r="A76" s="26" t="s">
        <v>20</v>
      </c>
      <c r="B76" s="16">
        <f t="shared" si="8"/>
        <v>-2.9078995126982088</v>
      </c>
      <c r="C76" s="9" t="str">
        <f t="shared" si="8"/>
        <v>n.a.</v>
      </c>
      <c r="D76" s="9">
        <f t="shared" si="8"/>
        <v>1.3799167211570706</v>
      </c>
      <c r="E76" s="9" t="str">
        <f t="shared" si="8"/>
        <v>n.a.</v>
      </c>
      <c r="F76" s="9">
        <f t="shared" si="8"/>
        <v>8.1735198537600908</v>
      </c>
      <c r="G76" s="9" t="str">
        <f t="shared" si="8"/>
        <v>n.a.</v>
      </c>
      <c r="H76" s="28">
        <f t="shared" si="8"/>
        <v>2.4686428927553683</v>
      </c>
      <c r="I76" s="28">
        <f t="shared" si="8"/>
        <v>-4.5366192061068507</v>
      </c>
      <c r="J76" s="28">
        <f t="shared" si="8"/>
        <v>-10.091426674485804</v>
      </c>
      <c r="K76" s="28">
        <f t="shared" si="8"/>
        <v>-11.24386503488417</v>
      </c>
      <c r="L76" s="28" t="str">
        <f t="shared" si="8"/>
        <v>n.a.</v>
      </c>
      <c r="M76" s="28">
        <f t="shared" si="8"/>
        <v>-14.809938250669251</v>
      </c>
      <c r="N76" s="28">
        <f t="shared" si="8"/>
        <v>16.912501286090741</v>
      </c>
      <c r="O76" s="28">
        <f t="shared" si="8"/>
        <v>-2.4029609847832645</v>
      </c>
      <c r="P76" s="28" t="str">
        <f t="shared" si="8"/>
        <v>n.a.</v>
      </c>
      <c r="Q76" s="28">
        <f t="shared" si="8"/>
        <v>8.92823563392826</v>
      </c>
      <c r="R76" s="55"/>
    </row>
    <row r="78" spans="1:18">
      <c r="B78" s="1" t="s">
        <v>16</v>
      </c>
      <c r="C78" s="1" t="s">
        <v>93</v>
      </c>
      <c r="J78" s="1" t="s">
        <v>23</v>
      </c>
      <c r="K78" s="1" t="s">
        <v>26</v>
      </c>
    </row>
    <row r="79" spans="1:18">
      <c r="J79" s="1" t="s">
        <v>16</v>
      </c>
      <c r="K79" s="1" t="s">
        <v>93</v>
      </c>
    </row>
  </sheetData>
  <mergeCells count="6">
    <mergeCell ref="B4:I4"/>
    <mergeCell ref="J4:Q4"/>
    <mergeCell ref="B30:I30"/>
    <mergeCell ref="J30:Q30"/>
    <mergeCell ref="B55:I55"/>
    <mergeCell ref="J55:Q55"/>
  </mergeCells>
  <pageMargins left="0.70866141732283472" right="0.70866141732283472" top="0.74803149606299213" bottom="0.74803149606299213" header="0.31496062992125984" footer="0.31496062992125984"/>
  <pageSetup scale="80" orientation="landscape" horizontalDpi="300" verticalDpi="300" r:id="rId1"/>
  <rowBreaks count="1" manualBreakCount="1">
    <brk id="50"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sheetPr codeName="Sheet14">
    <tabColor theme="5"/>
  </sheetPr>
  <dimension ref="A1:R79"/>
  <sheetViews>
    <sheetView zoomScaleNormal="100" workbookViewId="0"/>
  </sheetViews>
  <sheetFormatPr defaultRowHeight="11.25"/>
  <cols>
    <col min="1" max="1" width="9.140625" style="1"/>
    <col min="2" max="11" width="12.7109375" style="1" customWidth="1"/>
    <col min="12" max="12" width="12.7109375" style="74" customWidth="1"/>
    <col min="13" max="17" width="12.7109375" style="1" customWidth="1"/>
    <col min="18" max="16384" width="9.140625" style="1"/>
  </cols>
  <sheetData>
    <row r="1" spans="1:18" ht="12.75">
      <c r="B1" s="7" t="str">
        <f>'Table of Contents'!B26</f>
        <v>Table 17: Nominal Gross M&amp;E Investment, Canada, Business Sector Industries, 1997-2012</v>
      </c>
      <c r="H1" s="7"/>
      <c r="J1" s="7" t="str">
        <f>B1 &amp; " (continued)"</f>
        <v>Table 17: Nominal Gross M&amp;E Investment, Canada, Business Sector Industries, 1997-2012 (continued)</v>
      </c>
    </row>
    <row r="3" spans="1:18" ht="33.75">
      <c r="A3" s="4"/>
      <c r="B3" s="94" t="s">
        <v>3</v>
      </c>
      <c r="C3" s="3" t="s">
        <v>2</v>
      </c>
      <c r="D3" s="3" t="s">
        <v>1</v>
      </c>
      <c r="E3" s="3" t="s">
        <v>0</v>
      </c>
      <c r="F3" s="3" t="s">
        <v>4</v>
      </c>
      <c r="G3" s="3" t="s">
        <v>5</v>
      </c>
      <c r="H3" s="3" t="s">
        <v>6</v>
      </c>
      <c r="I3" s="3" t="s">
        <v>7</v>
      </c>
      <c r="J3" s="3" t="s">
        <v>8</v>
      </c>
      <c r="K3" s="3" t="s">
        <v>9</v>
      </c>
      <c r="L3" s="75" t="s">
        <v>14</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2">
        <v>58451.9</v>
      </c>
      <c r="C5" s="22">
        <v>3218.2</v>
      </c>
      <c r="D5" s="22">
        <v>3001.5</v>
      </c>
      <c r="E5" s="22">
        <v>2350.1999999999998</v>
      </c>
      <c r="F5" s="22">
        <v>2392.1999999999998</v>
      </c>
      <c r="G5" s="22">
        <v>15427.1</v>
      </c>
      <c r="H5" s="22">
        <v>2152.1</v>
      </c>
      <c r="I5" s="22">
        <v>2213.6999999999998</v>
      </c>
      <c r="J5" s="22">
        <v>5809.9</v>
      </c>
      <c r="K5" s="22">
        <v>5907.2</v>
      </c>
      <c r="L5" s="78">
        <v>11849.699999999999</v>
      </c>
      <c r="M5" s="22">
        <v>1791.8</v>
      </c>
      <c r="N5" s="22">
        <v>675.4</v>
      </c>
      <c r="O5" s="22">
        <v>320.10000000000002</v>
      </c>
      <c r="P5" s="22">
        <v>435.5</v>
      </c>
      <c r="Q5" s="22">
        <v>907.3</v>
      </c>
      <c r="R5" s="55"/>
    </row>
    <row r="6" spans="1:18">
      <c r="A6" s="5">
        <v>1998</v>
      </c>
      <c r="B6" s="92">
        <v>65548.3</v>
      </c>
      <c r="C6" s="22">
        <v>3614</v>
      </c>
      <c r="D6" s="22">
        <v>2858.4</v>
      </c>
      <c r="E6" s="22">
        <v>3014.2</v>
      </c>
      <c r="F6" s="22">
        <v>2624.4</v>
      </c>
      <c r="G6" s="22">
        <v>17270.5</v>
      </c>
      <c r="H6" s="22">
        <v>1708.9</v>
      </c>
      <c r="I6" s="22">
        <v>2127.4</v>
      </c>
      <c r="J6" s="22">
        <v>6259.7</v>
      </c>
      <c r="K6" s="22">
        <v>6656.8</v>
      </c>
      <c r="L6" s="78">
        <v>14962.7</v>
      </c>
      <c r="M6" s="22">
        <v>2331.1999999999998</v>
      </c>
      <c r="N6" s="22">
        <v>462.8</v>
      </c>
      <c r="O6" s="22">
        <v>324.5</v>
      </c>
      <c r="P6" s="22">
        <v>655.8</v>
      </c>
      <c r="Q6" s="22">
        <v>677.1</v>
      </c>
      <c r="R6" s="55"/>
    </row>
    <row r="7" spans="1:18">
      <c r="A7" s="5">
        <v>1999</v>
      </c>
      <c r="B7" s="92">
        <v>66337.600000000006</v>
      </c>
      <c r="C7" s="22">
        <v>2931.6</v>
      </c>
      <c r="D7" s="22">
        <v>2828.9</v>
      </c>
      <c r="E7" s="22">
        <v>3008.5</v>
      </c>
      <c r="F7" s="22">
        <v>2898.6</v>
      </c>
      <c r="G7" s="22">
        <v>15926.8</v>
      </c>
      <c r="H7" s="22">
        <v>1654.3</v>
      </c>
      <c r="I7" s="22">
        <v>1912.7</v>
      </c>
      <c r="J7" s="22">
        <v>6849.4</v>
      </c>
      <c r="K7" s="22">
        <v>6377.4</v>
      </c>
      <c r="L7" s="78">
        <v>17523.5</v>
      </c>
      <c r="M7" s="22">
        <v>2348.1999999999998</v>
      </c>
      <c r="N7" s="22">
        <v>418.9</v>
      </c>
      <c r="O7" s="22">
        <v>478.8</v>
      </c>
      <c r="P7" s="22">
        <v>531.6</v>
      </c>
      <c r="Q7" s="22">
        <v>648.1</v>
      </c>
      <c r="R7" s="55"/>
    </row>
    <row r="8" spans="1:18">
      <c r="A8" s="5">
        <v>2000</v>
      </c>
      <c r="B8" s="92">
        <v>69611.899999999994</v>
      </c>
      <c r="C8" s="22">
        <v>2924.3</v>
      </c>
      <c r="D8" s="22">
        <v>3833.4</v>
      </c>
      <c r="E8" s="22">
        <v>2467.3000000000002</v>
      </c>
      <c r="F8" s="22">
        <v>3064.8</v>
      </c>
      <c r="G8" s="22">
        <v>15715.9</v>
      </c>
      <c r="H8" s="22">
        <v>1875</v>
      </c>
      <c r="I8" s="22">
        <v>2337.1</v>
      </c>
      <c r="J8" s="22">
        <v>5883.1</v>
      </c>
      <c r="K8" s="22">
        <v>6907.4</v>
      </c>
      <c r="L8" s="78">
        <v>19541.399999999998</v>
      </c>
      <c r="M8" s="22">
        <v>3012.3</v>
      </c>
      <c r="N8" s="22">
        <v>479</v>
      </c>
      <c r="O8" s="22">
        <v>440.9</v>
      </c>
      <c r="P8" s="22">
        <v>509.8</v>
      </c>
      <c r="Q8" s="22">
        <v>620.29999999999995</v>
      </c>
      <c r="R8" s="55"/>
    </row>
    <row r="9" spans="1:18">
      <c r="A9" s="5">
        <v>2001</v>
      </c>
      <c r="B9" s="92">
        <v>67385.600000000006</v>
      </c>
      <c r="C9" s="22">
        <v>2669.1</v>
      </c>
      <c r="D9" s="22">
        <v>4899.3</v>
      </c>
      <c r="E9" s="22">
        <v>2764.9</v>
      </c>
      <c r="F9" s="22">
        <v>3102.2</v>
      </c>
      <c r="G9" s="22">
        <v>12694.6</v>
      </c>
      <c r="H9" s="22">
        <v>1903.2</v>
      </c>
      <c r="I9" s="22">
        <v>2458.1999999999998</v>
      </c>
      <c r="J9" s="22">
        <v>7162.2</v>
      </c>
      <c r="K9" s="22">
        <v>8272.2000000000007</v>
      </c>
      <c r="L9" s="78">
        <v>17081.100000000002</v>
      </c>
      <c r="M9" s="22">
        <v>2335.1</v>
      </c>
      <c r="N9" s="22">
        <v>372.2</v>
      </c>
      <c r="O9" s="22">
        <v>446.5</v>
      </c>
      <c r="P9" s="22">
        <v>478.1</v>
      </c>
      <c r="Q9" s="22">
        <v>746.7</v>
      </c>
      <c r="R9" s="55"/>
    </row>
    <row r="10" spans="1:18">
      <c r="A10" s="5">
        <v>2002</v>
      </c>
      <c r="B10" s="92">
        <v>65615.8</v>
      </c>
      <c r="C10" s="22">
        <v>3023.5</v>
      </c>
      <c r="D10" s="22">
        <v>5537.4</v>
      </c>
      <c r="E10" s="22">
        <v>2422.6999999999998</v>
      </c>
      <c r="F10" s="22">
        <v>2762.6</v>
      </c>
      <c r="G10" s="22">
        <v>11917.6</v>
      </c>
      <c r="H10" s="22">
        <v>1850</v>
      </c>
      <c r="I10" s="22">
        <v>2485.1999999999998</v>
      </c>
      <c r="J10" s="22">
        <v>7284.6</v>
      </c>
      <c r="K10" s="22">
        <v>7974.3</v>
      </c>
      <c r="L10" s="78">
        <v>15147</v>
      </c>
      <c r="M10" s="22">
        <v>2670.2</v>
      </c>
      <c r="N10" s="22">
        <v>525.20000000000005</v>
      </c>
      <c r="O10" s="22">
        <v>701</v>
      </c>
      <c r="P10" s="22">
        <v>641.79999999999995</v>
      </c>
      <c r="Q10" s="22">
        <v>672.7</v>
      </c>
      <c r="R10" s="55"/>
    </row>
    <row r="11" spans="1:18">
      <c r="A11" s="5">
        <v>2003</v>
      </c>
      <c r="B11" s="92">
        <v>65473.7</v>
      </c>
      <c r="C11" s="22">
        <v>2874.8</v>
      </c>
      <c r="D11" s="22">
        <v>5059.7</v>
      </c>
      <c r="E11" s="22">
        <v>2908.1</v>
      </c>
      <c r="F11" s="22">
        <v>2923.7</v>
      </c>
      <c r="G11" s="22">
        <v>13555.9</v>
      </c>
      <c r="H11" s="22">
        <v>1825.7</v>
      </c>
      <c r="I11" s="22">
        <v>2787.2</v>
      </c>
      <c r="J11" s="22">
        <v>5374</v>
      </c>
      <c r="K11" s="22">
        <v>6276</v>
      </c>
      <c r="L11" s="78">
        <v>16676.399999999998</v>
      </c>
      <c r="M11" s="22">
        <v>2302.5</v>
      </c>
      <c r="N11" s="22">
        <v>653</v>
      </c>
      <c r="O11" s="22">
        <v>762.5</v>
      </c>
      <c r="P11" s="22">
        <v>859.7</v>
      </c>
      <c r="Q11" s="22">
        <v>634.5</v>
      </c>
      <c r="R11" s="55"/>
    </row>
    <row r="12" spans="1:18">
      <c r="A12" s="5">
        <v>2004</v>
      </c>
      <c r="B12" s="92">
        <v>69265.3</v>
      </c>
      <c r="C12" s="22">
        <v>2852</v>
      </c>
      <c r="D12" s="22">
        <v>6282.9</v>
      </c>
      <c r="E12" s="22">
        <v>3104.2</v>
      </c>
      <c r="F12" s="22">
        <v>3207.6</v>
      </c>
      <c r="G12" s="22">
        <v>13167.6</v>
      </c>
      <c r="H12" s="22">
        <v>1995</v>
      </c>
      <c r="I12" s="22">
        <v>3160.1</v>
      </c>
      <c r="J12" s="22">
        <v>5222</v>
      </c>
      <c r="K12" s="22">
        <v>6903</v>
      </c>
      <c r="L12" s="78">
        <v>18256.7</v>
      </c>
      <c r="M12" s="22">
        <v>2180.8000000000002</v>
      </c>
      <c r="N12" s="22">
        <v>628</v>
      </c>
      <c r="O12" s="22">
        <v>576.70000000000005</v>
      </c>
      <c r="P12" s="22">
        <v>941.8</v>
      </c>
      <c r="Q12" s="22">
        <v>787</v>
      </c>
      <c r="R12" s="55"/>
    </row>
    <row r="13" spans="1:18">
      <c r="A13" s="5">
        <v>2005</v>
      </c>
      <c r="B13" s="92">
        <v>76285.2</v>
      </c>
      <c r="C13" s="22">
        <v>2837.5</v>
      </c>
      <c r="D13" s="22">
        <v>8522.1</v>
      </c>
      <c r="E13" s="22">
        <v>2802.9</v>
      </c>
      <c r="F13" s="22">
        <v>3424.7</v>
      </c>
      <c r="G13" s="22">
        <v>14332.1</v>
      </c>
      <c r="H13" s="22">
        <v>2134.1999999999998</v>
      </c>
      <c r="I13" s="22">
        <v>2909.7</v>
      </c>
      <c r="J13" s="22">
        <v>7168.5</v>
      </c>
      <c r="K13" s="22">
        <v>6542.3</v>
      </c>
      <c r="L13" s="78">
        <v>20936.400000000001</v>
      </c>
      <c r="M13" s="22">
        <v>1742.5</v>
      </c>
      <c r="N13" s="22">
        <v>674.6</v>
      </c>
      <c r="O13" s="22">
        <v>557.70000000000005</v>
      </c>
      <c r="P13" s="22">
        <v>944.2</v>
      </c>
      <c r="Q13" s="22">
        <v>755.7</v>
      </c>
      <c r="R13" s="55"/>
    </row>
    <row r="14" spans="1:18">
      <c r="A14" s="5">
        <v>2006</v>
      </c>
      <c r="B14" s="92">
        <v>82533.8</v>
      </c>
      <c r="C14" s="22">
        <v>2558.6999999999998</v>
      </c>
      <c r="D14" s="22">
        <v>10242.700000000001</v>
      </c>
      <c r="E14" s="22">
        <v>3272.7</v>
      </c>
      <c r="F14" s="22">
        <v>3777.2</v>
      </c>
      <c r="G14" s="22">
        <v>13903.8</v>
      </c>
      <c r="H14" s="22">
        <v>2103.5</v>
      </c>
      <c r="I14" s="22">
        <v>2915.6</v>
      </c>
      <c r="J14" s="22">
        <v>7322.1</v>
      </c>
      <c r="K14" s="22">
        <v>7046.1</v>
      </c>
      <c r="L14" s="78">
        <v>24445.699999999997</v>
      </c>
      <c r="M14" s="22">
        <v>2008.1</v>
      </c>
      <c r="N14" s="22">
        <v>1057.9000000000001</v>
      </c>
      <c r="O14" s="22">
        <v>509.4</v>
      </c>
      <c r="P14" s="22">
        <v>670.1</v>
      </c>
      <c r="Q14" s="22">
        <v>700.2</v>
      </c>
      <c r="R14" s="55"/>
    </row>
    <row r="15" spans="1:18">
      <c r="A15" s="5">
        <v>2007</v>
      </c>
      <c r="B15" s="92">
        <v>81042.899999999994</v>
      </c>
      <c r="C15" s="22">
        <v>2981.6</v>
      </c>
      <c r="D15" s="22">
        <v>9543.6</v>
      </c>
      <c r="E15" s="22">
        <v>3156.9</v>
      </c>
      <c r="F15" s="22">
        <v>4305.3999999999996</v>
      </c>
      <c r="G15" s="22">
        <v>13945.3</v>
      </c>
      <c r="H15" s="22">
        <v>2072</v>
      </c>
      <c r="I15" s="22">
        <v>3416.8</v>
      </c>
      <c r="J15" s="22">
        <v>9095.7999999999993</v>
      </c>
      <c r="K15" s="22">
        <v>5607.3</v>
      </c>
      <c r="L15" s="78">
        <v>21719.4</v>
      </c>
      <c r="M15" s="22">
        <v>2132.9</v>
      </c>
      <c r="N15" s="22">
        <v>898.7</v>
      </c>
      <c r="O15" s="22">
        <v>588.6</v>
      </c>
      <c r="P15" s="22">
        <v>870.7</v>
      </c>
      <c r="Q15" s="22">
        <v>708.1</v>
      </c>
      <c r="R15" s="55"/>
    </row>
    <row r="16" spans="1:18">
      <c r="A16" s="5">
        <v>2008</v>
      </c>
      <c r="B16" s="92">
        <v>82244.800000000003</v>
      </c>
      <c r="C16" s="22">
        <v>3140.6</v>
      </c>
      <c r="D16" s="22">
        <v>10802</v>
      </c>
      <c r="E16" s="22">
        <v>3265.2</v>
      </c>
      <c r="F16" s="22">
        <v>4737</v>
      </c>
      <c r="G16" s="22">
        <v>14123</v>
      </c>
      <c r="H16" s="22">
        <v>2543.3000000000002</v>
      </c>
      <c r="I16" s="22">
        <v>3533.6</v>
      </c>
      <c r="J16" s="22">
        <v>9230.4</v>
      </c>
      <c r="K16" s="22">
        <v>6378.2</v>
      </c>
      <c r="L16" s="78">
        <v>19020.5</v>
      </c>
      <c r="M16" s="22">
        <v>2185.1</v>
      </c>
      <c r="N16" s="22">
        <v>1104.2</v>
      </c>
      <c r="O16" s="22">
        <v>643.79999999999995</v>
      </c>
      <c r="P16" s="22">
        <v>836.1</v>
      </c>
      <c r="Q16" s="22">
        <v>701.9</v>
      </c>
      <c r="R16" s="55"/>
    </row>
    <row r="17" spans="1:18">
      <c r="A17" s="5">
        <v>2009</v>
      </c>
      <c r="B17" s="92">
        <v>69770.899999999994</v>
      </c>
      <c r="C17" s="22">
        <v>3669.7</v>
      </c>
      <c r="D17" s="22">
        <v>8818.7999999999993</v>
      </c>
      <c r="E17" s="22">
        <v>4943.3999999999996</v>
      </c>
      <c r="F17" s="22">
        <v>4755.3999999999996</v>
      </c>
      <c r="G17" s="22">
        <v>10297.5</v>
      </c>
      <c r="H17" s="22">
        <v>2151.6999999999998</v>
      </c>
      <c r="I17" s="22">
        <v>2861.2</v>
      </c>
      <c r="J17" s="22">
        <v>6920.3</v>
      </c>
      <c r="K17" s="22">
        <v>6745.5</v>
      </c>
      <c r="L17" s="78">
        <v>12491.5</v>
      </c>
      <c r="M17" s="22">
        <v>2200.6999999999998</v>
      </c>
      <c r="N17" s="22">
        <v>1068.7</v>
      </c>
      <c r="O17" s="22">
        <v>610.5</v>
      </c>
      <c r="P17" s="22">
        <v>1202.2</v>
      </c>
      <c r="Q17" s="22">
        <v>1033.9000000000001</v>
      </c>
      <c r="R17" s="55"/>
    </row>
    <row r="18" spans="1:18">
      <c r="A18" s="5">
        <v>2010</v>
      </c>
      <c r="B18" s="92">
        <v>72645.7</v>
      </c>
      <c r="C18" s="22">
        <v>3673.8</v>
      </c>
      <c r="D18" s="22">
        <v>10574.9</v>
      </c>
      <c r="E18" s="22">
        <v>3936.8</v>
      </c>
      <c r="F18" s="22">
        <v>5150.7</v>
      </c>
      <c r="G18" s="22">
        <v>10550.4</v>
      </c>
      <c r="H18" s="22">
        <v>2323.5</v>
      </c>
      <c r="I18" s="22">
        <v>3302.7</v>
      </c>
      <c r="J18" s="22">
        <v>6645.2</v>
      </c>
      <c r="K18" s="22">
        <v>6697.8</v>
      </c>
      <c r="L18" s="78">
        <v>13674.6</v>
      </c>
      <c r="M18" s="22">
        <v>2285.1999999999998</v>
      </c>
      <c r="N18" s="22">
        <v>1061.3</v>
      </c>
      <c r="O18" s="22">
        <v>661.8</v>
      </c>
      <c r="P18" s="22">
        <v>976.4</v>
      </c>
      <c r="Q18" s="22">
        <v>1130.9000000000001</v>
      </c>
      <c r="R18" s="55"/>
    </row>
    <row r="19" spans="1:18">
      <c r="A19" s="5">
        <v>2011</v>
      </c>
      <c r="B19" s="92">
        <v>78258.3</v>
      </c>
      <c r="C19" s="22">
        <v>3570.8</v>
      </c>
      <c r="D19" s="22">
        <v>8993.9</v>
      </c>
      <c r="E19" s="22">
        <v>5547.6</v>
      </c>
      <c r="F19" s="22">
        <v>5224.1000000000004</v>
      </c>
      <c r="G19" s="22">
        <v>12794.9</v>
      </c>
      <c r="H19" s="22">
        <v>2822.3</v>
      </c>
      <c r="I19" s="22">
        <v>3622.1</v>
      </c>
      <c r="J19" s="22">
        <v>8342.9</v>
      </c>
      <c r="K19" s="22">
        <v>6975.3</v>
      </c>
      <c r="L19" s="78">
        <v>12370.5</v>
      </c>
      <c r="M19" s="22">
        <v>2773.6</v>
      </c>
      <c r="N19" s="22">
        <v>1805.6</v>
      </c>
      <c r="O19" s="22">
        <v>1001.9</v>
      </c>
      <c r="P19" s="22">
        <v>1253</v>
      </c>
      <c r="Q19" s="22">
        <v>1159.7</v>
      </c>
      <c r="R19" s="55"/>
    </row>
    <row r="20" spans="1:18">
      <c r="A20" s="5">
        <v>2012</v>
      </c>
      <c r="B20" s="92">
        <v>80467.3</v>
      </c>
      <c r="C20" s="22">
        <v>3372.7</v>
      </c>
      <c r="D20" s="22">
        <v>11034.4</v>
      </c>
      <c r="E20" s="22">
        <v>5990.6</v>
      </c>
      <c r="F20" s="22">
        <v>5373.3</v>
      </c>
      <c r="G20" s="22">
        <v>13353.2</v>
      </c>
      <c r="H20" s="22">
        <v>2887.2</v>
      </c>
      <c r="I20" s="22">
        <v>3588</v>
      </c>
      <c r="J20" s="22">
        <v>9049.2000000000007</v>
      </c>
      <c r="K20" s="22">
        <v>7119</v>
      </c>
      <c r="L20" s="78">
        <v>11087.5</v>
      </c>
      <c r="M20" s="22">
        <v>2777</v>
      </c>
      <c r="N20" s="22">
        <v>1649.9</v>
      </c>
      <c r="O20" s="22">
        <v>1056.2</v>
      </c>
      <c r="P20" s="22">
        <v>999.5</v>
      </c>
      <c r="Q20" s="22">
        <v>1129.7</v>
      </c>
      <c r="R20" s="55"/>
    </row>
    <row r="21" spans="1:18">
      <c r="H21" s="55"/>
      <c r="I21" s="55"/>
      <c r="J21" s="55"/>
      <c r="K21" s="55"/>
      <c r="L21" s="93"/>
      <c r="M21" s="55"/>
      <c r="N21" s="55"/>
      <c r="O21" s="55"/>
      <c r="P21" s="55"/>
      <c r="Q21" s="55"/>
      <c r="R21" s="55"/>
    </row>
    <row r="22" spans="1:18">
      <c r="A22" s="4"/>
      <c r="B22" s="10" t="s">
        <v>17</v>
      </c>
      <c r="C22" s="54"/>
      <c r="D22" s="54"/>
      <c r="E22" s="54"/>
      <c r="F22" s="54"/>
      <c r="G22" s="54"/>
      <c r="H22" s="10"/>
      <c r="I22" s="8"/>
      <c r="J22" s="10" t="s">
        <v>17</v>
      </c>
      <c r="K22" s="8"/>
      <c r="L22" s="76"/>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1.6862908621431361</v>
      </c>
      <c r="C23" s="9">
        <f t="shared" si="0"/>
        <v>1.0236993269868044</v>
      </c>
      <c r="D23" s="9">
        <f t="shared" si="0"/>
        <v>10.17223195818624</v>
      </c>
      <c r="E23" s="9">
        <f t="shared" si="0"/>
        <v>4.0479991423945094</v>
      </c>
      <c r="F23" s="9">
        <f t="shared" si="0"/>
        <v>6.0768646258467784</v>
      </c>
      <c r="G23" s="9">
        <f t="shared" si="0"/>
        <v>-2.8804838540374633</v>
      </c>
      <c r="H23" s="28">
        <f t="shared" si="0"/>
        <v>0.59120661419667098</v>
      </c>
      <c r="I23" s="28">
        <f t="shared" si="0"/>
        <v>3.1253445122004342</v>
      </c>
      <c r="J23" s="28">
        <f t="shared" si="0"/>
        <v>1.0386758702629395</v>
      </c>
      <c r="K23" s="28">
        <f t="shared" si="0"/>
        <v>0.97089185652732279</v>
      </c>
      <c r="L23" s="79">
        <f t="shared" si="0"/>
        <v>1.10791975408564</v>
      </c>
      <c r="M23" s="28">
        <f t="shared" si="0"/>
        <v>1.8886351903296461</v>
      </c>
      <c r="N23" s="28">
        <f t="shared" si="0"/>
        <v>3.5376346278640725</v>
      </c>
      <c r="O23" s="28">
        <f t="shared" si="0"/>
        <v>5.7461827648919384</v>
      </c>
      <c r="P23" s="28">
        <f t="shared" si="0"/>
        <v>6.4075093244460479</v>
      </c>
      <c r="Q23" s="58">
        <f t="shared" si="0"/>
        <v>1.709023356002537</v>
      </c>
      <c r="R23" s="55"/>
    </row>
    <row r="24" spans="1:18">
      <c r="A24" s="26" t="s">
        <v>19</v>
      </c>
      <c r="B24" s="16">
        <f t="shared" si="0"/>
        <v>5.997336308572554</v>
      </c>
      <c r="C24" s="9">
        <f t="shared" si="0"/>
        <v>-3.1418214093478003</v>
      </c>
      <c r="D24" s="9">
        <f t="shared" si="0"/>
        <v>8.4963838698078007</v>
      </c>
      <c r="E24" s="9">
        <f t="shared" si="0"/>
        <v>1.6340063654076697</v>
      </c>
      <c r="F24" s="9">
        <f t="shared" si="0"/>
        <v>8.6096008538974154</v>
      </c>
      <c r="G24" s="9">
        <f t="shared" si="0"/>
        <v>0.62015624144891035</v>
      </c>
      <c r="H24" s="28">
        <f t="shared" si="0"/>
        <v>-4.4905652384363837</v>
      </c>
      <c r="I24" s="28">
        <f t="shared" si="0"/>
        <v>1.8246306526596534</v>
      </c>
      <c r="J24" s="28">
        <f t="shared" si="0"/>
        <v>0.41822127632396011</v>
      </c>
      <c r="K24" s="28">
        <f t="shared" si="0"/>
        <v>5.3523701214382546</v>
      </c>
      <c r="L24" s="79">
        <f t="shared" si="0"/>
        <v>18.145206681251569</v>
      </c>
      <c r="M24" s="28">
        <f t="shared" si="0"/>
        <v>18.905760934293035</v>
      </c>
      <c r="N24" s="28">
        <f t="shared" si="0"/>
        <v>-10.821912895664521</v>
      </c>
      <c r="O24" s="28">
        <f t="shared" si="0"/>
        <v>11.263181688778158</v>
      </c>
      <c r="P24" s="28">
        <f t="shared" si="0"/>
        <v>5.3910886413303549</v>
      </c>
      <c r="Q24" s="28">
        <f t="shared" si="0"/>
        <v>-11.905196720614185</v>
      </c>
      <c r="R24" s="55"/>
    </row>
    <row r="25" spans="1:18">
      <c r="A25" s="26" t="s">
        <v>20</v>
      </c>
      <c r="B25" s="16">
        <f t="shared" si="0"/>
        <v>0.42749788268723332</v>
      </c>
      <c r="C25" s="9">
        <f t="shared" si="0"/>
        <v>2.3079443457068471</v>
      </c>
      <c r="D25" s="9">
        <f t="shared" si="0"/>
        <v>10.680015954105905</v>
      </c>
      <c r="E25" s="9">
        <f t="shared" si="0"/>
        <v>4.7833162903103021</v>
      </c>
      <c r="F25" s="9">
        <f t="shared" si="0"/>
        <v>5.3286242386749727</v>
      </c>
      <c r="G25" s="9">
        <f t="shared" si="0"/>
        <v>-3.9067312302072166</v>
      </c>
      <c r="H25" s="28">
        <f t="shared" si="0"/>
        <v>2.1678232297109856</v>
      </c>
      <c r="I25" s="28">
        <f t="shared" si="0"/>
        <v>3.5187890671257271</v>
      </c>
      <c r="J25" s="28">
        <f t="shared" si="0"/>
        <v>1.2255587267041124</v>
      </c>
      <c r="K25" s="28">
        <f t="shared" si="0"/>
        <v>-0.30766759448678238</v>
      </c>
      <c r="L25" s="79">
        <f t="shared" si="0"/>
        <v>-3.506980732115017</v>
      </c>
      <c r="M25" s="28">
        <f t="shared" si="0"/>
        <v>-2.7246954074561458</v>
      </c>
      <c r="N25" s="28">
        <f t="shared" si="0"/>
        <v>8.2805031325998044</v>
      </c>
      <c r="O25" s="28">
        <f t="shared" si="0"/>
        <v>4.1450580532622405</v>
      </c>
      <c r="P25" s="28">
        <f t="shared" si="0"/>
        <v>6.714342760371661</v>
      </c>
      <c r="Q25" s="28">
        <f t="shared" si="0"/>
        <v>6.1896629388375146</v>
      </c>
      <c r="R25" s="55"/>
    </row>
    <row r="26" spans="1:18">
      <c r="H26" s="55"/>
      <c r="I26" s="55"/>
      <c r="J26" s="55"/>
      <c r="K26" s="55"/>
      <c r="L26" s="93"/>
      <c r="M26" s="55"/>
      <c r="N26" s="55"/>
      <c r="O26" s="55"/>
      <c r="P26" s="55"/>
      <c r="Q26" s="55"/>
      <c r="R26" s="55"/>
    </row>
    <row r="27" spans="1:18">
      <c r="H27" s="55"/>
      <c r="I27" s="55"/>
      <c r="J27" s="55"/>
      <c r="K27" s="55"/>
      <c r="L27" s="93"/>
      <c r="M27" s="55"/>
      <c r="N27" s="55"/>
      <c r="O27" s="55"/>
      <c r="P27" s="55"/>
      <c r="Q27" s="55"/>
      <c r="R27" s="55"/>
    </row>
    <row r="28" spans="1:18">
      <c r="H28" s="55"/>
      <c r="I28" s="55"/>
      <c r="J28" s="55"/>
      <c r="K28" s="55"/>
      <c r="L28" s="93"/>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tr">
        <f>K3</f>
        <v>Information and cultural industries</v>
      </c>
      <c r="L29" s="3" t="str">
        <f t="shared" ref="L29:N29" si="1">L3</f>
        <v>FIRE</v>
      </c>
      <c r="M29" s="3" t="str">
        <f t="shared" si="1"/>
        <v>Professional, scientific and technical services</v>
      </c>
      <c r="N29" s="3" t="str">
        <f t="shared" si="1"/>
        <v>ASWMRS</v>
      </c>
      <c r="O29" s="3" t="s">
        <v>11</v>
      </c>
      <c r="P29" s="3" t="s">
        <v>12</v>
      </c>
      <c r="Q29" s="3" t="s">
        <v>13</v>
      </c>
      <c r="R29" s="55"/>
    </row>
    <row r="30" spans="1:18" ht="11.25" customHeight="1">
      <c r="A30" s="5"/>
      <c r="B30" s="141" t="s">
        <v>22</v>
      </c>
      <c r="C30" s="142"/>
      <c r="D30" s="142"/>
      <c r="E30" s="142"/>
      <c r="F30" s="142"/>
      <c r="G30" s="142"/>
      <c r="H30" s="142"/>
      <c r="I30" s="142"/>
      <c r="J30" s="142" t="s">
        <v>22</v>
      </c>
      <c r="K30" s="142"/>
      <c r="L30" s="142"/>
      <c r="M30" s="142"/>
      <c r="N30" s="142"/>
      <c r="O30" s="142"/>
      <c r="P30" s="142"/>
      <c r="Q30" s="142"/>
      <c r="R30" s="55"/>
    </row>
    <row r="31" spans="1:18">
      <c r="A31" s="5">
        <v>1997</v>
      </c>
      <c r="B31" s="87">
        <f>IF(ISERROR((B5/$B5)*100),"..",(B5/$B5)*100)</f>
        <v>100</v>
      </c>
      <c r="C31" s="21">
        <f t="shared" ref="C31:Q31" si="2">IF(ISERROR((C5/$B5)*100),"..",(C5/$B5)*100)</f>
        <v>5.5057235094154331</v>
      </c>
      <c r="D31" s="21">
        <f t="shared" si="2"/>
        <v>5.1349913347555853</v>
      </c>
      <c r="E31" s="21">
        <f t="shared" si="2"/>
        <v>4.0207418407271618</v>
      </c>
      <c r="F31" s="21">
        <f t="shared" si="2"/>
        <v>4.0925957924378844</v>
      </c>
      <c r="G31" s="21">
        <f t="shared" si="2"/>
        <v>26.392811867535531</v>
      </c>
      <c r="H31" s="21">
        <f t="shared" si="2"/>
        <v>3.6818307018249188</v>
      </c>
      <c r="I31" s="21">
        <f t="shared" si="2"/>
        <v>3.7872164976673126</v>
      </c>
      <c r="J31" s="21">
        <f t="shared" si="2"/>
        <v>9.939625572479251</v>
      </c>
      <c r="K31" s="21">
        <f t="shared" si="2"/>
        <v>10.10608722727576</v>
      </c>
      <c r="L31" s="77">
        <f t="shared" si="2"/>
        <v>20.272565990156004</v>
      </c>
      <c r="M31" s="21">
        <f t="shared" si="2"/>
        <v>3.0654264446493609</v>
      </c>
      <c r="N31" s="21">
        <f t="shared" si="2"/>
        <v>1.1554799758433856</v>
      </c>
      <c r="O31" s="21">
        <f t="shared" si="2"/>
        <v>0.54762976053815193</v>
      </c>
      <c r="P31" s="21">
        <f t="shared" si="2"/>
        <v>0.74505704690523322</v>
      </c>
      <c r="Q31" s="21">
        <f t="shared" si="2"/>
        <v>1.5522164377890197</v>
      </c>
      <c r="R31" s="55"/>
    </row>
    <row r="32" spans="1:18">
      <c r="A32" s="5">
        <v>1998</v>
      </c>
      <c r="B32" s="87">
        <f t="shared" ref="B32:Q42" si="3">IF(ISERROR((B6/$B6)*100),"..",(B6/$B6)*100)</f>
        <v>100</v>
      </c>
      <c r="C32" s="21">
        <f t="shared" si="3"/>
        <v>5.5134915779661711</v>
      </c>
      <c r="D32" s="21">
        <f t="shared" si="3"/>
        <v>4.360753825804788</v>
      </c>
      <c r="E32" s="21">
        <f t="shared" si="3"/>
        <v>4.5984411495034951</v>
      </c>
      <c r="F32" s="21">
        <f t="shared" si="3"/>
        <v>4.0037651624832371</v>
      </c>
      <c r="G32" s="21">
        <f t="shared" si="3"/>
        <v>26.347746623482227</v>
      </c>
      <c r="H32" s="21">
        <f t="shared" si="3"/>
        <v>2.6070851570521278</v>
      </c>
      <c r="I32" s="21">
        <f t="shared" si="3"/>
        <v>3.2455456510695169</v>
      </c>
      <c r="J32" s="21">
        <f t="shared" si="3"/>
        <v>9.54975186236714</v>
      </c>
      <c r="K32" s="21">
        <f t="shared" si="3"/>
        <v>10.155564675208968</v>
      </c>
      <c r="L32" s="77">
        <f t="shared" si="3"/>
        <v>22.826984071287889</v>
      </c>
      <c r="M32" s="21">
        <f t="shared" si="3"/>
        <v>3.5564614185264909</v>
      </c>
      <c r="N32" s="21">
        <f t="shared" si="3"/>
        <v>0.70604424523595577</v>
      </c>
      <c r="O32" s="21">
        <f t="shared" si="3"/>
        <v>0.49505479165744953</v>
      </c>
      <c r="P32" s="21">
        <f t="shared" si="3"/>
        <v>1.00048361284732</v>
      </c>
      <c r="Q32" s="21">
        <f t="shared" si="3"/>
        <v>1.032978734765051</v>
      </c>
      <c r="R32" s="55"/>
    </row>
    <row r="33" spans="1:18">
      <c r="A33" s="5">
        <v>1999</v>
      </c>
      <c r="B33" s="87">
        <f t="shared" si="3"/>
        <v>100</v>
      </c>
      <c r="C33" s="21">
        <f t="shared" si="3"/>
        <v>4.4192132365355388</v>
      </c>
      <c r="D33" s="21">
        <f t="shared" si="3"/>
        <v>4.2643990738284172</v>
      </c>
      <c r="E33" s="21">
        <f t="shared" si="3"/>
        <v>4.5351354284749519</v>
      </c>
      <c r="F33" s="21">
        <f t="shared" si="3"/>
        <v>4.3694676925303293</v>
      </c>
      <c r="G33" s="21">
        <f t="shared" si="3"/>
        <v>24.008706977641637</v>
      </c>
      <c r="H33" s="21">
        <f t="shared" si="3"/>
        <v>2.4937591953884368</v>
      </c>
      <c r="I33" s="21">
        <f t="shared" si="3"/>
        <v>2.8832818793565038</v>
      </c>
      <c r="J33" s="21">
        <f t="shared" si="3"/>
        <v>10.325064518463133</v>
      </c>
      <c r="K33" s="21">
        <f t="shared" si="3"/>
        <v>9.6135524951158899</v>
      </c>
      <c r="L33" s="77">
        <f t="shared" si="3"/>
        <v>26.415637587130071</v>
      </c>
      <c r="M33" s="21">
        <f t="shared" si="3"/>
        <v>3.5397723161525283</v>
      </c>
      <c r="N33" s="21">
        <f t="shared" si="3"/>
        <v>0.63146692072067723</v>
      </c>
      <c r="O33" s="21">
        <f t="shared" si="3"/>
        <v>0.72176262029377003</v>
      </c>
      <c r="P33" s="21">
        <f t="shared" si="3"/>
        <v>0.80135549070210566</v>
      </c>
      <c r="Q33" s="21">
        <f t="shared" si="3"/>
        <v>0.97697233544777018</v>
      </c>
      <c r="R33" s="55"/>
    </row>
    <row r="34" spans="1:18">
      <c r="A34" s="5">
        <v>2000</v>
      </c>
      <c r="B34" s="87">
        <f t="shared" si="3"/>
        <v>100</v>
      </c>
      <c r="C34" s="21">
        <f t="shared" si="3"/>
        <v>4.2008622089039385</v>
      </c>
      <c r="D34" s="21">
        <f t="shared" si="3"/>
        <v>5.5068170815622048</v>
      </c>
      <c r="E34" s="21">
        <f t="shared" si="3"/>
        <v>3.5443652593881221</v>
      </c>
      <c r="F34" s="21">
        <f t="shared" si="3"/>
        <v>4.4026955161402013</v>
      </c>
      <c r="G34" s="21">
        <f t="shared" si="3"/>
        <v>22.57645603697069</v>
      </c>
      <c r="H34" s="21">
        <f t="shared" si="3"/>
        <v>2.6935049898077774</v>
      </c>
      <c r="I34" s="21">
        <f t="shared" si="3"/>
        <v>3.3573282728958702</v>
      </c>
      <c r="J34" s="21">
        <f t="shared" si="3"/>
        <v>8.4512849096203393</v>
      </c>
      <c r="K34" s="21">
        <f t="shared" si="3"/>
        <v>9.9227287288523947</v>
      </c>
      <c r="L34" s="77">
        <f t="shared" si="3"/>
        <v>28.071924484175838</v>
      </c>
      <c r="M34" s="21">
        <f t="shared" si="3"/>
        <v>4.3272773764255836</v>
      </c>
      <c r="N34" s="21">
        <f t="shared" si="3"/>
        <v>0.6881007413962269</v>
      </c>
      <c r="O34" s="21">
        <f t="shared" si="3"/>
        <v>0.63336872000333277</v>
      </c>
      <c r="P34" s="21">
        <f t="shared" si="3"/>
        <v>0.73234605002880271</v>
      </c>
      <c r="Q34" s="21">
        <f t="shared" si="3"/>
        <v>0.89108327742814086</v>
      </c>
      <c r="R34" s="55"/>
    </row>
    <row r="35" spans="1:18">
      <c r="A35" s="5">
        <v>2001</v>
      </c>
      <c r="B35" s="87">
        <f t="shared" si="3"/>
        <v>100</v>
      </c>
      <c r="C35" s="21">
        <f t="shared" si="3"/>
        <v>3.9609352740051285</v>
      </c>
      <c r="D35" s="21">
        <f t="shared" si="3"/>
        <v>7.2705444486655901</v>
      </c>
      <c r="E35" s="21">
        <f t="shared" si="3"/>
        <v>4.1031021464526543</v>
      </c>
      <c r="F35" s="21">
        <f t="shared" si="3"/>
        <v>4.6036541931807378</v>
      </c>
      <c r="G35" s="21">
        <f t="shared" si="3"/>
        <v>18.838742995536137</v>
      </c>
      <c r="H35" s="21">
        <f t="shared" si="3"/>
        <v>2.8243422927153574</v>
      </c>
      <c r="I35" s="21">
        <f t="shared" si="3"/>
        <v>3.6479603950992492</v>
      </c>
      <c r="J35" s="21">
        <f t="shared" si="3"/>
        <v>10.628680311520561</v>
      </c>
      <c r="K35" s="21">
        <f t="shared" si="3"/>
        <v>12.275916516288346</v>
      </c>
      <c r="L35" s="77">
        <f t="shared" si="3"/>
        <v>25.348293997530629</v>
      </c>
      <c r="M35" s="21">
        <f t="shared" si="3"/>
        <v>3.465280415993921</v>
      </c>
      <c r="N35" s="21">
        <f t="shared" si="3"/>
        <v>0.55234352740051273</v>
      </c>
      <c r="O35" s="21">
        <f t="shared" si="3"/>
        <v>0.66260447335929329</v>
      </c>
      <c r="P35" s="21">
        <f t="shared" si="3"/>
        <v>0.70949876531484468</v>
      </c>
      <c r="Q35" s="21">
        <f t="shared" si="3"/>
        <v>1.1081002469370309</v>
      </c>
      <c r="R35" s="55"/>
    </row>
    <row r="36" spans="1:18">
      <c r="A36" s="5">
        <v>2002</v>
      </c>
      <c r="B36" s="87">
        <f t="shared" si="3"/>
        <v>100</v>
      </c>
      <c r="C36" s="21">
        <f t="shared" si="3"/>
        <v>4.6078840767010378</v>
      </c>
      <c r="D36" s="21">
        <f t="shared" si="3"/>
        <v>8.4391259422273279</v>
      </c>
      <c r="E36" s="21">
        <f t="shared" si="3"/>
        <v>3.6922509517524738</v>
      </c>
      <c r="F36" s="21">
        <f t="shared" si="3"/>
        <v>4.2102664297318633</v>
      </c>
      <c r="G36" s="21">
        <f t="shared" si="3"/>
        <v>18.16269861832059</v>
      </c>
      <c r="H36" s="21">
        <f t="shared" si="3"/>
        <v>2.81944287808729</v>
      </c>
      <c r="I36" s="21">
        <f t="shared" si="3"/>
        <v>3.7875024003365039</v>
      </c>
      <c r="J36" s="21">
        <f t="shared" si="3"/>
        <v>11.101899237683607</v>
      </c>
      <c r="K36" s="21">
        <f t="shared" si="3"/>
        <v>12.153018023098095</v>
      </c>
      <c r="L36" s="77">
        <f t="shared" si="3"/>
        <v>23.084379067236853</v>
      </c>
      <c r="M36" s="21">
        <f t="shared" si="3"/>
        <v>4.0694466881452325</v>
      </c>
      <c r="N36" s="21">
        <f t="shared" si="3"/>
        <v>0.80041697274132151</v>
      </c>
      <c r="O36" s="21">
        <f t="shared" si="3"/>
        <v>1.0683402473184813</v>
      </c>
      <c r="P36" s="21">
        <f t="shared" si="3"/>
        <v>0.97811807521968785</v>
      </c>
      <c r="Q36" s="21">
        <f t="shared" si="3"/>
        <v>1.0252103913996324</v>
      </c>
      <c r="R36" s="55"/>
    </row>
    <row r="37" spans="1:18">
      <c r="A37" s="5">
        <v>2003</v>
      </c>
      <c r="B37" s="87">
        <f t="shared" si="3"/>
        <v>100</v>
      </c>
      <c r="C37" s="21">
        <f t="shared" si="3"/>
        <v>4.3907706453125455</v>
      </c>
      <c r="D37" s="21">
        <f t="shared" si="3"/>
        <v>7.7278357569527918</v>
      </c>
      <c r="E37" s="21">
        <f t="shared" si="3"/>
        <v>4.4416307616646078</v>
      </c>
      <c r="F37" s="21">
        <f t="shared" si="3"/>
        <v>4.4654571224781856</v>
      </c>
      <c r="G37" s="21">
        <f t="shared" si="3"/>
        <v>20.704343881589097</v>
      </c>
      <c r="H37" s="21">
        <f t="shared" si="3"/>
        <v>2.788447880599386</v>
      </c>
      <c r="I37" s="21">
        <f t="shared" si="3"/>
        <v>4.2569764653593731</v>
      </c>
      <c r="J37" s="21">
        <f t="shared" si="3"/>
        <v>8.2078758341135458</v>
      </c>
      <c r="K37" s="21">
        <f t="shared" si="3"/>
        <v>9.5855282350012292</v>
      </c>
      <c r="L37" s="77">
        <f t="shared" si="3"/>
        <v>25.470379709715502</v>
      </c>
      <c r="M37" s="21">
        <f t="shared" si="3"/>
        <v>3.5166792162349156</v>
      </c>
      <c r="N37" s="21">
        <f t="shared" si="3"/>
        <v>0.99734702636325745</v>
      </c>
      <c r="O37" s="21">
        <f t="shared" si="3"/>
        <v>1.1645897513047223</v>
      </c>
      <c r="P37" s="21">
        <f t="shared" si="3"/>
        <v>1.3130463071431735</v>
      </c>
      <c r="Q37" s="21">
        <f t="shared" si="3"/>
        <v>0.96909140616766742</v>
      </c>
      <c r="R37" s="55"/>
    </row>
    <row r="38" spans="1:18">
      <c r="A38" s="5">
        <v>2004</v>
      </c>
      <c r="B38" s="87">
        <f t="shared" si="3"/>
        <v>100</v>
      </c>
      <c r="C38" s="21">
        <f t="shared" si="3"/>
        <v>4.1175018371392316</v>
      </c>
      <c r="D38" s="21">
        <f t="shared" si="3"/>
        <v>9.0707756986543036</v>
      </c>
      <c r="E38" s="21">
        <f t="shared" si="3"/>
        <v>4.4816091174079951</v>
      </c>
      <c r="F38" s="21">
        <f t="shared" si="3"/>
        <v>4.6308902148694946</v>
      </c>
      <c r="G38" s="21">
        <f t="shared" si="3"/>
        <v>19.010384709226695</v>
      </c>
      <c r="H38" s="21">
        <f t="shared" si="3"/>
        <v>2.8802300719119098</v>
      </c>
      <c r="I38" s="21">
        <f t="shared" si="3"/>
        <v>4.5623133083954013</v>
      </c>
      <c r="J38" s="21">
        <f t="shared" si="3"/>
        <v>7.53912853910977</v>
      </c>
      <c r="K38" s="21">
        <f t="shared" si="3"/>
        <v>9.9660291661192542</v>
      </c>
      <c r="L38" s="77">
        <f t="shared" si="3"/>
        <v>26.357642282643688</v>
      </c>
      <c r="M38" s="21">
        <f t="shared" si="3"/>
        <v>3.1484740555516257</v>
      </c>
      <c r="N38" s="21">
        <f t="shared" si="3"/>
        <v>0.90665888980485176</v>
      </c>
      <c r="O38" s="21">
        <f t="shared" si="3"/>
        <v>0.83259583081283128</v>
      </c>
      <c r="P38" s="21">
        <f t="shared" si="3"/>
        <v>1.3596995898379129</v>
      </c>
      <c r="Q38" s="21">
        <f t="shared" si="3"/>
        <v>1.1362110609497107</v>
      </c>
      <c r="R38" s="55"/>
    </row>
    <row r="39" spans="1:18">
      <c r="A39" s="5">
        <v>2005</v>
      </c>
      <c r="B39" s="87">
        <f t="shared" si="3"/>
        <v>100</v>
      </c>
      <c r="C39" s="21">
        <f t="shared" si="3"/>
        <v>3.7195943643065763</v>
      </c>
      <c r="D39" s="21">
        <f t="shared" si="3"/>
        <v>11.171367447420995</v>
      </c>
      <c r="E39" s="21">
        <f t="shared" si="3"/>
        <v>3.6742382532915951</v>
      </c>
      <c r="F39" s="21">
        <f t="shared" si="3"/>
        <v>4.4893373813006985</v>
      </c>
      <c r="G39" s="21">
        <f t="shared" si="3"/>
        <v>18.787523661208205</v>
      </c>
      <c r="H39" s="21">
        <f t="shared" si="3"/>
        <v>2.7976593100627642</v>
      </c>
      <c r="I39" s="21">
        <f t="shared" si="3"/>
        <v>3.8142391971181828</v>
      </c>
      <c r="J39" s="21">
        <f t="shared" si="3"/>
        <v>9.3969734627424462</v>
      </c>
      <c r="K39" s="21">
        <f t="shared" si="3"/>
        <v>8.5761065055869299</v>
      </c>
      <c r="L39" s="77">
        <f t="shared" si="3"/>
        <v>27.444904122949147</v>
      </c>
      <c r="M39" s="21">
        <f t="shared" si="3"/>
        <v>2.2841914290058885</v>
      </c>
      <c r="N39" s="21">
        <f t="shared" si="3"/>
        <v>0.88431307776606749</v>
      </c>
      <c r="O39" s="21">
        <f t="shared" si="3"/>
        <v>0.73107234430793921</v>
      </c>
      <c r="P39" s="21">
        <f t="shared" si="3"/>
        <v>1.2377237000099628</v>
      </c>
      <c r="Q39" s="21">
        <f t="shared" si="3"/>
        <v>0.99062465589655668</v>
      </c>
      <c r="R39" s="55"/>
    </row>
    <row r="40" spans="1:18">
      <c r="A40" s="5">
        <v>2006</v>
      </c>
      <c r="B40" s="87">
        <f t="shared" si="3"/>
        <v>100</v>
      </c>
      <c r="C40" s="21">
        <f t="shared" si="3"/>
        <v>3.1001844092965545</v>
      </c>
      <c r="D40" s="21">
        <f t="shared" si="3"/>
        <v>12.410309473209765</v>
      </c>
      <c r="E40" s="21">
        <f t="shared" si="3"/>
        <v>3.965284525854861</v>
      </c>
      <c r="F40" s="21">
        <f t="shared" si="3"/>
        <v>4.5765492440672784</v>
      </c>
      <c r="G40" s="21">
        <f t="shared" si="3"/>
        <v>16.846189076475333</v>
      </c>
      <c r="H40" s="21">
        <f t="shared" si="3"/>
        <v>2.5486527943703066</v>
      </c>
      <c r="I40" s="21">
        <f t="shared" si="3"/>
        <v>3.5326133050943973</v>
      </c>
      <c r="J40" s="21">
        <f t="shared" si="3"/>
        <v>8.8716380440498313</v>
      </c>
      <c r="K40" s="21">
        <f t="shared" si="3"/>
        <v>8.5372295956323363</v>
      </c>
      <c r="L40" s="77">
        <f t="shared" si="3"/>
        <v>29.619016693766671</v>
      </c>
      <c r="M40" s="21">
        <f t="shared" si="3"/>
        <v>2.4330637871999108</v>
      </c>
      <c r="N40" s="21">
        <f t="shared" si="3"/>
        <v>1.2817778897857606</v>
      </c>
      <c r="O40" s="21">
        <f t="shared" si="3"/>
        <v>0.61720167979664076</v>
      </c>
      <c r="P40" s="21">
        <f t="shared" si="3"/>
        <v>0.81190978726291529</v>
      </c>
      <c r="Q40" s="21">
        <f t="shared" si="3"/>
        <v>0.84837969413743219</v>
      </c>
      <c r="R40" s="55"/>
    </row>
    <row r="41" spans="1:18">
      <c r="A41" s="5">
        <v>2007</v>
      </c>
      <c r="B41" s="87">
        <f t="shared" si="3"/>
        <v>100</v>
      </c>
      <c r="C41" s="21">
        <f t="shared" si="3"/>
        <v>3.6790391261911899</v>
      </c>
      <c r="D41" s="21">
        <f t="shared" si="3"/>
        <v>11.775985311483177</v>
      </c>
      <c r="E41" s="21">
        <f t="shared" si="3"/>
        <v>3.8953443176391769</v>
      </c>
      <c r="F41" s="21">
        <f t="shared" si="3"/>
        <v>5.3124949872228164</v>
      </c>
      <c r="G41" s="21">
        <f t="shared" si="3"/>
        <v>17.20730625384827</v>
      </c>
      <c r="H41" s="21">
        <f t="shared" si="3"/>
        <v>2.5566706028535506</v>
      </c>
      <c r="I41" s="21">
        <f t="shared" si="3"/>
        <v>4.2160386659411255</v>
      </c>
      <c r="J41" s="21">
        <f t="shared" si="3"/>
        <v>11.223438450499673</v>
      </c>
      <c r="K41" s="21">
        <f t="shared" si="3"/>
        <v>6.9189281232532398</v>
      </c>
      <c r="L41" s="77">
        <f t="shared" si="3"/>
        <v>26.799880063521915</v>
      </c>
      <c r="M41" s="21">
        <f t="shared" si="3"/>
        <v>2.6318159888158004</v>
      </c>
      <c r="N41" s="21">
        <f t="shared" si="3"/>
        <v>1.1089188565562191</v>
      </c>
      <c r="O41" s="21">
        <f t="shared" si="3"/>
        <v>0.72628200619671812</v>
      </c>
      <c r="P41" s="21">
        <f t="shared" si="3"/>
        <v>1.074369253814955</v>
      </c>
      <c r="Q41" s="21">
        <f t="shared" si="3"/>
        <v>0.87373477503889918</v>
      </c>
      <c r="R41" s="55"/>
    </row>
    <row r="42" spans="1:18">
      <c r="A42" s="5">
        <v>2008</v>
      </c>
      <c r="B42" s="87">
        <f t="shared" si="3"/>
        <v>100</v>
      </c>
      <c r="C42" s="21">
        <f t="shared" si="3"/>
        <v>3.8186000817072929</v>
      </c>
      <c r="D42" s="21">
        <f t="shared" si="3"/>
        <v>13.133961052856838</v>
      </c>
      <c r="E42" s="21">
        <f t="shared" si="3"/>
        <v>3.9700990214578908</v>
      </c>
      <c r="F42" s="21">
        <f t="shared" si="3"/>
        <v>5.7596346516740269</v>
      </c>
      <c r="G42" s="21">
        <f t="shared" si="3"/>
        <v>17.171906308970293</v>
      </c>
      <c r="H42" s="21">
        <f t="shared" si="3"/>
        <v>3.0923535591307902</v>
      </c>
      <c r="I42" s="21">
        <f t="shared" si="3"/>
        <v>4.2964418419158417</v>
      </c>
      <c r="J42" s="21">
        <f t="shared" si="3"/>
        <v>11.223080364959243</v>
      </c>
      <c r="K42" s="21">
        <f t="shared" si="3"/>
        <v>7.7551407505398515</v>
      </c>
      <c r="L42" s="77">
        <f t="shared" si="3"/>
        <v>23.126690076454683</v>
      </c>
      <c r="M42" s="21">
        <f t="shared" ref="M42:Q42" si="4">IF(ISERROR((M16/$B16)*100),"..",(M16/$B16)*100)</f>
        <v>2.6568245044063574</v>
      </c>
      <c r="N42" s="21">
        <f t="shared" si="4"/>
        <v>1.3425772814816255</v>
      </c>
      <c r="O42" s="21">
        <f t="shared" si="4"/>
        <v>0.78278505145614063</v>
      </c>
      <c r="P42" s="21">
        <f t="shared" si="4"/>
        <v>1.0165992257261249</v>
      </c>
      <c r="Q42" s="21">
        <f t="shared" si="4"/>
        <v>0.85342781549714986</v>
      </c>
      <c r="R42" s="55"/>
    </row>
    <row r="43" spans="1:18">
      <c r="A43" s="5">
        <v>2009</v>
      </c>
      <c r="B43" s="87">
        <f t="shared" ref="B43:Q44" si="5">IF(ISERROR((B17/$B17)*100),"..",(B17/$B17)*100)</f>
        <v>100</v>
      </c>
      <c r="C43" s="21">
        <f t="shared" si="5"/>
        <v>5.259642630380287</v>
      </c>
      <c r="D43" s="21">
        <f t="shared" si="5"/>
        <v>12.639653494508455</v>
      </c>
      <c r="E43" s="21">
        <f t="shared" si="5"/>
        <v>7.0851888108079448</v>
      </c>
      <c r="F43" s="21">
        <f t="shared" si="5"/>
        <v>6.8157355000437141</v>
      </c>
      <c r="G43" s="21">
        <f t="shared" si="5"/>
        <v>14.759018444652428</v>
      </c>
      <c r="H43" s="21">
        <f t="shared" si="5"/>
        <v>3.083950472188262</v>
      </c>
      <c r="I43" s="21">
        <f t="shared" si="5"/>
        <v>4.10085006786497</v>
      </c>
      <c r="J43" s="21">
        <f t="shared" si="5"/>
        <v>9.9186050344771246</v>
      </c>
      <c r="K43" s="21">
        <f t="shared" si="5"/>
        <v>9.6680707859580437</v>
      </c>
      <c r="L43" s="77">
        <f t="shared" si="5"/>
        <v>17.903595911762643</v>
      </c>
      <c r="M43" s="21">
        <f t="shared" si="5"/>
        <v>3.1541803244619171</v>
      </c>
      <c r="N43" s="21">
        <f t="shared" si="5"/>
        <v>1.5317274107113426</v>
      </c>
      <c r="O43" s="21">
        <f t="shared" si="5"/>
        <v>0.87500662883809732</v>
      </c>
      <c r="P43" s="21">
        <f t="shared" si="5"/>
        <v>1.7230679265997719</v>
      </c>
      <c r="Q43" s="21">
        <f t="shared" si="5"/>
        <v>1.481849882974134</v>
      </c>
      <c r="R43" s="55"/>
    </row>
    <row r="44" spans="1:18">
      <c r="A44" s="5">
        <v>2010</v>
      </c>
      <c r="B44" s="87">
        <f t="shared" si="5"/>
        <v>100</v>
      </c>
      <c r="C44" s="21">
        <f t="shared" si="5"/>
        <v>5.0571472227537217</v>
      </c>
      <c r="D44" s="21">
        <f t="shared" si="5"/>
        <v>14.556814787385902</v>
      </c>
      <c r="E44" s="21">
        <f t="shared" si="5"/>
        <v>5.4191782858448612</v>
      </c>
      <c r="F44" s="21">
        <f t="shared" si="5"/>
        <v>7.0901650063252193</v>
      </c>
      <c r="G44" s="21">
        <f t="shared" si="5"/>
        <v>14.523089460215816</v>
      </c>
      <c r="H44" s="21">
        <f t="shared" si="5"/>
        <v>3.1983999052937753</v>
      </c>
      <c r="I44" s="21">
        <f t="shared" si="5"/>
        <v>4.5463117569243598</v>
      </c>
      <c r="J44" s="21">
        <f t="shared" si="5"/>
        <v>9.1474099637005359</v>
      </c>
      <c r="K44" s="21">
        <f t="shared" si="5"/>
        <v>9.2198161763187638</v>
      </c>
      <c r="L44" s="77">
        <f t="shared" si="5"/>
        <v>18.823688119186684</v>
      </c>
      <c r="M44" s="21">
        <f t="shared" si="5"/>
        <v>3.1456782713911489</v>
      </c>
      <c r="N44" s="21">
        <f t="shared" si="5"/>
        <v>1.4609261112495302</v>
      </c>
      <c r="O44" s="21">
        <f t="shared" si="5"/>
        <v>0.91099679678219081</v>
      </c>
      <c r="P44" s="21">
        <f t="shared" si="5"/>
        <v>1.3440575285254324</v>
      </c>
      <c r="Q44" s="21">
        <f t="shared" si="5"/>
        <v>1.5567335712919006</v>
      </c>
      <c r="R44" s="55"/>
    </row>
    <row r="45" spans="1:18">
      <c r="A45" s="5">
        <v>2011</v>
      </c>
      <c r="B45" s="87">
        <f t="shared" ref="B45:Q45" si="6">IF(ISERROR((B19/$B19)*100),"..",(B19/$B19)*100)</f>
        <v>100</v>
      </c>
      <c r="C45" s="21">
        <f t="shared" si="6"/>
        <v>4.5628387020929413</v>
      </c>
      <c r="D45" s="21">
        <f t="shared" si="6"/>
        <v>11.492582895360618</v>
      </c>
      <c r="E45" s="21">
        <f t="shared" si="6"/>
        <v>7.088832750008625</v>
      </c>
      <c r="F45" s="21">
        <f t="shared" si="6"/>
        <v>6.6754580664287371</v>
      </c>
      <c r="G45" s="21">
        <f t="shared" si="6"/>
        <v>16.349575699957704</v>
      </c>
      <c r="H45" s="21">
        <f t="shared" si="6"/>
        <v>3.6063906320479746</v>
      </c>
      <c r="I45" s="21">
        <f t="shared" si="6"/>
        <v>4.6283908543886074</v>
      </c>
      <c r="J45" s="21">
        <f t="shared" si="6"/>
        <v>10.660722249269405</v>
      </c>
      <c r="K45" s="21">
        <f t="shared" si="6"/>
        <v>8.9131759826114294</v>
      </c>
      <c r="L45" s="77">
        <f t="shared" si="6"/>
        <v>15.807269005332342</v>
      </c>
      <c r="M45" s="21">
        <f t="shared" si="6"/>
        <v>3.5441608110577407</v>
      </c>
      <c r="N45" s="21">
        <f t="shared" si="6"/>
        <v>2.3072313096502222</v>
      </c>
      <c r="O45" s="21">
        <f t="shared" si="6"/>
        <v>1.2802475903514388</v>
      </c>
      <c r="P45" s="21">
        <f t="shared" si="6"/>
        <v>1.6011081252723351</v>
      </c>
      <c r="Q45" s="21">
        <f t="shared" si="6"/>
        <v>1.48188754419659</v>
      </c>
      <c r="R45" s="55"/>
    </row>
    <row r="46" spans="1:18">
      <c r="A46" s="5">
        <v>2012</v>
      </c>
      <c r="B46" s="87">
        <f t="shared" ref="B46:Q46" si="7">IF(ISERROR((B20/$B20)*100),"..",(B20/$B20)*100)</f>
        <v>100</v>
      </c>
      <c r="C46" s="21">
        <f t="shared" si="7"/>
        <v>4.1913920312971849</v>
      </c>
      <c r="D46" s="21">
        <f t="shared" si="7"/>
        <v>13.712899525645819</v>
      </c>
      <c r="E46" s="21">
        <f t="shared" si="7"/>
        <v>7.4447632765110789</v>
      </c>
      <c r="F46" s="21">
        <f t="shared" si="7"/>
        <v>6.6776193559371322</v>
      </c>
      <c r="G46" s="21">
        <f t="shared" si="7"/>
        <v>16.594566985595392</v>
      </c>
      <c r="H46" s="21">
        <f t="shared" si="7"/>
        <v>3.5880413534441935</v>
      </c>
      <c r="I46" s="21">
        <f t="shared" si="7"/>
        <v>4.4589541341638155</v>
      </c>
      <c r="J46" s="21">
        <f t="shared" si="7"/>
        <v>11.245810409942921</v>
      </c>
      <c r="K46" s="21">
        <f t="shared" si="7"/>
        <v>8.8470720404437575</v>
      </c>
      <c r="L46" s="77">
        <f t="shared" si="7"/>
        <v>13.778889064253431</v>
      </c>
      <c r="M46" s="21">
        <f t="shared" si="7"/>
        <v>3.451091312868706</v>
      </c>
      <c r="N46" s="21">
        <f t="shared" si="7"/>
        <v>2.0503981120281156</v>
      </c>
      <c r="O46" s="21">
        <f t="shared" si="7"/>
        <v>1.3125828752797721</v>
      </c>
      <c r="P46" s="21">
        <f t="shared" si="7"/>
        <v>1.242119469647919</v>
      </c>
      <c r="Q46" s="21">
        <f t="shared" si="7"/>
        <v>1.4039243270247665</v>
      </c>
      <c r="R46" s="55"/>
    </row>
    <row r="47" spans="1:18">
      <c r="H47" s="55"/>
      <c r="I47" s="55"/>
      <c r="J47" s="55"/>
      <c r="K47" s="55"/>
      <c r="L47" s="93"/>
      <c r="M47" s="55"/>
      <c r="N47" s="55"/>
      <c r="O47" s="55"/>
      <c r="P47" s="55"/>
      <c r="Q47" s="55"/>
      <c r="R47" s="55"/>
    </row>
    <row r="48" spans="1:18">
      <c r="B48" s="1" t="s">
        <v>16</v>
      </c>
      <c r="C48" s="1" t="s">
        <v>41</v>
      </c>
      <c r="I48" s="55"/>
      <c r="J48" s="55" t="s">
        <v>23</v>
      </c>
      <c r="K48" s="55" t="s">
        <v>26</v>
      </c>
      <c r="L48" s="93"/>
      <c r="M48" s="55"/>
      <c r="N48" s="55"/>
      <c r="O48" s="55"/>
      <c r="P48" s="55"/>
      <c r="Q48" s="55"/>
      <c r="R48" s="55"/>
    </row>
    <row r="49" spans="1:18">
      <c r="I49" s="55"/>
      <c r="J49" s="55" t="s">
        <v>16</v>
      </c>
      <c r="K49" s="55" t="s">
        <v>41</v>
      </c>
      <c r="L49" s="93"/>
      <c r="M49" s="55"/>
      <c r="N49" s="55"/>
      <c r="O49" s="55"/>
      <c r="P49" s="55"/>
      <c r="Q49" s="55"/>
      <c r="R49" s="55"/>
    </row>
    <row r="50" spans="1:18">
      <c r="H50" s="55"/>
      <c r="I50" s="55"/>
      <c r="J50" s="55"/>
      <c r="K50" s="55"/>
      <c r="L50" s="93"/>
      <c r="M50" s="55"/>
      <c r="N50" s="55"/>
      <c r="O50" s="55"/>
      <c r="P50" s="55"/>
      <c r="Q50" s="55"/>
      <c r="R50" s="55"/>
    </row>
    <row r="51" spans="1:18">
      <c r="H51" s="55"/>
      <c r="I51" s="55"/>
      <c r="J51" s="55"/>
      <c r="K51" s="55"/>
      <c r="L51" s="93"/>
      <c r="M51" s="55"/>
      <c r="N51" s="55"/>
      <c r="O51" s="55"/>
      <c r="P51" s="55"/>
      <c r="Q51" s="55"/>
      <c r="R51" s="55"/>
    </row>
    <row r="52" spans="1:18" ht="12.75">
      <c r="B52" s="7" t="str">
        <f>'Table of Contents'!B27</f>
        <v>Table 18: Real Gross M&amp;E Investment, Canada, Business Sector Industries, 1997-2012</v>
      </c>
      <c r="H52" s="55"/>
      <c r="I52" s="55"/>
      <c r="J52" s="86" t="str">
        <f>B52 &amp; " (continued)"</f>
        <v>Table 18: Real Gross M&amp;E Investment, Canada, Business Sector Industries, 1997-2012 (continued)</v>
      </c>
      <c r="K52" s="55"/>
      <c r="L52" s="93"/>
      <c r="M52" s="55"/>
      <c r="N52" s="55"/>
      <c r="O52" s="55"/>
      <c r="P52" s="55"/>
      <c r="Q52" s="55"/>
      <c r="R52" s="55"/>
    </row>
    <row r="53" spans="1:18">
      <c r="H53" s="55"/>
      <c r="I53" s="55"/>
      <c r="J53" s="55"/>
      <c r="K53" s="55"/>
      <c r="L53" s="93"/>
      <c r="M53" s="55"/>
      <c r="N53" s="55"/>
      <c r="O53" s="55"/>
      <c r="P53" s="55"/>
      <c r="Q53" s="55"/>
      <c r="R53" s="55"/>
    </row>
    <row r="54" spans="1:18" ht="33.75">
      <c r="A54" s="4"/>
      <c r="B54" s="94" t="s">
        <v>3</v>
      </c>
      <c r="C54" s="3" t="s">
        <v>2</v>
      </c>
      <c r="D54" s="3" t="s">
        <v>1</v>
      </c>
      <c r="E54" s="3" t="s">
        <v>0</v>
      </c>
      <c r="F54" s="3" t="s">
        <v>4</v>
      </c>
      <c r="G54" s="3" t="s">
        <v>5</v>
      </c>
      <c r="H54" s="3" t="s">
        <v>6</v>
      </c>
      <c r="I54" s="3" t="s">
        <v>7</v>
      </c>
      <c r="J54" s="3" t="s">
        <v>8</v>
      </c>
      <c r="K54" s="3" t="s">
        <v>9</v>
      </c>
      <c r="L54" s="75" t="str">
        <f>L3</f>
        <v>FIRE</v>
      </c>
      <c r="M54" s="75" t="str">
        <f t="shared" ref="M54:N54" si="8">M3</f>
        <v>Professional, scientific and technical services</v>
      </c>
      <c r="N54" s="75" t="str">
        <f t="shared" si="8"/>
        <v>ASWMRS</v>
      </c>
      <c r="O54" s="3" t="s">
        <v>11</v>
      </c>
      <c r="P54" s="3" t="s">
        <v>12</v>
      </c>
      <c r="Q54" s="3" t="s">
        <v>13</v>
      </c>
      <c r="R54" s="55"/>
    </row>
    <row r="55" spans="1:18" ht="11.25" customHeight="1">
      <c r="A55" s="5"/>
      <c r="B55" s="141" t="s">
        <v>42</v>
      </c>
      <c r="C55" s="142"/>
      <c r="D55" s="142"/>
      <c r="E55" s="142"/>
      <c r="F55" s="142"/>
      <c r="G55" s="142"/>
      <c r="H55" s="142"/>
      <c r="I55" s="142"/>
      <c r="J55" s="142" t="s">
        <v>42</v>
      </c>
      <c r="K55" s="142"/>
      <c r="L55" s="142"/>
      <c r="M55" s="142"/>
      <c r="N55" s="142"/>
      <c r="O55" s="142"/>
      <c r="P55" s="142"/>
      <c r="Q55" s="142"/>
      <c r="R55" s="55"/>
    </row>
    <row r="56" spans="1:18">
      <c r="A56" s="5">
        <v>1997</v>
      </c>
      <c r="B56" s="92">
        <v>45918</v>
      </c>
      <c r="C56" s="22">
        <v>3090.2</v>
      </c>
      <c r="D56" s="22">
        <v>2797.8</v>
      </c>
      <c r="E56" s="22">
        <v>1862</v>
      </c>
      <c r="F56" s="22">
        <v>2142.6</v>
      </c>
      <c r="G56" s="22">
        <v>13558</v>
      </c>
      <c r="H56" s="22">
        <v>1604.5</v>
      </c>
      <c r="I56" s="22">
        <v>5065.5</v>
      </c>
      <c r="J56" s="22">
        <v>3829.1</v>
      </c>
      <c r="K56" s="22">
        <v>6072.1</v>
      </c>
      <c r="L56" s="78">
        <v>3730.1000000000004</v>
      </c>
      <c r="M56" s="22">
        <v>721.4</v>
      </c>
      <c r="N56" s="22">
        <v>307.2</v>
      </c>
      <c r="O56" s="22">
        <v>170.6</v>
      </c>
      <c r="P56" s="22">
        <v>367</v>
      </c>
      <c r="Q56" s="22">
        <v>544</v>
      </c>
      <c r="R56" s="55"/>
    </row>
    <row r="57" spans="1:18">
      <c r="A57" s="5">
        <v>1998</v>
      </c>
      <c r="B57" s="92">
        <v>50528.5</v>
      </c>
      <c r="C57" s="22">
        <v>3291</v>
      </c>
      <c r="D57" s="22">
        <v>2601.6999999999998</v>
      </c>
      <c r="E57" s="22">
        <v>2323.6</v>
      </c>
      <c r="F57" s="22">
        <v>2250.1999999999998</v>
      </c>
      <c r="G57" s="22">
        <v>14360.4</v>
      </c>
      <c r="H57" s="22">
        <v>1556.3</v>
      </c>
      <c r="I57" s="22">
        <v>5350</v>
      </c>
      <c r="J57" s="22">
        <v>4269.2</v>
      </c>
      <c r="K57" s="22">
        <v>7585.6</v>
      </c>
      <c r="L57" s="78">
        <v>5019.3</v>
      </c>
      <c r="M57" s="22">
        <v>1011.1</v>
      </c>
      <c r="N57" s="22">
        <v>221.3</v>
      </c>
      <c r="O57" s="22">
        <v>178.9</v>
      </c>
      <c r="P57" s="22">
        <v>548.5</v>
      </c>
      <c r="Q57" s="22">
        <v>419.9</v>
      </c>
      <c r="R57" s="55"/>
    </row>
    <row r="58" spans="1:18">
      <c r="A58" s="5">
        <v>1999</v>
      </c>
      <c r="B58" s="92">
        <v>52364.4</v>
      </c>
      <c r="C58" s="22">
        <v>2618.4</v>
      </c>
      <c r="D58" s="22">
        <v>2528.6</v>
      </c>
      <c r="E58" s="22">
        <v>2394.8000000000002</v>
      </c>
      <c r="F58" s="22">
        <v>2481</v>
      </c>
      <c r="G58" s="22">
        <v>13264.9</v>
      </c>
      <c r="H58" s="22">
        <v>1437.7</v>
      </c>
      <c r="I58" s="22">
        <v>5989.8</v>
      </c>
      <c r="J58" s="22">
        <v>4212.1000000000004</v>
      </c>
      <c r="K58" s="22">
        <v>9390.7000000000007</v>
      </c>
      <c r="L58" s="78">
        <v>5833.1</v>
      </c>
      <c r="M58" s="22">
        <v>1163</v>
      </c>
      <c r="N58" s="22">
        <v>221.4</v>
      </c>
      <c r="O58" s="22">
        <v>298.5</v>
      </c>
      <c r="P58" s="22">
        <v>448.6</v>
      </c>
      <c r="Q58" s="22">
        <v>437.3</v>
      </c>
      <c r="R58" s="55"/>
    </row>
    <row r="59" spans="1:18">
      <c r="A59" s="5">
        <v>2000</v>
      </c>
      <c r="B59" s="92">
        <v>55391.5</v>
      </c>
      <c r="C59" s="22">
        <v>2592.6999999999998</v>
      </c>
      <c r="D59" s="22">
        <v>3390.6</v>
      </c>
      <c r="E59" s="22">
        <v>1993.5</v>
      </c>
      <c r="F59" s="22">
        <v>2610.6</v>
      </c>
      <c r="G59" s="22">
        <v>13061.9</v>
      </c>
      <c r="H59" s="22">
        <v>1791</v>
      </c>
      <c r="I59" s="22">
        <v>5091.7</v>
      </c>
      <c r="J59" s="22">
        <v>4627.8</v>
      </c>
      <c r="K59" s="22">
        <v>10259.4</v>
      </c>
      <c r="L59" s="78">
        <v>7166.7000000000007</v>
      </c>
      <c r="M59" s="22">
        <v>1637.9</v>
      </c>
      <c r="N59" s="22">
        <v>275.8</v>
      </c>
      <c r="O59" s="22">
        <v>299.3</v>
      </c>
      <c r="P59" s="22">
        <v>434.6</v>
      </c>
      <c r="Q59" s="22">
        <v>437</v>
      </c>
      <c r="R59" s="55"/>
    </row>
    <row r="60" spans="1:18">
      <c r="A60" s="5">
        <v>2001</v>
      </c>
      <c r="B60" s="92">
        <v>53074.8</v>
      </c>
      <c r="C60" s="22">
        <v>2288.4</v>
      </c>
      <c r="D60" s="22">
        <v>4180.3</v>
      </c>
      <c r="E60" s="22">
        <v>2196.3000000000002</v>
      </c>
      <c r="F60" s="22">
        <v>2605.1</v>
      </c>
      <c r="G60" s="22">
        <v>10262.4</v>
      </c>
      <c r="H60" s="22">
        <v>1906</v>
      </c>
      <c r="I60" s="22">
        <v>6016</v>
      </c>
      <c r="J60" s="22">
        <v>5395.7</v>
      </c>
      <c r="K60" s="22">
        <v>8643.1</v>
      </c>
      <c r="L60" s="78">
        <v>6601.7</v>
      </c>
      <c r="M60" s="22">
        <v>1363.3</v>
      </c>
      <c r="N60" s="22">
        <v>234</v>
      </c>
      <c r="O60" s="22">
        <v>312.39999999999998</v>
      </c>
      <c r="P60" s="22">
        <v>403.9</v>
      </c>
      <c r="Q60" s="22">
        <v>536.20000000000005</v>
      </c>
      <c r="R60" s="55"/>
    </row>
    <row r="61" spans="1:18">
      <c r="A61" s="5">
        <v>2002</v>
      </c>
      <c r="B61" s="92">
        <v>51269.5</v>
      </c>
      <c r="C61" s="22">
        <v>2526.6</v>
      </c>
      <c r="D61" s="22">
        <v>4491.8999999999996</v>
      </c>
      <c r="E61" s="22">
        <v>1900</v>
      </c>
      <c r="F61" s="22">
        <v>2294.6999999999998</v>
      </c>
      <c r="G61" s="22">
        <v>9498.4</v>
      </c>
      <c r="H61" s="22">
        <v>1948.3</v>
      </c>
      <c r="I61" s="22">
        <v>5969.9</v>
      </c>
      <c r="J61" s="22">
        <v>5241</v>
      </c>
      <c r="K61" s="22">
        <v>6953.2</v>
      </c>
      <c r="L61" s="78">
        <v>6942.2000000000007</v>
      </c>
      <c r="M61" s="22">
        <v>1648.1</v>
      </c>
      <c r="N61" s="22">
        <v>354.4</v>
      </c>
      <c r="O61" s="22">
        <v>503.1</v>
      </c>
      <c r="P61" s="22">
        <v>536.5</v>
      </c>
      <c r="Q61" s="22">
        <v>489.2</v>
      </c>
      <c r="R61" s="55"/>
    </row>
    <row r="62" spans="1:18">
      <c r="A62" s="5">
        <v>2003</v>
      </c>
      <c r="B62" s="92">
        <v>55170.5</v>
      </c>
      <c r="C62" s="22">
        <v>2575.8000000000002</v>
      </c>
      <c r="D62" s="22">
        <v>4566.2</v>
      </c>
      <c r="E62" s="22">
        <v>2483.1999999999998</v>
      </c>
      <c r="F62" s="22">
        <v>2583.8000000000002</v>
      </c>
      <c r="G62" s="22">
        <v>11719</v>
      </c>
      <c r="H62" s="22">
        <v>2332.9</v>
      </c>
      <c r="I62" s="22">
        <v>4660.8</v>
      </c>
      <c r="J62" s="22">
        <v>4623.2</v>
      </c>
      <c r="K62" s="22">
        <v>8118.7</v>
      </c>
      <c r="L62" s="78">
        <v>7618.7999999999993</v>
      </c>
      <c r="M62" s="22">
        <v>1596.7</v>
      </c>
      <c r="N62" s="22">
        <v>485.7</v>
      </c>
      <c r="O62" s="22">
        <v>604</v>
      </c>
      <c r="P62" s="22">
        <v>766.4</v>
      </c>
      <c r="Q62" s="22">
        <v>498.6</v>
      </c>
      <c r="R62" s="55"/>
    </row>
    <row r="63" spans="1:18">
      <c r="A63" s="5">
        <v>2004</v>
      </c>
      <c r="B63" s="92">
        <v>61995.5</v>
      </c>
      <c r="C63" s="22">
        <v>2657.2</v>
      </c>
      <c r="D63" s="22">
        <v>5908.4</v>
      </c>
      <c r="E63" s="22">
        <v>2827.8</v>
      </c>
      <c r="F63" s="22">
        <v>2993.4</v>
      </c>
      <c r="G63" s="22">
        <v>11929.4</v>
      </c>
      <c r="H63" s="22">
        <v>2796.2</v>
      </c>
      <c r="I63" s="22">
        <v>4806.7</v>
      </c>
      <c r="J63" s="22">
        <v>5660.6</v>
      </c>
      <c r="K63" s="22">
        <v>9419.5</v>
      </c>
      <c r="L63" s="78">
        <v>8577.3000000000011</v>
      </c>
      <c r="M63" s="22">
        <v>1714.1</v>
      </c>
      <c r="N63" s="22">
        <v>523.1</v>
      </c>
      <c r="O63" s="22">
        <v>492.9</v>
      </c>
      <c r="P63" s="22">
        <v>875.8</v>
      </c>
      <c r="Q63" s="22">
        <v>669.2</v>
      </c>
      <c r="R63" s="55"/>
    </row>
    <row r="64" spans="1:18">
      <c r="A64" s="5">
        <v>2005</v>
      </c>
      <c r="B64" s="92">
        <v>71342</v>
      </c>
      <c r="C64" s="22">
        <v>2701</v>
      </c>
      <c r="D64" s="22">
        <v>8226.1</v>
      </c>
      <c r="E64" s="22">
        <v>2668.2</v>
      </c>
      <c r="F64" s="22">
        <v>3277.4</v>
      </c>
      <c r="G64" s="22">
        <v>13515</v>
      </c>
      <c r="H64" s="22">
        <v>2704.1</v>
      </c>
      <c r="I64" s="22">
        <v>6787.9</v>
      </c>
      <c r="J64" s="22">
        <v>5791.2</v>
      </c>
      <c r="K64" s="22">
        <v>10602.9</v>
      </c>
      <c r="L64" s="78">
        <v>10414.9</v>
      </c>
      <c r="M64" s="22">
        <v>1516.6</v>
      </c>
      <c r="N64" s="22">
        <v>607.1</v>
      </c>
      <c r="O64" s="22">
        <v>507.3</v>
      </c>
      <c r="P64" s="22">
        <v>902.3</v>
      </c>
      <c r="Q64" s="22">
        <v>687.2</v>
      </c>
      <c r="R64" s="55"/>
    </row>
    <row r="65" spans="1:18">
      <c r="A65" s="5">
        <v>2006</v>
      </c>
      <c r="B65" s="92">
        <v>80070.399999999994</v>
      </c>
      <c r="C65" s="22">
        <v>2527.6999999999998</v>
      </c>
      <c r="D65" s="22">
        <v>10084.6</v>
      </c>
      <c r="E65" s="22">
        <v>3216.9</v>
      </c>
      <c r="F65" s="22">
        <v>3711.2</v>
      </c>
      <c r="G65" s="22">
        <v>13536.4</v>
      </c>
      <c r="H65" s="22">
        <v>2826.5</v>
      </c>
      <c r="I65" s="22">
        <v>7152.1</v>
      </c>
      <c r="J65" s="22">
        <v>6639.5</v>
      </c>
      <c r="K65" s="22">
        <v>12722.4</v>
      </c>
      <c r="L65" s="78">
        <v>12771.6</v>
      </c>
      <c r="M65" s="22">
        <v>1893.4</v>
      </c>
      <c r="N65" s="22">
        <v>1010.8</v>
      </c>
      <c r="O65" s="22">
        <v>489.1</v>
      </c>
      <c r="P65" s="22">
        <v>657.3</v>
      </c>
      <c r="Q65" s="22">
        <v>673.4</v>
      </c>
      <c r="R65" s="55"/>
    </row>
    <row r="66" spans="1:18">
      <c r="A66" s="5">
        <v>2007</v>
      </c>
      <c r="B66" s="92">
        <v>81042.899999999994</v>
      </c>
      <c r="C66" s="22">
        <v>2981.6</v>
      </c>
      <c r="D66" s="22">
        <v>9543.6</v>
      </c>
      <c r="E66" s="22">
        <v>3156.9</v>
      </c>
      <c r="F66" s="22">
        <v>4305.3999999999996</v>
      </c>
      <c r="G66" s="22">
        <v>13945.3</v>
      </c>
      <c r="H66" s="22">
        <v>3416.8</v>
      </c>
      <c r="I66" s="22">
        <v>9095.7999999999993</v>
      </c>
      <c r="J66" s="22">
        <v>5607.3</v>
      </c>
      <c r="K66" s="22">
        <v>12206.8</v>
      </c>
      <c r="L66" s="78">
        <v>11645.5</v>
      </c>
      <c r="M66" s="22">
        <v>2132.9</v>
      </c>
      <c r="N66" s="22">
        <v>898.7</v>
      </c>
      <c r="O66" s="22">
        <v>588.6</v>
      </c>
      <c r="P66" s="22">
        <v>870.7</v>
      </c>
      <c r="Q66" s="22">
        <v>708.1</v>
      </c>
      <c r="R66" s="55"/>
    </row>
    <row r="67" spans="1:18">
      <c r="A67" s="5">
        <v>2008</v>
      </c>
      <c r="B67" s="92">
        <v>82007.199999999997</v>
      </c>
      <c r="C67" s="22">
        <v>3085.3</v>
      </c>
      <c r="D67" s="22">
        <v>10668.7</v>
      </c>
      <c r="E67" s="22">
        <v>3171.8</v>
      </c>
      <c r="F67" s="22">
        <v>4622.6000000000004</v>
      </c>
      <c r="G67" s="22">
        <v>13914.9</v>
      </c>
      <c r="H67" s="22">
        <v>3547.7</v>
      </c>
      <c r="I67" s="22">
        <v>9102</v>
      </c>
      <c r="J67" s="22">
        <v>6437.7</v>
      </c>
      <c r="K67" s="22">
        <v>10315.299999999999</v>
      </c>
      <c r="L67" s="78">
        <v>11240.7</v>
      </c>
      <c r="M67" s="22">
        <v>2247.1999999999998</v>
      </c>
      <c r="N67" s="22">
        <v>1127.2</v>
      </c>
      <c r="O67" s="22">
        <v>654.20000000000005</v>
      </c>
      <c r="P67" s="22">
        <v>831.1</v>
      </c>
      <c r="Q67" s="22">
        <v>706.3</v>
      </c>
      <c r="R67" s="55"/>
    </row>
    <row r="68" spans="1:18">
      <c r="A68" s="5">
        <v>2009</v>
      </c>
      <c r="B68" s="92">
        <v>65501.4</v>
      </c>
      <c r="C68" s="22">
        <v>3350.9</v>
      </c>
      <c r="D68" s="22">
        <v>8048.9</v>
      </c>
      <c r="E68" s="22">
        <v>4432.7</v>
      </c>
      <c r="F68" s="22">
        <v>4294.1000000000004</v>
      </c>
      <c r="G68" s="22">
        <v>9511.7000000000007</v>
      </c>
      <c r="H68" s="22">
        <v>2750.1</v>
      </c>
      <c r="I68" s="22">
        <v>6411</v>
      </c>
      <c r="J68" s="22">
        <v>6503.6</v>
      </c>
      <c r="K68" s="22">
        <v>5535.5</v>
      </c>
      <c r="L68" s="78">
        <v>8733.4</v>
      </c>
      <c r="M68" s="22">
        <v>2164.4</v>
      </c>
      <c r="N68" s="22">
        <v>1035.5999999999999</v>
      </c>
      <c r="O68" s="22">
        <v>592.1</v>
      </c>
      <c r="P68" s="22">
        <v>1147.4000000000001</v>
      </c>
      <c r="Q68" s="22">
        <v>983.1</v>
      </c>
      <c r="R68" s="55"/>
    </row>
    <row r="69" spans="1:18">
      <c r="A69" s="5">
        <v>2010</v>
      </c>
      <c r="B69" s="92">
        <v>73973.100000000006</v>
      </c>
      <c r="C69" s="22">
        <v>3581.3</v>
      </c>
      <c r="D69" s="22">
        <v>10480.700000000001</v>
      </c>
      <c r="E69" s="22">
        <v>3830.2</v>
      </c>
      <c r="F69" s="22">
        <v>5044</v>
      </c>
      <c r="G69" s="22">
        <v>10571</v>
      </c>
      <c r="H69" s="22">
        <v>3430</v>
      </c>
      <c r="I69" s="22">
        <v>6633</v>
      </c>
      <c r="J69" s="22">
        <v>7064.9</v>
      </c>
      <c r="K69" s="22">
        <v>6368.6</v>
      </c>
      <c r="L69" s="78">
        <v>10487.5</v>
      </c>
      <c r="M69" s="22">
        <v>2496.8000000000002</v>
      </c>
      <c r="N69" s="22">
        <v>1120</v>
      </c>
      <c r="O69" s="22">
        <v>698.1</v>
      </c>
      <c r="P69" s="22">
        <v>997.6</v>
      </c>
      <c r="Q69" s="22">
        <v>1172.5</v>
      </c>
      <c r="R69" s="55"/>
    </row>
    <row r="70" spans="1:18">
      <c r="A70" s="5">
        <v>2011</v>
      </c>
      <c r="B70" s="92">
        <v>82453</v>
      </c>
      <c r="C70" s="22">
        <v>3499.3</v>
      </c>
      <c r="D70" s="22">
        <v>9023.9</v>
      </c>
      <c r="E70" s="22">
        <v>5582.2</v>
      </c>
      <c r="F70" s="22">
        <v>5198.2</v>
      </c>
      <c r="G70" s="22">
        <v>13194.4</v>
      </c>
      <c r="H70" s="22">
        <v>3955.7</v>
      </c>
      <c r="I70" s="22">
        <v>8563.9</v>
      </c>
      <c r="J70" s="22">
        <v>7742.5</v>
      </c>
      <c r="K70" s="22">
        <v>6071.3</v>
      </c>
      <c r="L70" s="78">
        <v>10797.1</v>
      </c>
      <c r="M70" s="22">
        <v>3336.6</v>
      </c>
      <c r="N70" s="22">
        <v>2023.8</v>
      </c>
      <c r="O70" s="22">
        <v>1113.0999999999999</v>
      </c>
      <c r="P70" s="22">
        <v>1332.2</v>
      </c>
      <c r="Q70" s="22">
        <v>1267.5</v>
      </c>
      <c r="R70" s="55"/>
    </row>
    <row r="71" spans="1:18">
      <c r="A71" s="5">
        <v>2012</v>
      </c>
      <c r="B71" s="92">
        <v>82779.5</v>
      </c>
      <c r="C71" s="22">
        <v>3150.9</v>
      </c>
      <c r="D71" s="22">
        <v>10540</v>
      </c>
      <c r="E71" s="22">
        <v>5903.4</v>
      </c>
      <c r="F71" s="22">
        <v>5060.5</v>
      </c>
      <c r="G71" s="22">
        <v>13433</v>
      </c>
      <c r="H71" s="22">
        <v>3909.9</v>
      </c>
      <c r="I71" s="22">
        <v>9032.6</v>
      </c>
      <c r="J71" s="22">
        <v>7858.5</v>
      </c>
      <c r="K71" s="22">
        <v>5046.5</v>
      </c>
      <c r="L71" s="78">
        <v>10279</v>
      </c>
      <c r="M71" s="22">
        <v>3427.3</v>
      </c>
      <c r="N71" s="22">
        <v>1836.5</v>
      </c>
      <c r="O71" s="22">
        <v>1170.3</v>
      </c>
      <c r="P71" s="22">
        <v>1055.5999999999999</v>
      </c>
      <c r="Q71" s="22">
        <v>1226.5999999999999</v>
      </c>
      <c r="R71" s="55"/>
    </row>
    <row r="72" spans="1:18">
      <c r="H72" s="55"/>
      <c r="I72" s="55"/>
      <c r="J72" s="55"/>
      <c r="K72" s="55"/>
      <c r="L72" s="93"/>
      <c r="M72" s="55"/>
      <c r="N72" s="55"/>
      <c r="O72" s="55"/>
      <c r="P72" s="55"/>
      <c r="Q72" s="55"/>
      <c r="R72" s="55"/>
    </row>
    <row r="73" spans="1:18">
      <c r="A73" s="4"/>
      <c r="B73" s="10" t="s">
        <v>17</v>
      </c>
      <c r="C73" s="54"/>
      <c r="D73" s="54"/>
      <c r="E73" s="54"/>
      <c r="F73" s="54"/>
      <c r="G73" s="54"/>
      <c r="H73" s="10"/>
      <c r="I73" s="8"/>
      <c r="J73" s="10" t="s">
        <v>17</v>
      </c>
      <c r="K73" s="8"/>
      <c r="L73" s="76"/>
      <c r="M73" s="8"/>
      <c r="N73" s="8"/>
      <c r="O73" s="8"/>
      <c r="P73" s="8"/>
      <c r="Q73" s="8"/>
      <c r="R73" s="55"/>
    </row>
    <row r="74" spans="1:18">
      <c r="A74" s="26" t="s">
        <v>18</v>
      </c>
      <c r="B74" s="15">
        <f t="shared" ref="B74:Q76" si="9">IF(ISERROR((POWER(VLOOKUP(VALUE(RIGHT($A74,4)),$A$54:$Q$72,COLUMN(B$72),)/VLOOKUP(VALUE(LEFT($A74,4)),$A$54:$Q$72,COLUMN(B$72),),1/(VALUE(RIGHT($A74,4))-VALUE(LEFT($A74,4))))-1)*100),"n.a.",(POWER(VLOOKUP(VALUE(RIGHT($A74,4)),$A$54:$Q$72,COLUMN(B$72),)/VLOOKUP(VALUE(LEFT($A74,4)),$A$54:$Q$72,COLUMN(B$72),),1/(VALUE(RIGHT($A74,4))-VALUE(LEFT($A74,4))))-1)*100)</f>
        <v>3.7361356643327959</v>
      </c>
      <c r="C74" s="9">
        <f t="shared" si="9"/>
        <v>1.1409991407466569</v>
      </c>
      <c r="D74" s="9">
        <f t="shared" si="9"/>
        <v>10.693226883383478</v>
      </c>
      <c r="E74" s="9">
        <f t="shared" si="9"/>
        <v>5.7049977178160072</v>
      </c>
      <c r="F74" s="9">
        <f t="shared" si="9"/>
        <v>6.8077124400602651</v>
      </c>
      <c r="G74" s="9">
        <f t="shared" si="9"/>
        <v>-1.8961191159441615</v>
      </c>
      <c r="H74" s="28">
        <f t="shared" si="9"/>
        <v>6.0183662866297727</v>
      </c>
      <c r="I74" s="28">
        <f t="shared" si="9"/>
        <v>2.0955338640202603</v>
      </c>
      <c r="J74" s="28">
        <f t="shared" si="9"/>
        <v>4.8243684814922361</v>
      </c>
      <c r="K74" s="28">
        <f t="shared" si="9"/>
        <v>0.36740525536096413</v>
      </c>
      <c r="L74" s="79">
        <f t="shared" si="9"/>
        <v>8.2766300872457741</v>
      </c>
      <c r="M74" s="28">
        <f t="shared" si="9"/>
        <v>10.021486663903477</v>
      </c>
      <c r="N74" s="28">
        <f t="shared" si="9"/>
        <v>10.46256901263436</v>
      </c>
      <c r="O74" s="28">
        <f t="shared" si="9"/>
        <v>11.447979892321802</v>
      </c>
      <c r="P74" s="28">
        <f t="shared" si="9"/>
        <v>7.9958214074915546</v>
      </c>
      <c r="Q74" s="58">
        <f t="shared" si="9"/>
        <v>6.0852292822776155</v>
      </c>
      <c r="R74" s="55"/>
    </row>
    <row r="75" spans="1:18">
      <c r="A75" s="26" t="s">
        <v>19</v>
      </c>
      <c r="B75" s="16">
        <f t="shared" si="9"/>
        <v>6.4518926718799552</v>
      </c>
      <c r="C75" s="9">
        <f t="shared" si="9"/>
        <v>-5.6833080807610514</v>
      </c>
      <c r="D75" s="9">
        <f t="shared" si="9"/>
        <v>6.6154057224203866</v>
      </c>
      <c r="E75" s="9">
        <f t="shared" si="9"/>
        <v>2.300758662202318</v>
      </c>
      <c r="F75" s="9">
        <f t="shared" si="9"/>
        <v>6.8070067908711174</v>
      </c>
      <c r="G75" s="9">
        <f t="shared" si="9"/>
        <v>-1.234884719076379</v>
      </c>
      <c r="H75" s="28">
        <f t="shared" si="9"/>
        <v>3.733402093573357</v>
      </c>
      <c r="I75" s="28">
        <f t="shared" si="9"/>
        <v>0.17211172588331713</v>
      </c>
      <c r="J75" s="28">
        <f t="shared" si="9"/>
        <v>6.5187245967827101</v>
      </c>
      <c r="K75" s="28">
        <f t="shared" si="9"/>
        <v>19.104366221917758</v>
      </c>
      <c r="L75" s="79">
        <f t="shared" si="9"/>
        <v>24.317685712575177</v>
      </c>
      <c r="M75" s="28">
        <f t="shared" si="9"/>
        <v>31.432796444016798</v>
      </c>
      <c r="N75" s="28">
        <f t="shared" si="9"/>
        <v>-3.5302802609385342</v>
      </c>
      <c r="O75" s="28">
        <f t="shared" si="9"/>
        <v>20.607939153728559</v>
      </c>
      <c r="P75" s="28">
        <f t="shared" si="9"/>
        <v>5.7972922409201377</v>
      </c>
      <c r="Q75" s="28">
        <f t="shared" si="9"/>
        <v>-7.0404143870816283</v>
      </c>
      <c r="R75" s="55"/>
    </row>
    <row r="76" spans="1:18">
      <c r="A76" s="26" t="s">
        <v>20</v>
      </c>
      <c r="B76" s="16">
        <f t="shared" si="9"/>
        <v>2.9350001080094446</v>
      </c>
      <c r="C76" s="9">
        <f t="shared" si="9"/>
        <v>3.2829998496659574</v>
      </c>
      <c r="D76" s="9">
        <f t="shared" si="9"/>
        <v>11.946719947835049</v>
      </c>
      <c r="E76" s="9">
        <f t="shared" si="9"/>
        <v>6.7481903050566006</v>
      </c>
      <c r="F76" s="9">
        <f t="shared" si="9"/>
        <v>6.8079241357261067</v>
      </c>
      <c r="G76" s="9">
        <f t="shared" si="9"/>
        <v>-2.0936248220106757</v>
      </c>
      <c r="H76" s="28">
        <f t="shared" si="9"/>
        <v>6.713620216250038</v>
      </c>
      <c r="I76" s="28">
        <f t="shared" si="9"/>
        <v>2.679730233112454</v>
      </c>
      <c r="J76" s="28">
        <f t="shared" si="9"/>
        <v>4.3213368345879744</v>
      </c>
      <c r="K76" s="28">
        <f t="shared" si="9"/>
        <v>-4.6562562219413017</v>
      </c>
      <c r="L76" s="79">
        <f t="shared" si="9"/>
        <v>3.8807974494248221</v>
      </c>
      <c r="M76" s="28">
        <f t="shared" si="9"/>
        <v>4.3060831440683511</v>
      </c>
      <c r="N76" s="28">
        <f t="shared" si="9"/>
        <v>15.043576868741981</v>
      </c>
      <c r="O76" s="28">
        <f t="shared" si="9"/>
        <v>8.8381352041826844</v>
      </c>
      <c r="P76" s="28">
        <f t="shared" si="9"/>
        <v>8.6642462461873571</v>
      </c>
      <c r="Q76" s="28">
        <f t="shared" si="9"/>
        <v>10.373074810394645</v>
      </c>
      <c r="R76" s="55"/>
    </row>
    <row r="78" spans="1:18">
      <c r="B78" s="1" t="s">
        <v>16</v>
      </c>
      <c r="C78" s="1" t="s">
        <v>41</v>
      </c>
      <c r="J78" s="1" t="s">
        <v>23</v>
      </c>
      <c r="K78" s="1" t="s">
        <v>26</v>
      </c>
    </row>
    <row r="79" spans="1:18">
      <c r="J79" s="1" t="s">
        <v>16</v>
      </c>
      <c r="K79" s="1" t="s">
        <v>41</v>
      </c>
    </row>
  </sheetData>
  <mergeCells count="6">
    <mergeCell ref="B4:I4"/>
    <mergeCell ref="J4:Q4"/>
    <mergeCell ref="B30:I30"/>
    <mergeCell ref="J30:Q30"/>
    <mergeCell ref="B55:I55"/>
    <mergeCell ref="J55:Q55"/>
  </mergeCells>
  <pageMargins left="0.70866141732283472" right="0.70866141732283472" top="0.74803149606299213" bottom="0.74803149606299213" header="0.31496062992125984" footer="0.31496062992125984"/>
  <pageSetup scale="80" orientation="landscape" horizontalDpi="300" verticalDpi="300" r:id="rId1"/>
  <rowBreaks count="1" manualBreakCount="1">
    <brk id="50"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sheetPr codeName="Sheet15">
    <tabColor theme="5"/>
  </sheetPr>
  <dimension ref="A1:M105"/>
  <sheetViews>
    <sheetView zoomScaleNormal="100" workbookViewId="0"/>
  </sheetViews>
  <sheetFormatPr defaultRowHeight="11.25" outlineLevelCol="1"/>
  <cols>
    <col min="1" max="1" width="9.140625" style="1"/>
    <col min="2" max="8" width="12.7109375" style="1" customWidth="1"/>
    <col min="9" max="9" width="14.7109375" style="1" customWidth="1"/>
    <col min="10" max="10" width="12.7109375" style="1" customWidth="1"/>
    <col min="11" max="11" width="9.140625" style="1"/>
    <col min="12" max="12" width="15.7109375" style="1" hidden="1" customWidth="1" outlineLevel="1"/>
    <col min="13" max="13" width="9.140625" style="1" collapsed="1"/>
    <col min="14" max="16384" width="9.140625" style="1"/>
  </cols>
  <sheetData>
    <row r="1" spans="1:13" ht="12.75">
      <c r="B1" s="7" t="str">
        <f>'Table of Contents'!B28</f>
        <v>Table 19: Nominal Gross Investment (Fixed, Non-Res) by Asset Type, Canada, Business Sector Industries, 1997-2012</v>
      </c>
    </row>
    <row r="3" spans="1:13" ht="33.75">
      <c r="A3" s="4"/>
      <c r="B3" s="23" t="s">
        <v>45</v>
      </c>
      <c r="C3" s="12" t="s">
        <v>46</v>
      </c>
      <c r="D3" s="3" t="s">
        <v>47</v>
      </c>
      <c r="E3" s="3" t="s">
        <v>48</v>
      </c>
      <c r="F3" s="13" t="s">
        <v>137</v>
      </c>
      <c r="G3" s="3" t="s">
        <v>49</v>
      </c>
      <c r="H3" s="56" t="s">
        <v>50</v>
      </c>
      <c r="I3" s="56" t="s">
        <v>51</v>
      </c>
      <c r="J3" s="56" t="s">
        <v>52</v>
      </c>
      <c r="L3" s="3" t="s">
        <v>247</v>
      </c>
    </row>
    <row r="4" spans="1:13" ht="11.25" customHeight="1">
      <c r="A4" s="5"/>
      <c r="B4" s="141" t="s">
        <v>43</v>
      </c>
      <c r="C4" s="142"/>
      <c r="D4" s="142"/>
      <c r="E4" s="142"/>
      <c r="F4" s="142"/>
      <c r="G4" s="142"/>
      <c r="H4" s="142"/>
      <c r="I4" s="142"/>
      <c r="J4" s="142"/>
      <c r="L4" s="60"/>
      <c r="M4" s="116"/>
    </row>
    <row r="5" spans="1:13">
      <c r="A5" s="5">
        <v>1997</v>
      </c>
      <c r="B5" s="92">
        <v>114950</v>
      </c>
      <c r="C5" s="22">
        <v>16394.400000000001</v>
      </c>
      <c r="D5" s="22">
        <v>23878.2</v>
      </c>
      <c r="E5" s="22">
        <v>58451.9</v>
      </c>
      <c r="F5" s="14">
        <v>16225.5</v>
      </c>
      <c r="G5" s="22">
        <v>23468.2</v>
      </c>
      <c r="H5" s="121">
        <v>7280</v>
      </c>
      <c r="I5" s="121">
        <v>6622.2</v>
      </c>
      <c r="J5" s="121">
        <v>9566</v>
      </c>
      <c r="K5" s="114"/>
      <c r="L5" s="131">
        <v>140090.1</v>
      </c>
      <c r="M5" s="116"/>
    </row>
    <row r="6" spans="1:13">
      <c r="A6" s="5">
        <v>1998</v>
      </c>
      <c r="B6" s="92">
        <v>124931.6</v>
      </c>
      <c r="C6" s="22">
        <v>15973.5</v>
      </c>
      <c r="D6" s="22">
        <v>24490</v>
      </c>
      <c r="E6" s="22">
        <v>65548.3</v>
      </c>
      <c r="F6" s="14">
        <v>18919.8</v>
      </c>
      <c r="G6" s="22">
        <v>26787</v>
      </c>
      <c r="H6" s="121">
        <v>9537</v>
      </c>
      <c r="I6" s="121">
        <v>6466</v>
      </c>
      <c r="J6" s="121">
        <v>10784</v>
      </c>
      <c r="K6" s="114"/>
      <c r="L6" s="131">
        <v>150303</v>
      </c>
      <c r="M6" s="116"/>
    </row>
    <row r="7" spans="1:13">
      <c r="A7" s="5">
        <v>1999</v>
      </c>
      <c r="B7" s="92">
        <v>128172.7</v>
      </c>
      <c r="C7" s="22">
        <v>17359.7</v>
      </c>
      <c r="D7" s="22">
        <v>25440</v>
      </c>
      <c r="E7" s="22">
        <v>66337.600000000006</v>
      </c>
      <c r="F7" s="14">
        <v>19035.400000000001</v>
      </c>
      <c r="G7" s="22">
        <v>30427</v>
      </c>
      <c r="H7" s="121">
        <v>10570</v>
      </c>
      <c r="I7" s="121">
        <v>8005</v>
      </c>
      <c r="J7" s="121">
        <v>11852</v>
      </c>
      <c r="K7" s="114"/>
      <c r="L7" s="131">
        <v>157868.4</v>
      </c>
      <c r="M7" s="116"/>
    </row>
    <row r="8" spans="1:13">
      <c r="A8" s="5">
        <v>2000</v>
      </c>
      <c r="B8" s="92">
        <v>136886</v>
      </c>
      <c r="C8" s="22">
        <v>15968.8</v>
      </c>
      <c r="D8" s="22">
        <v>28051.3</v>
      </c>
      <c r="E8" s="22">
        <v>69611.899999999994</v>
      </c>
      <c r="F8" s="14">
        <v>23254</v>
      </c>
      <c r="G8" s="22">
        <v>33244.800000000003</v>
      </c>
      <c r="H8" s="121">
        <v>11383.1</v>
      </c>
      <c r="I8" s="121">
        <v>9633.7000000000007</v>
      </c>
      <c r="J8" s="121">
        <v>12228</v>
      </c>
      <c r="K8" s="114"/>
      <c r="L8" s="131">
        <v>168152.2</v>
      </c>
      <c r="M8" s="116"/>
    </row>
    <row r="9" spans="1:13">
      <c r="A9" s="5">
        <v>2001</v>
      </c>
      <c r="B9" s="92">
        <v>139885.29999999999</v>
      </c>
      <c r="C9" s="22">
        <v>16133.5</v>
      </c>
      <c r="D9" s="22">
        <v>29869.8</v>
      </c>
      <c r="E9" s="22">
        <v>67385.600000000006</v>
      </c>
      <c r="F9" s="14">
        <v>26496.400000000001</v>
      </c>
      <c r="G9" s="22">
        <v>33291.199999999997</v>
      </c>
      <c r="H9" s="121">
        <v>10287</v>
      </c>
      <c r="I9" s="121">
        <v>9509.2000000000007</v>
      </c>
      <c r="J9" s="121">
        <v>13495</v>
      </c>
      <c r="K9" s="114"/>
      <c r="L9" s="131">
        <v>175206.9</v>
      </c>
      <c r="M9" s="116"/>
    </row>
    <row r="10" spans="1:13">
      <c r="A10" s="5">
        <v>2002</v>
      </c>
      <c r="B10" s="92">
        <v>135347.4</v>
      </c>
      <c r="C10" s="22">
        <v>15768.8</v>
      </c>
      <c r="D10" s="22">
        <v>28711.1</v>
      </c>
      <c r="E10" s="22">
        <v>65615.8</v>
      </c>
      <c r="F10" s="14">
        <v>25251.599999999999</v>
      </c>
      <c r="G10" s="22">
        <v>31151.599999999999</v>
      </c>
      <c r="H10" s="121">
        <v>9737</v>
      </c>
      <c r="I10" s="121">
        <v>8533.6</v>
      </c>
      <c r="J10" s="121">
        <v>12881</v>
      </c>
      <c r="K10" s="114"/>
      <c r="L10" s="131">
        <v>172377.60000000001</v>
      </c>
      <c r="M10" s="116"/>
    </row>
    <row r="11" spans="1:13">
      <c r="A11" s="5">
        <v>2003</v>
      </c>
      <c r="B11" s="92">
        <v>139823</v>
      </c>
      <c r="C11" s="22">
        <v>15929.3</v>
      </c>
      <c r="D11" s="22">
        <v>32164.9</v>
      </c>
      <c r="E11" s="22">
        <v>65473.7</v>
      </c>
      <c r="F11" s="14">
        <v>26255</v>
      </c>
      <c r="G11" s="22">
        <v>31490.9</v>
      </c>
      <c r="H11" s="121">
        <v>9805.1</v>
      </c>
      <c r="I11" s="121">
        <v>7763.7</v>
      </c>
      <c r="J11" s="121">
        <v>13922.1</v>
      </c>
      <c r="K11" s="114"/>
      <c r="L11" s="131">
        <v>179070.2</v>
      </c>
      <c r="M11" s="116"/>
    </row>
    <row r="12" spans="1:13">
      <c r="A12" s="5">
        <v>2004</v>
      </c>
      <c r="B12" s="92">
        <v>153297.5</v>
      </c>
      <c r="C12" s="22">
        <v>18325.3</v>
      </c>
      <c r="D12" s="22">
        <v>36941.1</v>
      </c>
      <c r="E12" s="22">
        <v>69265.3</v>
      </c>
      <c r="F12" s="14">
        <v>28765.8</v>
      </c>
      <c r="G12" s="22">
        <v>33692.1</v>
      </c>
      <c r="H12" s="121">
        <v>10929.9</v>
      </c>
      <c r="I12" s="121">
        <v>7550.2</v>
      </c>
      <c r="J12" s="121">
        <v>15212</v>
      </c>
      <c r="K12" s="114"/>
      <c r="L12" s="131">
        <v>195480.9</v>
      </c>
      <c r="M12" s="116"/>
    </row>
    <row r="13" spans="1:13">
      <c r="A13" s="5">
        <v>2005</v>
      </c>
      <c r="B13" s="92">
        <v>173117.9</v>
      </c>
      <c r="C13" s="22">
        <v>18301.099999999999</v>
      </c>
      <c r="D13" s="22">
        <v>46373.2</v>
      </c>
      <c r="E13" s="22">
        <v>76285.2</v>
      </c>
      <c r="F13" s="14">
        <v>32158.5</v>
      </c>
      <c r="G13" s="22">
        <v>36273.199999999997</v>
      </c>
      <c r="H13" s="121">
        <v>11297</v>
      </c>
      <c r="I13" s="121">
        <v>7451.3</v>
      </c>
      <c r="J13" s="121">
        <v>17524.900000000001</v>
      </c>
      <c r="K13" s="114"/>
      <c r="L13" s="131">
        <v>220094.7</v>
      </c>
      <c r="M13" s="116"/>
    </row>
    <row r="14" spans="1:13">
      <c r="A14" s="5">
        <v>2006</v>
      </c>
      <c r="B14" s="92">
        <v>192678.2</v>
      </c>
      <c r="C14" s="22">
        <v>23289.200000000001</v>
      </c>
      <c r="D14" s="22">
        <v>53748</v>
      </c>
      <c r="E14" s="22">
        <v>82533.8</v>
      </c>
      <c r="F14" s="14">
        <v>33107.199999999997</v>
      </c>
      <c r="G14" s="22">
        <v>38683.5</v>
      </c>
      <c r="H14" s="121">
        <v>12747.9</v>
      </c>
      <c r="I14" s="121">
        <v>7678.6</v>
      </c>
      <c r="J14" s="121">
        <v>18257</v>
      </c>
      <c r="K14" s="114"/>
      <c r="L14" s="131">
        <v>243272.4</v>
      </c>
      <c r="M14" s="116"/>
    </row>
    <row r="15" spans="1:13">
      <c r="A15" s="5">
        <v>2007</v>
      </c>
      <c r="B15" s="92">
        <v>199615.9</v>
      </c>
      <c r="C15" s="22">
        <v>24135.9</v>
      </c>
      <c r="D15" s="22">
        <v>58944.4</v>
      </c>
      <c r="E15" s="22">
        <v>81042.899999999994</v>
      </c>
      <c r="F15" s="14">
        <v>35492.800000000003</v>
      </c>
      <c r="G15" s="22">
        <v>40374.199999999997</v>
      </c>
      <c r="H15" s="121">
        <v>12575</v>
      </c>
      <c r="I15" s="121">
        <v>7111.2</v>
      </c>
      <c r="J15" s="121">
        <v>20688</v>
      </c>
      <c r="K15" s="114"/>
      <c r="L15" s="131">
        <v>255889.9</v>
      </c>
      <c r="M15" s="116"/>
    </row>
    <row r="16" spans="1:13">
      <c r="A16" s="5">
        <v>2008</v>
      </c>
      <c r="B16" s="92">
        <v>215723.3</v>
      </c>
      <c r="C16" s="22">
        <v>27782.7</v>
      </c>
      <c r="D16" s="22">
        <v>68018.5</v>
      </c>
      <c r="E16" s="22">
        <v>82244.800000000003</v>
      </c>
      <c r="F16" s="14">
        <v>37677.300000000003</v>
      </c>
      <c r="G16" s="22">
        <v>41524</v>
      </c>
      <c r="H16" s="121">
        <v>12835.1</v>
      </c>
      <c r="I16" s="121">
        <v>7648.9</v>
      </c>
      <c r="J16" s="121">
        <v>21040</v>
      </c>
      <c r="K16" s="114"/>
      <c r="L16" s="131">
        <v>277999.40000000002</v>
      </c>
      <c r="M16" s="116"/>
    </row>
    <row r="17" spans="1:13">
      <c r="A17" s="5">
        <v>2009</v>
      </c>
      <c r="B17" s="92">
        <v>179024.5</v>
      </c>
      <c r="C17" s="22">
        <v>25158.7</v>
      </c>
      <c r="D17" s="22">
        <v>53827.9</v>
      </c>
      <c r="E17" s="22">
        <v>69770.899999999994</v>
      </c>
      <c r="F17" s="14">
        <v>30267.1</v>
      </c>
      <c r="G17" s="22">
        <v>39021.4</v>
      </c>
      <c r="H17" s="121">
        <v>11738</v>
      </c>
      <c r="I17" s="121">
        <v>7432.4</v>
      </c>
      <c r="J17" s="121">
        <v>19851</v>
      </c>
      <c r="K17" s="114"/>
      <c r="L17" s="131">
        <v>247137.8</v>
      </c>
      <c r="M17" s="116"/>
    </row>
    <row r="18" spans="1:13">
      <c r="A18" s="5">
        <v>2010</v>
      </c>
      <c r="B18" s="92">
        <v>198232.7</v>
      </c>
      <c r="C18" s="22">
        <v>22678.5</v>
      </c>
      <c r="D18" s="22">
        <v>70571.3</v>
      </c>
      <c r="E18" s="22">
        <v>72645.7</v>
      </c>
      <c r="F18" s="14">
        <v>32337.200000000001</v>
      </c>
      <c r="G18" s="22">
        <v>40644.300000000003</v>
      </c>
      <c r="H18" s="121">
        <v>12302</v>
      </c>
      <c r="I18" s="121">
        <v>7896.3</v>
      </c>
      <c r="J18" s="121">
        <v>20446</v>
      </c>
      <c r="K18" s="114"/>
      <c r="L18" s="131">
        <v>275299.8</v>
      </c>
      <c r="M18" s="116"/>
    </row>
    <row r="19" spans="1:13">
      <c r="A19" s="55">
        <v>2011</v>
      </c>
      <c r="B19" s="92">
        <v>221642.1</v>
      </c>
      <c r="C19" s="22">
        <v>26905.3</v>
      </c>
      <c r="D19" s="22">
        <v>80146</v>
      </c>
      <c r="E19" s="22">
        <v>78258.3</v>
      </c>
      <c r="F19" s="14">
        <v>36332.5</v>
      </c>
      <c r="G19" s="22">
        <v>42002.7</v>
      </c>
      <c r="H19" s="121">
        <v>12514</v>
      </c>
      <c r="I19" s="121">
        <v>8346.7000000000007</v>
      </c>
      <c r="J19" s="121">
        <v>21142</v>
      </c>
      <c r="K19" s="114"/>
      <c r="L19" s="131">
        <v>296450.09999999998</v>
      </c>
      <c r="M19" s="116"/>
    </row>
    <row r="20" spans="1:13">
      <c r="A20" s="55">
        <v>2012</v>
      </c>
      <c r="B20" s="92">
        <v>240439.8</v>
      </c>
      <c r="C20" s="22">
        <v>27483.1</v>
      </c>
      <c r="D20" s="22">
        <v>94469.3</v>
      </c>
      <c r="E20" s="22">
        <v>80467.3</v>
      </c>
      <c r="F20" s="14">
        <v>38020.199999999997</v>
      </c>
      <c r="G20" s="22">
        <v>43388.5</v>
      </c>
      <c r="H20" s="121">
        <v>12730</v>
      </c>
      <c r="I20" s="121">
        <v>8796.7000000000007</v>
      </c>
      <c r="J20" s="121">
        <v>21861.8</v>
      </c>
      <c r="K20" s="114"/>
      <c r="L20" s="131">
        <v>317096.90000000002</v>
      </c>
      <c r="M20" s="116"/>
    </row>
    <row r="22" spans="1:13">
      <c r="A22" s="4"/>
      <c r="B22" s="10" t="s">
        <v>17</v>
      </c>
      <c r="C22" s="8"/>
      <c r="D22" s="8"/>
      <c r="E22" s="8"/>
      <c r="F22" s="8"/>
      <c r="G22" s="8"/>
      <c r="H22" s="8"/>
      <c r="I22" s="8"/>
      <c r="J22" s="8"/>
    </row>
    <row r="23" spans="1:13">
      <c r="A23" s="26" t="s">
        <v>18</v>
      </c>
      <c r="B23" s="15">
        <f t="shared" ref="B23:J25" si="0">IF(ISERROR((POWER(VLOOKUP(VALUE(RIGHT($A23,4)),$A$3:$J$21,COLUMN(B$21),)/VLOOKUP(VALUE(LEFT($A23,4)),$A$3:$J$21,COLUMN(B$21),),1/(VALUE(RIGHT($A23,4))-VALUE(LEFT($A23,4))))-1)*100),"n.a.",(POWER(VLOOKUP(VALUE(RIGHT($A23,4)),$A$3:$J$21,COLUMN(B$21),)/VLOOKUP(VALUE(LEFT($A23,4)),$A$3:$J$21,COLUMN(B$21),),1/(VALUE(RIGHT($A23,4))-VALUE(LEFT($A23,4))))-1)*100)</f>
        <v>4.2809794499935272</v>
      </c>
      <c r="C23" s="58">
        <f t="shared" si="0"/>
        <v>2.5273913622524402</v>
      </c>
      <c r="D23" s="9">
        <f t="shared" si="0"/>
        <v>8.6931164280896756</v>
      </c>
      <c r="E23" s="9">
        <f t="shared" si="0"/>
        <v>1.6862908621431361</v>
      </c>
      <c r="F23" s="17">
        <f t="shared" si="0"/>
        <v>5.4481085634021875</v>
      </c>
      <c r="G23" s="9">
        <f t="shared" si="0"/>
        <v>4.3152209134905917</v>
      </c>
      <c r="H23" s="9">
        <f t="shared" si="0"/>
        <v>4.1181608147744742</v>
      </c>
      <c r="I23" s="9">
        <f t="shared" si="0"/>
        <v>1.3627921476684124</v>
      </c>
      <c r="J23" s="9">
        <f t="shared" si="0"/>
        <v>6.0169312926277696</v>
      </c>
    </row>
    <row r="24" spans="1:13">
      <c r="A24" s="26" t="s">
        <v>19</v>
      </c>
      <c r="B24" s="16">
        <f t="shared" si="0"/>
        <v>5.9945053517751701</v>
      </c>
      <c r="C24" s="28">
        <f t="shared" si="0"/>
        <v>-0.87293409749057416</v>
      </c>
      <c r="D24" s="9">
        <f t="shared" si="0"/>
        <v>5.515712480423729</v>
      </c>
      <c r="E24" s="9">
        <f t="shared" si="0"/>
        <v>5.997336308572554</v>
      </c>
      <c r="F24" s="18">
        <f t="shared" si="0"/>
        <v>12.745666886766305</v>
      </c>
      <c r="G24" s="9">
        <f t="shared" si="0"/>
        <v>12.309022670022319</v>
      </c>
      <c r="H24" s="9">
        <f t="shared" si="0"/>
        <v>16.067257799285684</v>
      </c>
      <c r="I24" s="9">
        <f t="shared" si="0"/>
        <v>13.308791697751744</v>
      </c>
      <c r="J24" s="9">
        <f t="shared" si="0"/>
        <v>8.5279712083786698</v>
      </c>
    </row>
    <row r="25" spans="1:13">
      <c r="A25" s="26" t="s">
        <v>20</v>
      </c>
      <c r="B25" s="16">
        <f t="shared" si="0"/>
        <v>3.7723439232705713</v>
      </c>
      <c r="C25" s="9">
        <f t="shared" si="0"/>
        <v>3.5700544205055307</v>
      </c>
      <c r="D25" s="9">
        <f t="shared" si="0"/>
        <v>9.6648660476817518</v>
      </c>
      <c r="E25" s="9">
        <f t="shared" si="0"/>
        <v>0.42749788268723332</v>
      </c>
      <c r="F25" s="18">
        <f t="shared" si="0"/>
        <v>3.3523782004751812</v>
      </c>
      <c r="G25" s="9">
        <f t="shared" si="0"/>
        <v>2.0299308632135915</v>
      </c>
      <c r="H25" s="9">
        <f t="shared" si="0"/>
        <v>0.77934169517477336</v>
      </c>
      <c r="I25" s="9">
        <f t="shared" si="0"/>
        <v>-1.969085920244984</v>
      </c>
      <c r="J25" s="9">
        <f t="shared" si="0"/>
        <v>5.2750103138684112</v>
      </c>
    </row>
    <row r="29" spans="1:13" ht="33.75">
      <c r="A29" s="4"/>
      <c r="B29" s="94" t="s">
        <v>45</v>
      </c>
      <c r="C29" s="3" t="s">
        <v>46</v>
      </c>
      <c r="D29" s="3" t="s">
        <v>47</v>
      </c>
      <c r="E29" s="3" t="s">
        <v>48</v>
      </c>
      <c r="F29" s="13" t="str">
        <f>F3</f>
        <v>Intellectual Property Products</v>
      </c>
      <c r="G29" s="3" t="s">
        <v>49</v>
      </c>
      <c r="H29" s="3" t="s">
        <v>50</v>
      </c>
      <c r="I29" s="3" t="s">
        <v>51</v>
      </c>
      <c r="J29" s="3" t="s">
        <v>52</v>
      </c>
    </row>
    <row r="30" spans="1:13" ht="11.25" customHeight="1">
      <c r="A30" s="5"/>
      <c r="B30" s="141" t="s">
        <v>22</v>
      </c>
      <c r="C30" s="142"/>
      <c r="D30" s="142"/>
      <c r="E30" s="142"/>
      <c r="F30" s="142"/>
      <c r="G30" s="142" t="s">
        <v>251</v>
      </c>
      <c r="H30" s="142"/>
      <c r="I30" s="142"/>
      <c r="J30" s="142"/>
    </row>
    <row r="31" spans="1:13">
      <c r="A31" s="5">
        <v>1997</v>
      </c>
      <c r="B31" s="87">
        <f>IF(ISERROR((B5/$B5)*100),"..",(B5/$B5)*100)</f>
        <v>100</v>
      </c>
      <c r="C31" s="21">
        <f t="shared" ref="C31:F31" si="1">IF(ISERROR((C5/$B5)*100),"..",(C5/$B5)*100)</f>
        <v>14.262200956937802</v>
      </c>
      <c r="D31" s="21">
        <f t="shared" si="1"/>
        <v>20.77268377555459</v>
      </c>
      <c r="E31" s="21">
        <f t="shared" si="1"/>
        <v>50.849847759895603</v>
      </c>
      <c r="F31" s="20">
        <f t="shared" si="1"/>
        <v>14.115267507612007</v>
      </c>
      <c r="G31" s="21">
        <f t="shared" ref="G31:J46" si="2">IF(ISERROR((G5/$L5)*100),"..",(G5/$L5)*100)</f>
        <v>16.752218750646904</v>
      </c>
      <c r="H31" s="117">
        <f t="shared" si="2"/>
        <v>5.1966555809439781</v>
      </c>
      <c r="I31" s="117">
        <f t="shared" si="2"/>
        <v>4.7271006302372545</v>
      </c>
      <c r="J31" s="117">
        <f t="shared" si="2"/>
        <v>6.8284625394656722</v>
      </c>
    </row>
    <row r="32" spans="1:13">
      <c r="A32" s="5">
        <v>1998</v>
      </c>
      <c r="B32" s="87">
        <f t="shared" ref="B32:F32" si="3">IF(ISERROR((B6/$B6)*100),"..",(B6/$B6)*100)</f>
        <v>100</v>
      </c>
      <c r="C32" s="21">
        <f t="shared" si="3"/>
        <v>12.785796387783394</v>
      </c>
      <c r="D32" s="21">
        <f t="shared" si="3"/>
        <v>19.602726612002087</v>
      </c>
      <c r="E32" s="21">
        <f t="shared" si="3"/>
        <v>52.467350133993321</v>
      </c>
      <c r="F32" s="20">
        <f t="shared" si="3"/>
        <v>15.144126866221194</v>
      </c>
      <c r="G32" s="117">
        <f t="shared" si="2"/>
        <v>17.821999560887008</v>
      </c>
      <c r="H32" s="117">
        <f t="shared" si="2"/>
        <v>6.3451827308836153</v>
      </c>
      <c r="I32" s="117">
        <f t="shared" si="2"/>
        <v>4.3019766737856191</v>
      </c>
      <c r="J32" s="117">
        <f t="shared" si="2"/>
        <v>7.1748401562177735</v>
      </c>
    </row>
    <row r="33" spans="1:10">
      <c r="A33" s="5">
        <v>1999</v>
      </c>
      <c r="B33" s="87">
        <f t="shared" ref="B33:F33" si="4">IF(ISERROR((B7/$B7)*100),"..",(B7/$B7)*100)</f>
        <v>100</v>
      </c>
      <c r="C33" s="21">
        <f t="shared" si="4"/>
        <v>13.543991817290266</v>
      </c>
      <c r="D33" s="21">
        <f t="shared" si="4"/>
        <v>19.848220408870219</v>
      </c>
      <c r="E33" s="21">
        <f t="shared" si="4"/>
        <v>51.756419268689825</v>
      </c>
      <c r="F33" s="20">
        <f t="shared" si="4"/>
        <v>14.851368505149695</v>
      </c>
      <c r="G33" s="117">
        <f t="shared" si="2"/>
        <v>19.273648177849402</v>
      </c>
      <c r="H33" s="117">
        <f t="shared" si="2"/>
        <v>6.6954501344157533</v>
      </c>
      <c r="I33" s="117">
        <f t="shared" si="2"/>
        <v>5.0706791226109846</v>
      </c>
      <c r="J33" s="117">
        <f t="shared" si="2"/>
        <v>7.50751892082266</v>
      </c>
    </row>
    <row r="34" spans="1:10">
      <c r="A34" s="5">
        <v>2000</v>
      </c>
      <c r="B34" s="87">
        <f t="shared" ref="B34:F34" si="5">IF(ISERROR((B8/$B8)*100),"..",(B8/$B8)*100)</f>
        <v>100</v>
      </c>
      <c r="C34" s="21">
        <f t="shared" si="5"/>
        <v>11.665765673626229</v>
      </c>
      <c r="D34" s="21">
        <f t="shared" si="5"/>
        <v>20.492453574507255</v>
      </c>
      <c r="E34" s="21">
        <f t="shared" si="5"/>
        <v>50.85392224186549</v>
      </c>
      <c r="F34" s="20">
        <f t="shared" si="5"/>
        <v>16.987858510001022</v>
      </c>
      <c r="G34" s="117">
        <f t="shared" si="2"/>
        <v>19.770660151933782</v>
      </c>
      <c r="H34" s="117">
        <f t="shared" si="2"/>
        <v>6.769521897423882</v>
      </c>
      <c r="I34" s="117">
        <f t="shared" si="2"/>
        <v>5.7291548965758405</v>
      </c>
      <c r="J34" s="117">
        <f t="shared" si="2"/>
        <v>7.2719833579340616</v>
      </c>
    </row>
    <row r="35" spans="1:10">
      <c r="A35" s="5">
        <v>2001</v>
      </c>
      <c r="B35" s="87">
        <f t="shared" ref="B35:F35" si="6">IF(ISERROR((B9/$B9)*100),"..",(B9/$B9)*100)</f>
        <v>100</v>
      </c>
      <c r="C35" s="21">
        <f t="shared" si="6"/>
        <v>11.533377703018116</v>
      </c>
      <c r="D35" s="21">
        <f t="shared" si="6"/>
        <v>21.353065690247654</v>
      </c>
      <c r="E35" s="21">
        <f t="shared" si="6"/>
        <v>48.17203809120759</v>
      </c>
      <c r="F35" s="20">
        <f t="shared" si="6"/>
        <v>18.941518515526649</v>
      </c>
      <c r="G35" s="117">
        <f t="shared" si="2"/>
        <v>19.001078153885491</v>
      </c>
      <c r="H35" s="117">
        <f t="shared" si="2"/>
        <v>5.871344108023143</v>
      </c>
      <c r="I35" s="117">
        <f t="shared" si="2"/>
        <v>5.4274118199682784</v>
      </c>
      <c r="J35" s="117">
        <f t="shared" si="2"/>
        <v>7.702322225894072</v>
      </c>
    </row>
    <row r="36" spans="1:10">
      <c r="A36" s="5">
        <v>2002</v>
      </c>
      <c r="B36" s="87">
        <f t="shared" ref="B36:F36" si="7">IF(ISERROR((B10/$B10)*100),"..",(B10/$B10)*100)</f>
        <v>100</v>
      </c>
      <c r="C36" s="21">
        <f t="shared" si="7"/>
        <v>11.650611685189372</v>
      </c>
      <c r="D36" s="21">
        <f t="shared" si="7"/>
        <v>21.212893635193584</v>
      </c>
      <c r="E36" s="21">
        <f t="shared" si="7"/>
        <v>48.479542274177419</v>
      </c>
      <c r="F36" s="20">
        <f t="shared" si="7"/>
        <v>18.656878521493578</v>
      </c>
      <c r="G36" s="117">
        <f t="shared" si="2"/>
        <v>18.071721615801586</v>
      </c>
      <c r="H36" s="117">
        <f t="shared" si="2"/>
        <v>5.6486457637187195</v>
      </c>
      <c r="I36" s="117">
        <f t="shared" si="2"/>
        <v>4.9505272146729045</v>
      </c>
      <c r="J36" s="117">
        <f t="shared" si="2"/>
        <v>7.4725486374099646</v>
      </c>
    </row>
    <row r="37" spans="1:10">
      <c r="A37" s="5">
        <v>2003</v>
      </c>
      <c r="B37" s="87">
        <f t="shared" ref="B37:F37" si="8">IF(ISERROR((B11/$B11)*100),"..",(B11/$B11)*100)</f>
        <v>100</v>
      </c>
      <c r="C37" s="21">
        <f t="shared" si="8"/>
        <v>11.392474771675618</v>
      </c>
      <c r="D37" s="21">
        <f t="shared" si="8"/>
        <v>23.004012215443812</v>
      </c>
      <c r="E37" s="21">
        <f t="shared" si="8"/>
        <v>46.826130178868993</v>
      </c>
      <c r="F37" s="20">
        <f t="shared" si="8"/>
        <v>18.777311315019706</v>
      </c>
      <c r="G37" s="117">
        <f t="shared" si="2"/>
        <v>17.585784792779592</v>
      </c>
      <c r="H37" s="117">
        <f t="shared" si="2"/>
        <v>5.4755620979928539</v>
      </c>
      <c r="I37" s="117">
        <f t="shared" si="2"/>
        <v>4.3355622543561125</v>
      </c>
      <c r="J37" s="117">
        <f t="shared" si="2"/>
        <v>7.7746604404306234</v>
      </c>
    </row>
    <row r="38" spans="1:10">
      <c r="A38" s="5">
        <v>2004</v>
      </c>
      <c r="B38" s="87">
        <f t="shared" ref="B38:F38" si="9">IF(ISERROR((B12/$B12)*100),"..",(B12/$B12)*100)</f>
        <v>100</v>
      </c>
      <c r="C38" s="21">
        <f t="shared" si="9"/>
        <v>11.954076224335035</v>
      </c>
      <c r="D38" s="21">
        <f t="shared" si="9"/>
        <v>24.097653255923937</v>
      </c>
      <c r="E38" s="21">
        <f t="shared" si="9"/>
        <v>45.183580945547057</v>
      </c>
      <c r="F38" s="20">
        <f t="shared" si="9"/>
        <v>18.764689574193969</v>
      </c>
      <c r="G38" s="117">
        <f t="shared" si="2"/>
        <v>17.235494618655839</v>
      </c>
      <c r="H38" s="117">
        <f t="shared" si="2"/>
        <v>5.5912879468019634</v>
      </c>
      <c r="I38" s="117">
        <f t="shared" si="2"/>
        <v>3.8623722317627966</v>
      </c>
      <c r="J38" s="117">
        <f t="shared" si="2"/>
        <v>7.7818344400910791</v>
      </c>
    </row>
    <row r="39" spans="1:10">
      <c r="A39" s="5">
        <v>2005</v>
      </c>
      <c r="B39" s="87">
        <f t="shared" ref="B39:F39" si="10">IF(ISERROR((B13/$B13)*100),"..",(B13/$B13)*100)</f>
        <v>100</v>
      </c>
      <c r="C39" s="21">
        <f t="shared" si="10"/>
        <v>10.571466035574598</v>
      </c>
      <c r="D39" s="21">
        <f t="shared" si="10"/>
        <v>26.787062458590359</v>
      </c>
      <c r="E39" s="21">
        <f t="shared" si="10"/>
        <v>44.065460590730368</v>
      </c>
      <c r="F39" s="20">
        <f t="shared" si="10"/>
        <v>18.576068679206482</v>
      </c>
      <c r="G39" s="117">
        <f t="shared" si="2"/>
        <v>16.480723979268923</v>
      </c>
      <c r="H39" s="117">
        <f t="shared" si="2"/>
        <v>5.1327905669695815</v>
      </c>
      <c r="I39" s="117">
        <f t="shared" si="2"/>
        <v>3.3854972427777676</v>
      </c>
      <c r="J39" s="117">
        <f t="shared" si="2"/>
        <v>7.962436169521574</v>
      </c>
    </row>
    <row r="40" spans="1:10">
      <c r="A40" s="5">
        <v>2006</v>
      </c>
      <c r="B40" s="87">
        <f t="shared" ref="B40:F40" si="11">IF(ISERROR((B14/$B14)*100),"..",(B14/$B14)*100)</f>
        <v>100</v>
      </c>
      <c r="C40" s="21">
        <f t="shared" si="11"/>
        <v>12.087096516367705</v>
      </c>
      <c r="D40" s="21">
        <f t="shared" si="11"/>
        <v>27.895215961120666</v>
      </c>
      <c r="E40" s="21">
        <f t="shared" si="11"/>
        <v>42.835048282576857</v>
      </c>
      <c r="F40" s="20">
        <f t="shared" si="11"/>
        <v>17.182639239934769</v>
      </c>
      <c r="G40" s="117">
        <f t="shared" si="2"/>
        <v>15.90131062956587</v>
      </c>
      <c r="H40" s="117">
        <f t="shared" si="2"/>
        <v>5.240175210998042</v>
      </c>
      <c r="I40" s="117">
        <f t="shared" si="2"/>
        <v>3.1563794330963977</v>
      </c>
      <c r="J40" s="117">
        <f t="shared" si="2"/>
        <v>7.5047559854714301</v>
      </c>
    </row>
    <row r="41" spans="1:10">
      <c r="A41" s="5">
        <v>2007</v>
      </c>
      <c r="B41" s="87">
        <f t="shared" ref="B41:F41" si="12">IF(ISERROR((B15/$B15)*100),"..",(B15/$B15)*100)</f>
        <v>100</v>
      </c>
      <c r="C41" s="21">
        <f t="shared" si="12"/>
        <v>12.091171094086194</v>
      </c>
      <c r="D41" s="21">
        <f t="shared" si="12"/>
        <v>29.528910272177715</v>
      </c>
      <c r="E41" s="21">
        <f t="shared" si="12"/>
        <v>40.599421188392306</v>
      </c>
      <c r="F41" s="20">
        <f t="shared" si="12"/>
        <v>17.780547541553556</v>
      </c>
      <c r="G41" s="117">
        <f t="shared" si="2"/>
        <v>15.777957629433596</v>
      </c>
      <c r="H41" s="117">
        <f t="shared" si="2"/>
        <v>4.9142228747598091</v>
      </c>
      <c r="I41" s="117">
        <f t="shared" si="2"/>
        <v>2.7790076904168548</v>
      </c>
      <c r="J41" s="117">
        <f t="shared" si="2"/>
        <v>8.0847270642569331</v>
      </c>
    </row>
    <row r="42" spans="1:10">
      <c r="A42" s="5">
        <v>2008</v>
      </c>
      <c r="B42" s="87">
        <f t="shared" ref="B42:F42" si="13">IF(ISERROR((B16/$B16)*100),"..",(B16/$B16)*100)</f>
        <v>100</v>
      </c>
      <c r="C42" s="21">
        <f t="shared" si="13"/>
        <v>12.878859168202972</v>
      </c>
      <c r="D42" s="21">
        <f t="shared" si="13"/>
        <v>31.530437370464853</v>
      </c>
      <c r="E42" s="21">
        <f t="shared" si="13"/>
        <v>38.125135300637439</v>
      </c>
      <c r="F42" s="20">
        <f t="shared" si="13"/>
        <v>17.465568160694744</v>
      </c>
      <c r="G42" s="117">
        <f t="shared" si="2"/>
        <v>14.93672288501342</v>
      </c>
      <c r="H42" s="117">
        <f t="shared" si="2"/>
        <v>4.6169524106886559</v>
      </c>
      <c r="I42" s="117">
        <f t="shared" si="2"/>
        <v>2.7514088159902501</v>
      </c>
      <c r="J42" s="117">
        <f t="shared" si="2"/>
        <v>7.5683616583345135</v>
      </c>
    </row>
    <row r="43" spans="1:10">
      <c r="A43" s="5">
        <v>2009</v>
      </c>
      <c r="B43" s="87">
        <f t="shared" ref="B43:F43" si="14">IF(ISERROR((B17/$B17)*100),"..",(B17/$B17)*100)</f>
        <v>100</v>
      </c>
      <c r="C43" s="21">
        <f t="shared" si="14"/>
        <v>14.053216179908338</v>
      </c>
      <c r="D43" s="21">
        <f t="shared" si="14"/>
        <v>30.067337152177497</v>
      </c>
      <c r="E43" s="21">
        <f t="shared" si="14"/>
        <v>38.972822155626744</v>
      </c>
      <c r="F43" s="20">
        <f t="shared" si="14"/>
        <v>16.906680370563805</v>
      </c>
      <c r="G43" s="117">
        <f t="shared" si="2"/>
        <v>15.789328868347944</v>
      </c>
      <c r="H43" s="117">
        <f t="shared" si="2"/>
        <v>4.7495769566614259</v>
      </c>
      <c r="I43" s="117">
        <f t="shared" si="2"/>
        <v>3.0073910182902006</v>
      </c>
      <c r="J43" s="117">
        <f t="shared" si="2"/>
        <v>8.0323608933963158</v>
      </c>
    </row>
    <row r="44" spans="1:10">
      <c r="A44" s="5">
        <v>2010</v>
      </c>
      <c r="B44" s="87">
        <f t="shared" ref="B44:F44" si="15">IF(ISERROR((B18/$B18)*100),"..",(B18/$B18)*100)</f>
        <v>100</v>
      </c>
      <c r="C44" s="21">
        <f t="shared" si="15"/>
        <v>11.440342587272433</v>
      </c>
      <c r="D44" s="21">
        <f t="shared" si="15"/>
        <v>35.600231445165207</v>
      </c>
      <c r="E44" s="21">
        <f t="shared" si="15"/>
        <v>36.64667837344696</v>
      </c>
      <c r="F44" s="20">
        <f t="shared" si="15"/>
        <v>16.3127475941154</v>
      </c>
      <c r="G44" s="117">
        <f t="shared" si="2"/>
        <v>14.763650391318848</v>
      </c>
      <c r="H44" s="117">
        <f t="shared" si="2"/>
        <v>4.4685829775393957</v>
      </c>
      <c r="I44" s="117">
        <f t="shared" si="2"/>
        <v>2.8682548988411907</v>
      </c>
      <c r="J44" s="117">
        <f t="shared" si="2"/>
        <v>7.4268125149382609</v>
      </c>
    </row>
    <row r="45" spans="1:10">
      <c r="A45" s="55">
        <v>2011</v>
      </c>
      <c r="B45" s="87">
        <f t="shared" ref="B45:F45" si="16">IF(ISERROR((B19/$B19)*100),"..",(B19/$B19)*100)</f>
        <v>100</v>
      </c>
      <c r="C45" s="21">
        <f t="shared" si="16"/>
        <v>12.139074661357204</v>
      </c>
      <c r="D45" s="21">
        <f t="shared" si="16"/>
        <v>36.160097743163419</v>
      </c>
      <c r="E45" s="21">
        <f t="shared" si="16"/>
        <v>35.308409368075836</v>
      </c>
      <c r="F45" s="20">
        <f t="shared" si="16"/>
        <v>16.392418227403549</v>
      </c>
      <c r="G45" s="117">
        <f t="shared" si="2"/>
        <v>14.168556529412538</v>
      </c>
      <c r="H45" s="117">
        <f t="shared" si="2"/>
        <v>4.2212837843535898</v>
      </c>
      <c r="I45" s="117">
        <f t="shared" si="2"/>
        <v>2.8155497333278019</v>
      </c>
      <c r="J45" s="117">
        <f t="shared" si="2"/>
        <v>7.1317230117311485</v>
      </c>
    </row>
    <row r="46" spans="1:10">
      <c r="A46" s="55">
        <v>2012</v>
      </c>
      <c r="B46" s="87">
        <f t="shared" ref="B46:F46" si="17">IF(ISERROR((B20/$B20)*100),"..",(B20/$B20)*100)</f>
        <v>100</v>
      </c>
      <c r="C46" s="21">
        <f t="shared" si="17"/>
        <v>11.430345558430842</v>
      </c>
      <c r="D46" s="21">
        <f t="shared" si="17"/>
        <v>39.290209025294487</v>
      </c>
      <c r="E46" s="21">
        <f t="shared" si="17"/>
        <v>33.466713913420328</v>
      </c>
      <c r="F46" s="20">
        <f t="shared" si="17"/>
        <v>15.812773093306514</v>
      </c>
      <c r="G46" s="117">
        <f t="shared" si="2"/>
        <v>13.68304136685032</v>
      </c>
      <c r="H46" s="117">
        <f t="shared" si="2"/>
        <v>4.0145457114213352</v>
      </c>
      <c r="I46" s="117">
        <f t="shared" si="2"/>
        <v>2.7741362340659905</v>
      </c>
      <c r="J46" s="117">
        <f t="shared" si="2"/>
        <v>6.8943594213629957</v>
      </c>
    </row>
    <row r="47" spans="1:10">
      <c r="G47" s="6"/>
    </row>
    <row r="48" spans="1:10">
      <c r="B48" s="1" t="s">
        <v>219</v>
      </c>
      <c r="C48" s="1" t="s">
        <v>220</v>
      </c>
    </row>
    <row r="49" spans="1:10">
      <c r="B49" s="1" t="s">
        <v>16</v>
      </c>
      <c r="C49" s="1" t="s">
        <v>41</v>
      </c>
    </row>
    <row r="53" spans="1:10" ht="12.75">
      <c r="B53" s="7" t="str">
        <f>'Table of Contents'!B29</f>
        <v>Table 20: Gross Investment as a Share of Nominal GDP, Canada, Business Sector Industries, 1997-2010</v>
      </c>
    </row>
    <row r="55" spans="1:10" ht="33.75">
      <c r="A55" s="4"/>
      <c r="B55" s="94" t="s">
        <v>45</v>
      </c>
      <c r="C55" s="3" t="s">
        <v>46</v>
      </c>
      <c r="D55" s="3" t="s">
        <v>47</v>
      </c>
      <c r="E55" s="3" t="s">
        <v>48</v>
      </c>
      <c r="F55" s="13" t="str">
        <f>F3</f>
        <v>Intellectual Property Products</v>
      </c>
      <c r="G55" s="3" t="s">
        <v>49</v>
      </c>
      <c r="H55" s="3" t="s">
        <v>50</v>
      </c>
      <c r="I55" s="3" t="s">
        <v>51</v>
      </c>
      <c r="J55" s="3" t="s">
        <v>52</v>
      </c>
    </row>
    <row r="56" spans="1:10" ht="11.25" customHeight="1">
      <c r="A56" s="5"/>
      <c r="B56" s="141"/>
      <c r="C56" s="142"/>
      <c r="D56" s="142"/>
      <c r="E56" s="142"/>
      <c r="F56" s="142"/>
      <c r="G56" s="142"/>
      <c r="H56" s="142"/>
      <c r="I56" s="142"/>
      <c r="J56" s="142"/>
    </row>
    <row r="57" spans="1:10">
      <c r="A57" s="5">
        <v>1997</v>
      </c>
      <c r="B57" s="87">
        <f>IF(ISERROR((B5/NGDP_Can!$B5)*100),"..",(B5/NGDP_Can!$B5)*100)</f>
        <v>18.847344670162268</v>
      </c>
      <c r="C57" s="21">
        <f>IF(ISERROR((C5/NGDP_Can!$B5)*100),"..",(C5/NGDP_Can!$B5)*100)</f>
        <v>2.6880461719052491</v>
      </c>
      <c r="D57" s="21">
        <f>IF(ISERROR((D5/NGDP_Can!$B5)*100),"..",(D5/NGDP_Can!$B5)*100)</f>
        <v>3.9150993084216505</v>
      </c>
      <c r="E57" s="21">
        <f>IF(ISERROR((E5/NGDP_Can!$B5)*100),"..",(E5/NGDP_Can!$B5)*100)</f>
        <v>9.5838460715603127</v>
      </c>
      <c r="F57" s="20">
        <f>IF(ISERROR((F5/NGDP_Can!$B5)*100),"..",(F5/NGDP_Can!$B5)*100)</f>
        <v>2.6603531182750579</v>
      </c>
      <c r="G57" s="21">
        <f>IF(ISERROR((G5/NGDP_Can!$B5)*100),"..",(G5/NGDP_Can!$B5)*100)</f>
        <v>3.8478751995502583</v>
      </c>
      <c r="H57" s="21">
        <f>IF(ISERROR((H5/NGDP_Can!$B5)*100),"..",(H5/NGDP_Can!$B5)*100)</f>
        <v>1.1936378355700854</v>
      </c>
      <c r="I57" s="21">
        <f>IF(ISERROR((I5/NGDP_Can!$B5)*100),"..",(I5/NGDP_Can!$B5)*100)</f>
        <v>1.0857841311417884</v>
      </c>
      <c r="J57" s="21">
        <f>IF(ISERROR((J5/NGDP_Can!$B5)*100),"..",(J5/NGDP_Can!$B5)*100)</f>
        <v>1.5684532328383842</v>
      </c>
    </row>
    <row r="58" spans="1:10">
      <c r="A58" s="5">
        <v>1998</v>
      </c>
      <c r="B58" s="87">
        <f>IF(ISERROR((B6/NGDP_Can!$B6)*100),"..",(B6/NGDP_Can!$B6)*100)</f>
        <v>19.686372231276149</v>
      </c>
      <c r="C58" s="21">
        <f>IF(ISERROR((C6/NGDP_Can!$B6)*100),"..",(C6/NGDP_Can!$B6)*100)</f>
        <v>2.5170594696320991</v>
      </c>
      <c r="D58" s="21">
        <f>IF(ISERROR((D6/NGDP_Can!$B6)*100),"..",(D6/NGDP_Can!$B6)*100)</f>
        <v>3.8590657283181584</v>
      </c>
      <c r="E58" s="21">
        <f>IF(ISERROR((E6/NGDP_Can!$B6)*100),"..",(E6/NGDP_Can!$B6)*100)</f>
        <v>10.32891784726489</v>
      </c>
      <c r="F58" s="20">
        <f>IF(ISERROR((F6/NGDP_Can!$B6)*100),"..",(F6/NGDP_Can!$B6)*100)</f>
        <v>2.9813291860610001</v>
      </c>
      <c r="G58" s="21">
        <f>IF(ISERROR((G6/NGDP_Can!$B6)*100),"..",(G6/NGDP_Can!$B6)*100)</f>
        <v>4.2210205661273381</v>
      </c>
      <c r="H58" s="21">
        <f>IF(ISERROR((H6/NGDP_Can!$B6)*100),"..",(H6/NGDP_Can!$B6)*100)</f>
        <v>1.5028137954663241</v>
      </c>
      <c r="I58" s="21">
        <f>IF(ISERROR((I6/NGDP_Can!$B6)*100),"..",(I6/NGDP_Can!$B6)*100)</f>
        <v>1.0188942016866156</v>
      </c>
      <c r="J58" s="21">
        <f>IF(ISERROR((J6/NGDP_Can!$B6)*100),"..",(J6/NGDP_Can!$B6)*100)</f>
        <v>1.6993125689743986</v>
      </c>
    </row>
    <row r="59" spans="1:10">
      <c r="A59" s="5">
        <v>1999</v>
      </c>
      <c r="B59" s="87">
        <f>IF(ISERROR((B7/NGDP_Can!$B7)*100),"..",(B7/NGDP_Can!$B7)*100)</f>
        <v>18.593308023389284</v>
      </c>
      <c r="C59" s="21">
        <f>IF(ISERROR((C7/NGDP_Can!$B7)*100),"..",(C7/NGDP_Can!$B7)*100)</f>
        <v>2.518276117251419</v>
      </c>
      <c r="D59" s="21">
        <f>IF(ISERROR((D7/NGDP_Can!$B7)*100),"..",(D7/NGDP_Can!$B7)*100)</f>
        <v>3.6904407577824552</v>
      </c>
      <c r="E59" s="21">
        <f>IF(ISERROR((E7/NGDP_Can!$B7)*100),"..",(E7/NGDP_Can!$B7)*100)</f>
        <v>9.6232304565043023</v>
      </c>
      <c r="F59" s="20">
        <f>IF(ISERROR((F7/NGDP_Can!$B7)*100),"..",(F7/NGDP_Can!$B7)*100)</f>
        <v>2.7613606918511069</v>
      </c>
      <c r="G59" s="21">
        <f>IF(ISERROR((G7/NGDP_Can!$B7)*100),"..",(G7/NGDP_Can!$B7)*100)</f>
        <v>4.4138773953241657</v>
      </c>
      <c r="H59" s="21">
        <f>IF(ISERROR((H7/NGDP_Can!$B7)*100),"..",(H7/NGDP_Can!$B7)*100)</f>
        <v>1.5333317142201475</v>
      </c>
      <c r="I59" s="21">
        <f>IF(ISERROR((I7/NGDP_Can!$B7)*100),"..",(I7/NGDP_Can!$B7)*100)</f>
        <v>1.161241284042789</v>
      </c>
      <c r="J59" s="21">
        <f>IF(ISERROR((J7/NGDP_Can!$B7)*100),"..",(J7/NGDP_Can!$B7)*100)</f>
        <v>1.719304397061229</v>
      </c>
    </row>
    <row r="60" spans="1:10">
      <c r="A60" s="5">
        <v>2000</v>
      </c>
      <c r="B60" s="87">
        <f>IF(ISERROR((B8/NGDP_Can!$B8)*100),"..",(B8/NGDP_Can!$B8)*100)</f>
        <v>17.847001150414883</v>
      </c>
      <c r="C60" s="21">
        <f>IF(ISERROR((C8/NGDP_Can!$B8)*100),"..",(C8/NGDP_Can!$B8)*100)</f>
        <v>2.081989333976777</v>
      </c>
      <c r="D60" s="21">
        <f>IF(ISERROR((D8/NGDP_Can!$B8)*100),"..",(D8/NGDP_Can!$B8)*100)</f>
        <v>3.6572884251905449</v>
      </c>
      <c r="E60" s="21">
        <f>IF(ISERROR((E8/NGDP_Can!$B8)*100),"..",(E8/NGDP_Can!$B8)*100)</f>
        <v>9.075900087536823</v>
      </c>
      <c r="F60" s="20">
        <f>IF(ISERROR((F8/NGDP_Can!$B8)*100),"..",(F8/NGDP_Can!$B8)*100)</f>
        <v>3.0318233037107349</v>
      </c>
      <c r="G60" s="21">
        <f>IF(ISERROR((G8/NGDP_Can!$B8)*100),"..",(G8/NGDP_Can!$B8)*100)</f>
        <v>4.3344095367335793</v>
      </c>
      <c r="H60" s="21">
        <f>IF(ISERROR((H8/NGDP_Can!$B8)*100),"..",(H8/NGDP_Can!$B8)*100)</f>
        <v>1.4841123182450189</v>
      </c>
      <c r="I60" s="21">
        <f>IF(ISERROR((I8/NGDP_Can!$B8)*100),"..",(I8/NGDP_Can!$B8)*100)</f>
        <v>1.2560280451087171</v>
      </c>
      <c r="J60" s="21">
        <f>IF(ISERROR((J8/NGDP_Can!$B8)*100),"..",(J8/NGDP_Can!$B8)*100)</f>
        <v>1.5942691733798431</v>
      </c>
    </row>
    <row r="61" spans="1:10">
      <c r="A61" s="5">
        <v>2001</v>
      </c>
      <c r="B61" s="87">
        <f>IF(ISERROR((B9/NGDP_Can!$B9)*100),"..",(B9/NGDP_Can!$B9)*100)</f>
        <v>17.718677887163892</v>
      </c>
      <c r="C61" s="21">
        <f>IF(ISERROR((C9/NGDP_Can!$B9)*100),"..",(C9/NGDP_Can!$B9)*100)</f>
        <v>2.043562044707762</v>
      </c>
      <c r="D61" s="21">
        <f>IF(ISERROR((D9/NGDP_Can!$B9)*100),"..",(D9/NGDP_Can!$B9)*100)</f>
        <v>3.7834809286894906</v>
      </c>
      <c r="E61" s="21">
        <f>IF(ISERROR((E9/NGDP_Can!$B9)*100),"..",(E9/NGDP_Can!$B9)*100)</f>
        <v>8.5354482610629674</v>
      </c>
      <c r="F61" s="20">
        <f>IF(ISERROR((F9/NGDP_Can!$B9)*100),"..",(F9/NGDP_Can!$B9)*100)</f>
        <v>3.3561866527036752</v>
      </c>
      <c r="G61" s="21">
        <f>IF(ISERROR((G9/NGDP_Can!$B9)*100),"..",(G9/NGDP_Can!$B9)*100)</f>
        <v>4.2168551611724077</v>
      </c>
      <c r="H61" s="21">
        <f>IF(ISERROR((H9/NGDP_Can!$B9)*100),"..",(H9/NGDP_Can!$B9)*100)</f>
        <v>1.3030106767848728</v>
      </c>
      <c r="I61" s="21">
        <f>IF(ISERROR((I9/NGDP_Can!$B9)*100),"..",(I9/NGDP_Can!$B9)*100)</f>
        <v>1.204490048379772</v>
      </c>
      <c r="J61" s="21">
        <f>IF(ISERROR((J9/NGDP_Can!$B9)*100),"..",(J9/NGDP_Can!$B9)*100)</f>
        <v>1.7093544360077633</v>
      </c>
    </row>
    <row r="62" spans="1:10">
      <c r="A62" s="5">
        <v>2002</v>
      </c>
      <c r="B62" s="87">
        <f>IF(ISERROR((B10/NGDP_Can!$B10)*100),"..",(B10/NGDP_Can!$B10)*100)</f>
        <v>16.656456335585709</v>
      </c>
      <c r="C62" s="21">
        <f>IF(ISERROR((C10/NGDP_Can!$B10)*100),"..",(C10/NGDP_Can!$B10)*100)</f>
        <v>1.940579048172214</v>
      </c>
      <c r="D62" s="21">
        <f>IF(ISERROR((D10/NGDP_Can!$B10)*100),"..",(D10/NGDP_Can!$B10)*100)</f>
        <v>3.5333163658602591</v>
      </c>
      <c r="E62" s="21">
        <f>IF(ISERROR((E10/NGDP_Can!$B10)*100),"..",(E10/NGDP_Can!$B10)*100)</f>
        <v>8.0749737905901764</v>
      </c>
      <c r="F62" s="20">
        <f>IF(ISERROR((F10/NGDP_Can!$B10)*100),"..",(F10/NGDP_Can!$B10)*100)</f>
        <v>3.1075748245158463</v>
      </c>
      <c r="G62" s="21">
        <f>IF(ISERROR((G10/NGDP_Can!$B10)*100),"..",(G10/NGDP_Can!$B10)*100)</f>
        <v>3.8336552101010573</v>
      </c>
      <c r="H62" s="21">
        <f>IF(ISERROR((H10/NGDP_Can!$B10)*100),"..",(H10/NGDP_Can!$B10)*100)</f>
        <v>1.1982787651598632</v>
      </c>
      <c r="I62" s="21">
        <f>IF(ISERROR((I10/NGDP_Can!$B10)*100),"..",(I10/NGDP_Can!$B10)*100)</f>
        <v>1.0501829793949069</v>
      </c>
      <c r="J62" s="21">
        <f>IF(ISERROR((J10/NGDP_Can!$B10)*100),"..",(J10/NGDP_Can!$B10)*100)</f>
        <v>1.5851934655462869</v>
      </c>
    </row>
    <row r="63" spans="1:10">
      <c r="A63" s="5">
        <v>2003</v>
      </c>
      <c r="B63" s="87">
        <f>IF(ISERROR((B11/NGDP_Can!$B11)*100),"..",(B11/NGDP_Can!$B11)*100)</f>
        <v>16.296462711643077</v>
      </c>
      <c r="C63" s="21">
        <f>IF(ISERROR((C11/NGDP_Can!$B11)*100),"..",(C11/NGDP_Can!$B11)*100)</f>
        <v>1.8565704030994616</v>
      </c>
      <c r="D63" s="21">
        <f>IF(ISERROR((D11/NGDP_Can!$B11)*100),"..",(D11/NGDP_Can!$B11)*100)</f>
        <v>3.748840272871619</v>
      </c>
      <c r="E63" s="21">
        <f>IF(ISERROR((E11/NGDP_Can!$B11)*100),"..",(E11/NGDP_Can!$B11)*100)</f>
        <v>7.6310028439048301</v>
      </c>
      <c r="F63" s="20">
        <f>IF(ISERROR((F11/NGDP_Can!$B11)*100),"..",(F11/NGDP_Can!$B11)*100)</f>
        <v>3.0600375367013219</v>
      </c>
      <c r="G63" s="21">
        <f>IF(ISERROR((G11/NGDP_Can!$B11)*100),"..",(G11/NGDP_Can!$B11)*100)</f>
        <v>3.6702851290995113</v>
      </c>
      <c r="H63" s="21">
        <f>IF(ISERROR((H11/NGDP_Can!$B11)*100),"..",(H11/NGDP_Can!$B11)*100)</f>
        <v>1.1427908608307038</v>
      </c>
      <c r="I63" s="21">
        <f>IF(ISERROR((I11/NGDP_Can!$B11)*100),"..",(I11/NGDP_Can!$B11)*100)</f>
        <v>0.90486434674111793</v>
      </c>
      <c r="J63" s="21">
        <f>IF(ISERROR((J11/NGDP_Can!$B11)*100),"..",(J11/NGDP_Can!$B11)*100)</f>
        <v>1.6226299215276889</v>
      </c>
    </row>
    <row r="64" spans="1:10">
      <c r="A64" s="5">
        <v>2004</v>
      </c>
      <c r="B64" s="87">
        <f>IF(ISERROR((B12/NGDP_Can!$B12)*100),"..",(B12/NGDP_Can!$B12)*100)</f>
        <v>16.676303090848933</v>
      </c>
      <c r="C64" s="21">
        <f>IF(ISERROR((C12/NGDP_Can!$B12)*100),"..",(C12/NGDP_Can!$B12)*100)</f>
        <v>1.9934979828812205</v>
      </c>
      <c r="D64" s="21">
        <f>IF(ISERROR((D12/NGDP_Can!$B12)*100),"..",(D12/NGDP_Can!$B12)*100)</f>
        <v>4.018597694739702</v>
      </c>
      <c r="E64" s="21">
        <f>IF(ISERROR((E12/NGDP_Can!$B12)*100),"..",(E12/NGDP_Can!$B12)*100)</f>
        <v>7.5349509057784925</v>
      </c>
      <c r="F64" s="20">
        <f>IF(ISERROR((F12/NGDP_Can!$B12)*100),"..",(F12/NGDP_Can!$B12)*100)</f>
        <v>3.129256507449516</v>
      </c>
      <c r="G64" s="21">
        <f>IF(ISERROR((G12/NGDP_Can!$B12)*100),"..",(G12/NGDP_Can!$B12)*100)</f>
        <v>3.6651587362298224</v>
      </c>
      <c r="H64" s="21">
        <f>IF(ISERROR((H12/NGDP_Can!$B12)*100),"..",(H12/NGDP_Can!$B12)*100)</f>
        <v>1.1889973753823104</v>
      </c>
      <c r="I64" s="21">
        <f>IF(ISERROR((I12/NGDP_Can!$B12)*100),"..",(I12/NGDP_Can!$B12)*100)</f>
        <v>0.82134035843068276</v>
      </c>
      <c r="J64" s="21">
        <f>IF(ISERROR((J12/NGDP_Can!$B12)*100),"..",(J12/NGDP_Can!$B12)*100)</f>
        <v>1.6548210024168297</v>
      </c>
    </row>
    <row r="65" spans="1:10">
      <c r="A65" s="5">
        <v>2005</v>
      </c>
      <c r="B65" s="87">
        <f>IF(ISERROR((B13/NGDP_Can!$B13)*100),"..",(B13/NGDP_Can!$B13)*100)</f>
        <v>17.592389366874389</v>
      </c>
      <c r="C65" s="21">
        <f>IF(ISERROR((C13/NGDP_Can!$B13)*100),"..",(C13/NGDP_Can!$B13)*100)</f>
        <v>1.8597734667651633</v>
      </c>
      <c r="D65" s="21">
        <f>IF(ISERROR((D13/NGDP_Can!$B13)*100),"..",(D13/NGDP_Can!$B13)*100)</f>
        <v>4.7124843276630513</v>
      </c>
      <c r="E65" s="21">
        <f>IF(ISERROR((E13/NGDP_Can!$B13)*100),"..",(E13/NGDP_Can!$B13)*100)</f>
        <v>7.7521674034278734</v>
      </c>
      <c r="F65" s="20">
        <f>IF(ISERROR((F13/NGDP_Can!$B13)*100),"..",(F13/NGDP_Can!$B13)*100)</f>
        <v>3.2679743311040053</v>
      </c>
      <c r="G65" s="21">
        <f>IF(ISERROR((G13/NGDP_Can!$B13)*100),"..",(G13/NGDP_Can!$B13)*100)</f>
        <v>3.6861136715643386</v>
      </c>
      <c r="H65" s="21">
        <f>IF(ISERROR((H13/NGDP_Can!$B13)*100),"..",(H13/NGDP_Can!$B13)*100)</f>
        <v>1.1480108219749661</v>
      </c>
      <c r="I65" s="21">
        <f>IF(ISERROR((I13/NGDP_Can!$B13)*100),"..",(I13/NGDP_Can!$B13)*100)</f>
        <v>0.75720749205825133</v>
      </c>
      <c r="J65" s="21">
        <f>IF(ISERROR((J13/NGDP_Can!$B13)*100),"..",(J13/NGDP_Can!$B13)*100)</f>
        <v>1.7808953575311222</v>
      </c>
    </row>
    <row r="66" spans="1:10">
      <c r="A66" s="5">
        <v>2006</v>
      </c>
      <c r="B66" s="87">
        <f>IF(ISERROR((B14/NGDP_Can!$B14)*100),"..",(B14/NGDP_Can!$B14)*100)</f>
        <v>18.544647046574042</v>
      </c>
      <c r="C66" s="21">
        <f>IF(ISERROR((C14/NGDP_Can!$B14)*100),"..",(C14/NGDP_Can!$B14)*100)</f>
        <v>2.2415093871391378</v>
      </c>
      <c r="D66" s="21">
        <f>IF(ISERROR((D14/NGDP_Can!$B14)*100),"..",(D14/NGDP_Can!$B14)*100)</f>
        <v>5.1730693428694146</v>
      </c>
      <c r="E66" s="21">
        <f>IF(ISERROR((E14/NGDP_Can!$B14)*100),"..",(E14/NGDP_Can!$B14)*100)</f>
        <v>7.9436085162334535</v>
      </c>
      <c r="F66" s="20">
        <f>IF(ISERROR((F14/NGDP_Can!$B14)*100),"..",(F14/NGDP_Can!$B14)*100)</f>
        <v>3.1864598003320359</v>
      </c>
      <c r="G66" s="21">
        <f>IF(ISERROR((G14/NGDP_Can!$B14)*100),"..",(G14/NGDP_Can!$B14)*100)</f>
        <v>3.7231604510844867</v>
      </c>
      <c r="H66" s="21">
        <f>IF(ISERROR((H14/NGDP_Can!$B14)*100),"..",(H14/NGDP_Can!$B14)*100)</f>
        <v>1.2269437128072673</v>
      </c>
      <c r="I66" s="21">
        <f>IF(ISERROR((I14/NGDP_Can!$B14)*100),"..",(I14/NGDP_Can!$B14)*100)</f>
        <v>0.73904015509706567</v>
      </c>
      <c r="J66" s="21">
        <f>IF(ISERROR((J14/NGDP_Can!$B14)*100),"..",(J14/NGDP_Can!$B14)*100)</f>
        <v>1.7571765831801538</v>
      </c>
    </row>
    <row r="67" spans="1:10">
      <c r="A67" s="5">
        <v>2007</v>
      </c>
      <c r="B67" s="87">
        <f>IF(ISERROR((B15/NGDP_Can!$B15)*100),"..",(B15/NGDP_Can!$B15)*100)</f>
        <v>18.218983840194255</v>
      </c>
      <c r="C67" s="21">
        <f>IF(ISERROR((C15/NGDP_Can!$B15)*100),"..",(C15/NGDP_Can!$B15)*100)</f>
        <v>2.2028885077218026</v>
      </c>
      <c r="D67" s="21">
        <f>IF(ISERROR((D15/NGDP_Can!$B15)*100),"..",(D15/NGDP_Can!$B15)*100)</f>
        <v>5.3798673906735202</v>
      </c>
      <c r="E67" s="21">
        <f>IF(ISERROR((E15/NGDP_Can!$B15)*100),"..",(E15/NGDP_Can!$B15)*100)</f>
        <v>7.3968019855255962</v>
      </c>
      <c r="F67" s="20">
        <f>IF(ISERROR((F15/NGDP_Can!$B15)*100),"..",(F15/NGDP_Can!$B15)*100)</f>
        <v>3.2394350832936993</v>
      </c>
      <c r="G67" s="21">
        <f>IF(ISERROR((G15/NGDP_Can!$B15)*100),"..",(G15/NGDP_Can!$B15)*100)</f>
        <v>3.6849614552787173</v>
      </c>
      <c r="H67" s="21">
        <f>IF(ISERROR((H15/NGDP_Can!$B15)*100),"..",(H15/NGDP_Can!$B15)*100)</f>
        <v>1.1477228106099902</v>
      </c>
      <c r="I67" s="21">
        <f>IF(ISERROR((I15/NGDP_Can!$B15)*100),"..",(I15/NGDP_Can!$B15)*100)</f>
        <v>0.64904067203258553</v>
      </c>
      <c r="J67" s="21">
        <f>IF(ISERROR((J15/NGDP_Can!$B15)*100),"..",(J15/NGDP_Can!$B15)*100)</f>
        <v>1.8881979726361415</v>
      </c>
    </row>
    <row r="68" spans="1:10">
      <c r="A68" s="5">
        <v>2008</v>
      </c>
      <c r="B68" s="87">
        <f>IF(ISERROR((B16/NGDP_Can!$B16)*100),"..",(B16/NGDP_Can!$B16)*100)</f>
        <v>18.741173617376557</v>
      </c>
      <c r="C68" s="21">
        <f>IF(ISERROR((C16/NGDP_Can!$B16)*100),"..",(C16/NGDP_Can!$B16)*100)</f>
        <v>2.4136493566503372</v>
      </c>
      <c r="D68" s="21">
        <f>IF(ISERROR((D16/NGDP_Can!$B16)*100),"..",(D16/NGDP_Can!$B16)*100)</f>
        <v>5.9091740099169972</v>
      </c>
      <c r="E68" s="21">
        <f>IF(ISERROR((E16/NGDP_Can!$B16)*100),"..",(E16/NGDP_Can!$B16)*100)</f>
        <v>7.1450977985521806</v>
      </c>
      <c r="F68" s="20">
        <f>IF(ISERROR((F16/NGDP_Can!$B16)*100),"..",(F16/NGDP_Can!$B16)*100)</f>
        <v>3.2732524522570432</v>
      </c>
      <c r="G68" s="21">
        <f>IF(ISERROR((G16/NGDP_Can!$B16)*100),"..",(G16/NGDP_Can!$B16)*100)</f>
        <v>3.6074382938140861</v>
      </c>
      <c r="H68" s="21">
        <f>IF(ISERROR((H16/NGDP_Can!$B16)*100),"..",(H16/NGDP_Can!$B16)*100)</f>
        <v>1.1150619218989781</v>
      </c>
      <c r="I68" s="21">
        <f>IF(ISERROR((I16/NGDP_Can!$B16)*100),"..",(I16/NGDP_Can!$B16)*100)</f>
        <v>0.66450570189660341</v>
      </c>
      <c r="J68" s="21">
        <f>IF(ISERROR((J16/NGDP_Can!$B16)*100),"..",(J16/NGDP_Can!$B16)*100)</f>
        <v>1.8278706700185041</v>
      </c>
    </row>
    <row r="69" spans="1:10">
      <c r="A69" s="5">
        <v>2009</v>
      </c>
      <c r="B69" s="87">
        <f>IF(ISERROR((B17/NGDP_Can!$B17)*100),"..",(B17/NGDP_Can!$B17)*100)</f>
        <v>16.892288304176407</v>
      </c>
      <c r="C69" s="21">
        <f>IF(ISERROR((C17/NGDP_Can!$B17)*100),"..",(C17/NGDP_Can!$B17)*100)</f>
        <v>2.3739097931192821</v>
      </c>
      <c r="D69" s="21">
        <f>IF(ISERROR((D17/NGDP_Can!$B17)*100),"..",(D17/NGDP_Can!$B17)*100)</f>
        <v>5.0790612771345662</v>
      </c>
      <c r="E69" s="21">
        <f>IF(ISERROR((E17/NGDP_Can!$B17)*100),"..",(E17/NGDP_Can!$B17)*100)</f>
        <v>6.5834014788024069</v>
      </c>
      <c r="F69" s="20">
        <f>IF(ISERROR((F17/NGDP_Can!$B17)*100),"..",(F17/NGDP_Can!$B17)*100)</f>
        <v>2.8559251908612375</v>
      </c>
      <c r="G69" s="21">
        <f>IF(ISERROR((G17/NGDP_Can!$B17)*100),"..",(G17/NGDP_Can!$B17)*100)</f>
        <v>3.6819582729324152</v>
      </c>
      <c r="H69" s="21">
        <f>IF(ISERROR((H17/NGDP_Can!$B17)*100),"..",(H17/NGDP_Can!$B17)*100)</f>
        <v>1.1075672889153307</v>
      </c>
      <c r="I69" s="21">
        <f>IF(ISERROR((I17/NGDP_Can!$B17)*100),"..",(I17/NGDP_Can!$B17)*100)</f>
        <v>0.70130202062824198</v>
      </c>
      <c r="J69" s="21">
        <f>IF(ISERROR((J17/NGDP_Can!$B17)*100),"..",(J17/NGDP_Can!$B17)*100)</f>
        <v>1.8730889633888426</v>
      </c>
    </row>
    <row r="70" spans="1:10">
      <c r="A70" s="5">
        <v>2010</v>
      </c>
      <c r="B70" s="20">
        <f>IF(ISERROR((B18/NGDP_Can!$B18)*100),"..",(B18/NGDP_Can!$B18)*100)</f>
        <v>17.47469957046081</v>
      </c>
      <c r="C70" s="21">
        <f>IF(ISERROR((C18/NGDP_Can!$B18)*100),"..",(C18/NGDP_Can!$B18)*100)</f>
        <v>1.9991654969573409</v>
      </c>
      <c r="D70" s="21">
        <f>IF(ISERROR((D18/NGDP_Can!$B18)*100),"..",(D18/NGDP_Can!$B18)*100)</f>
        <v>6.2210334914313385</v>
      </c>
      <c r="E70" s="21">
        <f>IF(ISERROR((E18/NGDP_Can!$B18)*100),"..",(E18/NGDP_Can!$B18)*100)</f>
        <v>6.4038969483128909</v>
      </c>
      <c r="F70" s="20">
        <f>IF(ISERROR((F18/NGDP_Can!$B18)*100),"..",(F18/NGDP_Can!$B18)*100)</f>
        <v>2.8506036337592402</v>
      </c>
      <c r="G70" s="21">
        <f>IF(ISERROR((G18/NGDP_Can!$B18)*100),"..",(G18/NGDP_Can!$B18)*100)</f>
        <v>3.5828949096273237</v>
      </c>
      <c r="H70" s="21">
        <f>IF(ISERROR((H18/NGDP_Can!$B18)*100),"..",(H18/NGDP_Can!$B18)*100)</f>
        <v>1.0844515264928989</v>
      </c>
      <c r="I70" s="21">
        <f>IF(ISERROR((I18/NGDP_Can!$B18)*100),"..",(I18/NGDP_Can!$B18)*100)</f>
        <v>0.69607824651649153</v>
      </c>
      <c r="J70" s="21">
        <f>IF(ISERROR((J18/NGDP_Can!$B18)*100),"..",(J18/NGDP_Can!$B18)*100)</f>
        <v>1.8023651366179332</v>
      </c>
    </row>
    <row r="71" spans="1:10">
      <c r="A71" s="5">
        <v>2011</v>
      </c>
      <c r="B71" s="20" t="str">
        <f>IF(ISERROR((B19/NGDP_Can!$B21)*100),"..",(B19/NGDP_Can!$B21)*100)</f>
        <v>..</v>
      </c>
      <c r="C71" s="21" t="str">
        <f>IF(ISERROR((C19/NGDP_Can!$B21)*100),"..",(C19/NGDP_Can!$B21)*100)</f>
        <v>..</v>
      </c>
      <c r="D71" s="21" t="str">
        <f>IF(ISERROR((D19/NGDP_Can!$B21)*100),"..",(D19/NGDP_Can!$B21)*100)</f>
        <v>..</v>
      </c>
      <c r="E71" s="21" t="str">
        <f>IF(ISERROR((E19/NGDP_Can!$B21)*100),"..",(E19/NGDP_Can!$B21)*100)</f>
        <v>..</v>
      </c>
      <c r="F71" s="20" t="str">
        <f>IF(ISERROR((F19/NGDP_Can!$B21)*100),"..",(F19/NGDP_Can!$B21)*100)</f>
        <v>..</v>
      </c>
      <c r="G71" s="21" t="str">
        <f>IF(ISERROR((G19/NGDP_Can!$B21)*100),"..",(G19/NGDP_Can!$B21)*100)</f>
        <v>..</v>
      </c>
      <c r="H71" s="21" t="str">
        <f>IF(ISERROR((H19/NGDP_Can!$B21)*100),"..",(H19/NGDP_Can!$B21)*100)</f>
        <v>..</v>
      </c>
      <c r="I71" s="21" t="str">
        <f>IF(ISERROR((I19/NGDP_Can!$B21)*100),"..",(I19/NGDP_Can!$B21)*100)</f>
        <v>..</v>
      </c>
      <c r="J71" s="21" t="str">
        <f>IF(ISERROR((J19/NGDP_Can!$B21)*100),"..",(J19/NGDP_Can!$B21)*100)</f>
        <v>..</v>
      </c>
    </row>
    <row r="72" spans="1:10">
      <c r="A72" s="5">
        <v>2012</v>
      </c>
      <c r="B72" s="20" t="str">
        <f>IF(ISERROR((B20/NGDP_Can!$B22)*100),"..",(B20/NGDP_Can!$B22)*100)</f>
        <v>..</v>
      </c>
      <c r="C72" s="21" t="str">
        <f>IF(ISERROR((C20/NGDP_Can!$B22)*100),"..",(C20/NGDP_Can!$B22)*100)</f>
        <v>..</v>
      </c>
      <c r="D72" s="21" t="str">
        <f>IF(ISERROR((D20/NGDP_Can!$B22)*100),"..",(D20/NGDP_Can!$B22)*100)</f>
        <v>..</v>
      </c>
      <c r="E72" s="21" t="str">
        <f>IF(ISERROR((E20/NGDP_Can!$B22)*100),"..",(E20/NGDP_Can!$B22)*100)</f>
        <v>..</v>
      </c>
      <c r="F72" s="20" t="str">
        <f>IF(ISERROR((F20/NGDP_Can!$B22)*100),"..",(F20/NGDP_Can!$B22)*100)</f>
        <v>..</v>
      </c>
      <c r="G72" s="21" t="str">
        <f>IF(ISERROR((G20/NGDP_Can!$B22)*100),"..",(G20/NGDP_Can!$B22)*100)</f>
        <v>..</v>
      </c>
      <c r="H72" s="21" t="str">
        <f>IF(ISERROR((H20/NGDP_Can!$B22)*100),"..",(H20/NGDP_Can!$B22)*100)</f>
        <v>..</v>
      </c>
      <c r="I72" s="21" t="str">
        <f>IF(ISERROR((I20/NGDP_Can!$B22)*100),"..",(I20/NGDP_Can!$B22)*100)</f>
        <v>..</v>
      </c>
      <c r="J72" s="21" t="str">
        <f>IF(ISERROR((J20/NGDP_Can!$B22)*100),"..",(J20/NGDP_Can!$B22)*100)</f>
        <v>..</v>
      </c>
    </row>
    <row r="74" spans="1:10">
      <c r="B74" s="1" t="s">
        <v>16</v>
      </c>
      <c r="C74" s="1" t="s">
        <v>116</v>
      </c>
    </row>
    <row r="78" spans="1:10" ht="12.75">
      <c r="B78" s="7" t="str">
        <f>'Table of Contents'!B30</f>
        <v>Table 21: Real Gross Investment (Fixed, Non-Res) by Asset Type, Canada, Business Sector Industries, 1997-2012</v>
      </c>
    </row>
    <row r="80" spans="1:10" ht="33.75">
      <c r="A80" s="4"/>
      <c r="B80" s="94" t="s">
        <v>45</v>
      </c>
      <c r="C80" s="3" t="s">
        <v>46</v>
      </c>
      <c r="D80" s="3" t="s">
        <v>47</v>
      </c>
      <c r="E80" s="3" t="s">
        <v>48</v>
      </c>
      <c r="F80" s="13" t="str">
        <f>F3</f>
        <v>Intellectual Property Products</v>
      </c>
      <c r="G80" s="3" t="s">
        <v>49</v>
      </c>
      <c r="H80" s="3" t="s">
        <v>50</v>
      </c>
      <c r="I80" s="3" t="s">
        <v>51</v>
      </c>
      <c r="J80" s="3" t="s">
        <v>52</v>
      </c>
    </row>
    <row r="81" spans="1:10" ht="11.25" customHeight="1">
      <c r="A81" s="5"/>
      <c r="B81" s="142" t="s">
        <v>138</v>
      </c>
      <c r="C81" s="142"/>
      <c r="D81" s="142"/>
      <c r="E81" s="142"/>
      <c r="F81" s="142"/>
      <c r="G81" s="142"/>
      <c r="H81" s="142"/>
      <c r="I81" s="142"/>
      <c r="J81" s="142"/>
    </row>
    <row r="82" spans="1:10">
      <c r="A82" s="5">
        <v>1997</v>
      </c>
      <c r="B82" s="92">
        <v>119965.4</v>
      </c>
      <c r="C82" s="22">
        <v>25428.400000000001</v>
      </c>
      <c r="D82" s="22">
        <v>33926.800000000003</v>
      </c>
      <c r="E82" s="22">
        <v>45918</v>
      </c>
      <c r="F82" s="14">
        <v>17516.7</v>
      </c>
      <c r="G82" s="115">
        <v>14438.5</v>
      </c>
      <c r="H82" s="115">
        <v>1737</v>
      </c>
      <c r="I82" s="115">
        <v>4683.3</v>
      </c>
      <c r="J82" s="115">
        <v>8018.2</v>
      </c>
    </row>
    <row r="83" spans="1:10">
      <c r="A83" s="5">
        <v>1998</v>
      </c>
      <c r="B83" s="92">
        <v>128202.1</v>
      </c>
      <c r="C83" s="22">
        <v>24347.9</v>
      </c>
      <c r="D83" s="22">
        <v>33917.5</v>
      </c>
      <c r="E83" s="22">
        <v>50528.5</v>
      </c>
      <c r="F83" s="14">
        <v>20476.599999999999</v>
      </c>
      <c r="G83" s="115">
        <v>16337.2</v>
      </c>
      <c r="H83" s="115">
        <v>2700.7</v>
      </c>
      <c r="I83" s="115">
        <v>4397.8</v>
      </c>
      <c r="J83" s="115">
        <v>9238.7000000000007</v>
      </c>
    </row>
    <row r="84" spans="1:10">
      <c r="A84" s="5">
        <v>1999</v>
      </c>
      <c r="B84" s="92">
        <v>132537.4</v>
      </c>
      <c r="C84" s="22">
        <v>25837.200000000001</v>
      </c>
      <c r="D84" s="22">
        <v>35009.1</v>
      </c>
      <c r="E84" s="22">
        <v>52364.4</v>
      </c>
      <c r="F84" s="14">
        <v>20555.400000000001</v>
      </c>
      <c r="G84" s="115">
        <v>19482.900000000001</v>
      </c>
      <c r="H84" s="115">
        <v>3750.9</v>
      </c>
      <c r="I84" s="115">
        <v>5496.9</v>
      </c>
      <c r="J84" s="115">
        <v>10235.1</v>
      </c>
    </row>
    <row r="85" spans="1:10">
      <c r="A85" s="5">
        <v>2000</v>
      </c>
      <c r="B85" s="92">
        <v>139894</v>
      </c>
      <c r="C85" s="22">
        <v>22671.4</v>
      </c>
      <c r="D85" s="22">
        <v>37604</v>
      </c>
      <c r="E85" s="22">
        <v>55391.5</v>
      </c>
      <c r="F85" s="14">
        <v>24392.1</v>
      </c>
      <c r="G85" s="115">
        <v>21620.400000000001</v>
      </c>
      <c r="H85" s="115">
        <v>4644</v>
      </c>
      <c r="I85" s="115">
        <v>6683.9</v>
      </c>
      <c r="J85" s="115">
        <v>10292.5</v>
      </c>
    </row>
    <row r="86" spans="1:10">
      <c r="A86" s="5">
        <v>2001</v>
      </c>
      <c r="B86" s="92">
        <v>141023.9</v>
      </c>
      <c r="C86" s="22">
        <v>22297.9</v>
      </c>
      <c r="D86" s="22">
        <v>39452.300000000003</v>
      </c>
      <c r="E86" s="22">
        <v>53074.8</v>
      </c>
      <c r="F86" s="14">
        <v>27425.7</v>
      </c>
      <c r="G86" s="115">
        <v>22298.3</v>
      </c>
      <c r="H86" s="115">
        <v>4679</v>
      </c>
      <c r="I86" s="115">
        <v>6399.8</v>
      </c>
      <c r="J86" s="115">
        <v>11219.5</v>
      </c>
    </row>
    <row r="87" spans="1:10">
      <c r="A87" s="5">
        <v>2002</v>
      </c>
      <c r="B87" s="92">
        <v>135279.9</v>
      </c>
      <c r="C87" s="22">
        <v>21381.9</v>
      </c>
      <c r="D87" s="22">
        <v>37501.9</v>
      </c>
      <c r="E87" s="22">
        <v>51269.5</v>
      </c>
      <c r="F87" s="14">
        <v>26115.4</v>
      </c>
      <c r="G87" s="115">
        <v>21579.8</v>
      </c>
      <c r="H87" s="115">
        <v>4937.2</v>
      </c>
      <c r="I87" s="115">
        <v>5727.4</v>
      </c>
      <c r="J87" s="115">
        <v>10915.2</v>
      </c>
    </row>
    <row r="88" spans="1:10">
      <c r="A88" s="5">
        <v>2003</v>
      </c>
      <c r="B88" s="92">
        <v>144404.1</v>
      </c>
      <c r="C88" s="22">
        <v>20923.2</v>
      </c>
      <c r="D88" s="22">
        <v>41651</v>
      </c>
      <c r="E88" s="22">
        <v>55170.5</v>
      </c>
      <c r="F88" s="14">
        <v>27492</v>
      </c>
      <c r="G88" s="115">
        <v>24064.9</v>
      </c>
      <c r="H88" s="115">
        <v>5659.7</v>
      </c>
      <c r="I88" s="115">
        <v>5851.2</v>
      </c>
      <c r="J88" s="115">
        <v>12554</v>
      </c>
    </row>
    <row r="89" spans="1:10">
      <c r="A89" s="5">
        <v>2004</v>
      </c>
      <c r="B89" s="92">
        <v>159217.20000000001</v>
      </c>
      <c r="C89" s="22">
        <v>22676.5</v>
      </c>
      <c r="D89" s="22">
        <v>45221.5</v>
      </c>
      <c r="E89" s="22">
        <v>61995.5</v>
      </c>
      <c r="F89" s="14">
        <v>29811.3</v>
      </c>
      <c r="G89" s="115">
        <v>27997.699999999997</v>
      </c>
      <c r="H89" s="115">
        <v>7493.9</v>
      </c>
      <c r="I89" s="115">
        <v>6324.5</v>
      </c>
      <c r="J89" s="115">
        <v>14179.3</v>
      </c>
    </row>
    <row r="90" spans="1:10">
      <c r="A90" s="5">
        <v>2005</v>
      </c>
      <c r="B90" s="92">
        <v>178576.2</v>
      </c>
      <c r="C90" s="22">
        <v>21436.799999999999</v>
      </c>
      <c r="D90" s="22">
        <v>53028.2</v>
      </c>
      <c r="E90" s="22">
        <v>71342</v>
      </c>
      <c r="F90" s="14">
        <v>32808.400000000001</v>
      </c>
      <c r="G90" s="115">
        <v>32584.400000000001</v>
      </c>
      <c r="H90" s="115">
        <v>9085.7999999999993</v>
      </c>
      <c r="I90" s="115">
        <v>6679.6</v>
      </c>
      <c r="J90" s="115">
        <v>16819</v>
      </c>
    </row>
    <row r="91" spans="1:10">
      <c r="A91" s="5">
        <v>2006</v>
      </c>
      <c r="B91" s="92">
        <v>195406.4</v>
      </c>
      <c r="C91" s="22">
        <v>25397.3</v>
      </c>
      <c r="D91" s="22">
        <v>56782.9</v>
      </c>
      <c r="E91" s="22">
        <v>80070.399999999994</v>
      </c>
      <c r="F91" s="14">
        <v>33176.1</v>
      </c>
      <c r="G91" s="115">
        <v>36993.4</v>
      </c>
      <c r="H91" s="115">
        <v>11612.5</v>
      </c>
      <c r="I91" s="115">
        <v>7250.7</v>
      </c>
      <c r="J91" s="115">
        <v>18130.2</v>
      </c>
    </row>
    <row r="92" spans="1:10">
      <c r="A92" s="5">
        <v>2007</v>
      </c>
      <c r="B92" s="92">
        <v>199615.9</v>
      </c>
      <c r="C92" s="22">
        <v>24135.9</v>
      </c>
      <c r="D92" s="22">
        <v>58944.4</v>
      </c>
      <c r="E92" s="22">
        <v>81042.899999999994</v>
      </c>
      <c r="F92" s="14">
        <v>35492.800000000003</v>
      </c>
      <c r="G92" s="115">
        <v>40374.199999999997</v>
      </c>
      <c r="H92" s="115">
        <v>12575</v>
      </c>
      <c r="I92" s="115">
        <v>7111.2</v>
      </c>
      <c r="J92" s="115">
        <v>20688</v>
      </c>
    </row>
    <row r="93" spans="1:10">
      <c r="A93" s="5">
        <v>2008</v>
      </c>
      <c r="B93" s="92">
        <v>208897.5</v>
      </c>
      <c r="C93" s="22">
        <v>25326.6</v>
      </c>
      <c r="D93" s="22">
        <v>64958.7</v>
      </c>
      <c r="E93" s="22">
        <v>82007.199999999997</v>
      </c>
      <c r="F93" s="14">
        <v>36539.300000000003</v>
      </c>
      <c r="G93" s="115">
        <v>42039.3</v>
      </c>
      <c r="H93" s="115">
        <v>13865.1</v>
      </c>
      <c r="I93" s="115">
        <v>7665.3</v>
      </c>
      <c r="J93" s="115">
        <v>20508.900000000001</v>
      </c>
    </row>
    <row r="94" spans="1:10">
      <c r="A94" s="5">
        <v>2009</v>
      </c>
      <c r="B94" s="92">
        <v>168451.1</v>
      </c>
      <c r="C94" s="22">
        <v>24117.7</v>
      </c>
      <c r="D94" s="22">
        <v>49980.3</v>
      </c>
      <c r="E94" s="22">
        <v>65501.4</v>
      </c>
      <c r="F94" s="14">
        <v>28731.200000000001</v>
      </c>
      <c r="G94" s="115">
        <v>38102.300000000003</v>
      </c>
      <c r="H94" s="115">
        <v>12330.7</v>
      </c>
      <c r="I94" s="115">
        <v>7098.9</v>
      </c>
      <c r="J94" s="115">
        <v>18672.7</v>
      </c>
    </row>
    <row r="95" spans="1:10">
      <c r="A95" s="5">
        <v>2010</v>
      </c>
      <c r="B95" s="92">
        <v>189437.5</v>
      </c>
      <c r="C95" s="22">
        <v>21793.200000000001</v>
      </c>
      <c r="D95" s="22">
        <v>62631.1</v>
      </c>
      <c r="E95" s="22">
        <v>73973.100000000006</v>
      </c>
      <c r="F95" s="14">
        <v>30562</v>
      </c>
      <c r="G95" s="115">
        <v>42543.1</v>
      </c>
      <c r="H95" s="115">
        <v>14809.6</v>
      </c>
      <c r="I95" s="115">
        <v>8214.4</v>
      </c>
      <c r="J95" s="115">
        <v>19519.099999999999</v>
      </c>
    </row>
    <row r="96" spans="1:10">
      <c r="A96" s="5">
        <v>2011</v>
      </c>
      <c r="B96" s="92">
        <v>210175</v>
      </c>
      <c r="C96" s="22">
        <v>24927</v>
      </c>
      <c r="D96" s="22">
        <v>68357.7</v>
      </c>
      <c r="E96" s="22">
        <v>82453</v>
      </c>
      <c r="F96" s="14">
        <v>34033</v>
      </c>
      <c r="G96" s="115">
        <v>46977</v>
      </c>
      <c r="H96" s="115">
        <v>17738.099999999999</v>
      </c>
      <c r="I96" s="115">
        <v>8997.2999999999993</v>
      </c>
      <c r="J96" s="115">
        <v>20241.599999999999</v>
      </c>
    </row>
    <row r="97" spans="1:10">
      <c r="A97" s="5">
        <v>2012</v>
      </c>
      <c r="B97" s="92">
        <v>221603.6</v>
      </c>
      <c r="C97" s="22">
        <v>24683</v>
      </c>
      <c r="D97" s="22">
        <v>77631.8</v>
      </c>
      <c r="E97" s="22">
        <v>82779.5</v>
      </c>
      <c r="F97" s="14">
        <v>35056.6</v>
      </c>
      <c r="G97" s="115">
        <v>49701.2</v>
      </c>
      <c r="H97" s="115">
        <v>19736.7</v>
      </c>
      <c r="I97" s="115">
        <v>9309.4</v>
      </c>
      <c r="J97" s="115">
        <v>20655.099999999999</v>
      </c>
    </row>
    <row r="99" spans="1:10">
      <c r="A99" s="4"/>
      <c r="B99" s="10" t="s">
        <v>17</v>
      </c>
      <c r="C99" s="8"/>
      <c r="D99" s="8"/>
      <c r="E99" s="8"/>
      <c r="F99" s="8"/>
      <c r="G99" s="8"/>
      <c r="H99" s="8"/>
      <c r="I99" s="8"/>
      <c r="J99" s="8"/>
    </row>
    <row r="100" spans="1:10">
      <c r="A100" s="26" t="s">
        <v>18</v>
      </c>
      <c r="B100" s="15">
        <f t="shared" ref="B100:J102" si="18">IF(ISERROR((POWER(VLOOKUP(VALUE(RIGHT($A100,4)),$A$80:$J$98,COLUMN(B$98),)/VLOOKUP(VALUE(LEFT($A100,4)),$A$80:$J$98,COLUMN(B$98),),1/(VALUE(RIGHT($A100,4))-VALUE(LEFT($A100,4))))-1)*100),"n.a.",(POWER(VLOOKUP(VALUE(RIGHT($A100,4)),$A$80:$J$98,COLUMN(B$98),)/VLOOKUP(VALUE(LEFT($A100,4)),$A$80:$J$98,COLUMN(B$98),),1/(VALUE(RIGHT($A100,4))-VALUE(LEFT($A100,4))))-1)*100)</f>
        <v>3.5767557008859363</v>
      </c>
      <c r="C100" s="9">
        <f t="shared" si="18"/>
        <v>-1.1796687372783721</v>
      </c>
      <c r="D100" s="9">
        <f t="shared" si="18"/>
        <v>4.8287842945710757</v>
      </c>
      <c r="E100" s="58">
        <f t="shared" si="18"/>
        <v>3.7361356643327959</v>
      </c>
      <c r="F100" s="17">
        <f t="shared" si="18"/>
        <v>4.3745402066761363</v>
      </c>
      <c r="G100" s="9">
        <f t="shared" si="18"/>
        <v>8.6677169143307466</v>
      </c>
      <c r="H100" s="9">
        <f t="shared" si="18"/>
        <v>17.9222221778933</v>
      </c>
      <c r="I100" s="9">
        <f t="shared" si="18"/>
        <v>4.4169652464426168</v>
      </c>
      <c r="J100" s="9">
        <f t="shared" si="18"/>
        <v>7.0833038062380282</v>
      </c>
    </row>
    <row r="101" spans="1:10">
      <c r="A101" s="26" t="s">
        <v>19</v>
      </c>
      <c r="B101" s="16">
        <f t="shared" si="18"/>
        <v>5.2562017014149864</v>
      </c>
      <c r="C101" s="9">
        <f t="shared" si="18"/>
        <v>-3.7531698755750242</v>
      </c>
      <c r="D101" s="9">
        <f t="shared" si="18"/>
        <v>3.4896810481159113</v>
      </c>
      <c r="E101" s="28">
        <f t="shared" si="18"/>
        <v>6.4518926718799552</v>
      </c>
      <c r="F101" s="18">
        <f t="shared" si="18"/>
        <v>11.668915889486353</v>
      </c>
      <c r="G101" s="9">
        <f t="shared" si="18"/>
        <v>14.405582269017447</v>
      </c>
      <c r="H101" s="9">
        <f t="shared" si="18"/>
        <v>38.791903121777651</v>
      </c>
      <c r="I101" s="9">
        <f t="shared" si="18"/>
        <v>12.588142745339837</v>
      </c>
      <c r="J101" s="9">
        <f t="shared" si="18"/>
        <v>8.6795914062176358</v>
      </c>
    </row>
    <row r="102" spans="1:10">
      <c r="A102" s="26" t="s">
        <v>20</v>
      </c>
      <c r="B102" s="16">
        <f t="shared" si="18"/>
        <v>3.0781668816010743</v>
      </c>
      <c r="C102" s="9">
        <f t="shared" si="18"/>
        <v>-0.39428289284519913</v>
      </c>
      <c r="D102" s="9">
        <f t="shared" si="18"/>
        <v>5.2338839477469978</v>
      </c>
      <c r="E102" s="28">
        <f t="shared" si="18"/>
        <v>2.9350001080094446</v>
      </c>
      <c r="F102" s="18">
        <f t="shared" si="18"/>
        <v>2.2805978636518454</v>
      </c>
      <c r="G102" s="9">
        <f t="shared" si="18"/>
        <v>7.0031445787042568</v>
      </c>
      <c r="H102" s="9">
        <f t="shared" si="18"/>
        <v>12.296213282447122</v>
      </c>
      <c r="I102" s="9">
        <f t="shared" si="18"/>
        <v>2.0832740244369319</v>
      </c>
      <c r="J102" s="9">
        <f t="shared" si="18"/>
        <v>6.609005322250483</v>
      </c>
    </row>
    <row r="104" spans="1:10">
      <c r="B104" s="1" t="s">
        <v>219</v>
      </c>
      <c r="C104" s="1" t="s">
        <v>220</v>
      </c>
    </row>
    <row r="105" spans="1:10">
      <c r="B105" s="1" t="s">
        <v>16</v>
      </c>
      <c r="C105" s="1" t="s">
        <v>41</v>
      </c>
    </row>
  </sheetData>
  <mergeCells count="5">
    <mergeCell ref="B81:J81"/>
    <mergeCell ref="B4:J4"/>
    <mergeCell ref="B56:J56"/>
    <mergeCell ref="B30:F30"/>
    <mergeCell ref="G30:J30"/>
  </mergeCells>
  <pageMargins left="0.70866141732283472" right="0.70866141732283472" top="0.74803149606299213" bottom="0.74803149606299213" header="0.31496062992125984" footer="0.31496062992125984"/>
  <pageSetup scale="81" orientation="landscape" horizontalDpi="300" verticalDpi="300" r:id="rId1"/>
  <rowBreaks count="1" manualBreakCount="1">
    <brk id="51" max="9" man="1"/>
  </rowBreaks>
</worksheet>
</file>

<file path=xl/worksheets/sheet17.xml><?xml version="1.0" encoding="utf-8"?>
<worksheet xmlns="http://schemas.openxmlformats.org/spreadsheetml/2006/main" xmlns:r="http://schemas.openxmlformats.org/officeDocument/2006/relationships">
  <sheetPr codeName="Sheet16">
    <tabColor theme="5"/>
  </sheetPr>
  <dimension ref="A1:V62"/>
  <sheetViews>
    <sheetView zoomScaleNormal="100" workbookViewId="0"/>
  </sheetViews>
  <sheetFormatPr defaultRowHeight="11.25"/>
  <cols>
    <col min="1" max="1" width="9.140625" style="1"/>
    <col min="2" max="12" width="12.7109375" style="1" customWidth="1"/>
    <col min="13" max="13" width="12.7109375" style="74" customWidth="1"/>
    <col min="14" max="17" width="12.7109375" style="1" customWidth="1"/>
    <col min="18" max="16384" width="9.140625" style="1"/>
  </cols>
  <sheetData>
    <row r="1" spans="1:22" ht="12.75">
      <c r="B1" s="7" t="str">
        <f>'Table of Contents'!B31</f>
        <v>Table 22: Nominal Net Capital Stock (Fixed, Non-Res), Canada, Business Sector Industries, 1997-2012</v>
      </c>
      <c r="H1" s="7"/>
      <c r="J1" s="7" t="str">
        <f>B1 &amp; " (continued)"</f>
        <v>Table 22: Nominal Net Capital Stock (Fixed, Non-Res), Canada, Business Sector Industries, 1997-2012 (continued)</v>
      </c>
    </row>
    <row r="3" spans="1:22" ht="33.75">
      <c r="A3" s="4"/>
      <c r="B3" s="94" t="s">
        <v>3</v>
      </c>
      <c r="C3" s="3" t="s">
        <v>2</v>
      </c>
      <c r="D3" s="3" t="s">
        <v>1</v>
      </c>
      <c r="E3" s="3" t="s">
        <v>0</v>
      </c>
      <c r="F3" s="3" t="s">
        <v>4</v>
      </c>
      <c r="G3" s="3" t="s">
        <v>5</v>
      </c>
      <c r="H3" s="3" t="s">
        <v>6</v>
      </c>
      <c r="I3" s="3" t="s">
        <v>7</v>
      </c>
      <c r="J3" s="3" t="s">
        <v>8</v>
      </c>
      <c r="K3" s="3" t="s">
        <v>9</v>
      </c>
      <c r="L3" s="3" t="s">
        <v>14</v>
      </c>
      <c r="M3" s="75" t="s">
        <v>10</v>
      </c>
      <c r="N3" s="3" t="str">
        <f>Gross_Inv_Can!N3</f>
        <v>ASWMRS</v>
      </c>
      <c r="O3" s="3" t="s">
        <v>11</v>
      </c>
      <c r="P3" s="3" t="s">
        <v>12</v>
      </c>
      <c r="Q3" s="3" t="s">
        <v>13</v>
      </c>
      <c r="R3" s="55"/>
    </row>
    <row r="4" spans="1:22" ht="11.25" customHeight="1">
      <c r="A4" s="5"/>
      <c r="B4" s="141" t="s">
        <v>43</v>
      </c>
      <c r="C4" s="142"/>
      <c r="D4" s="142"/>
      <c r="E4" s="142"/>
      <c r="F4" s="142"/>
      <c r="G4" s="142"/>
      <c r="H4" s="142"/>
      <c r="I4" s="142"/>
      <c r="J4" s="142" t="s">
        <v>43</v>
      </c>
      <c r="K4" s="142"/>
      <c r="L4" s="142"/>
      <c r="M4" s="142"/>
      <c r="N4" s="142"/>
      <c r="O4" s="142"/>
      <c r="P4" s="142"/>
      <c r="Q4" s="142"/>
      <c r="R4" s="55"/>
      <c r="S4" s="116"/>
      <c r="T4" s="116"/>
      <c r="U4" s="116"/>
      <c r="V4" s="116"/>
    </row>
    <row r="5" spans="1:22">
      <c r="A5" s="5">
        <v>1997</v>
      </c>
      <c r="B5" s="92">
        <v>758786.3</v>
      </c>
      <c r="C5" s="78">
        <v>38593.699999999997</v>
      </c>
      <c r="D5" s="78">
        <v>103005</v>
      </c>
      <c r="E5" s="78">
        <v>146383.70000000001</v>
      </c>
      <c r="F5" s="78">
        <v>11296.2</v>
      </c>
      <c r="G5" s="78">
        <v>131196.6</v>
      </c>
      <c r="H5" s="78">
        <v>16230.6</v>
      </c>
      <c r="I5" s="78">
        <v>27086.1</v>
      </c>
      <c r="J5" s="78">
        <v>69539.100000000006</v>
      </c>
      <c r="K5" s="78">
        <v>45608.1</v>
      </c>
      <c r="L5" s="78">
        <v>129548.40000000001</v>
      </c>
      <c r="M5" s="78">
        <v>7455.2</v>
      </c>
      <c r="N5" s="78">
        <v>2946</v>
      </c>
      <c r="O5" s="78">
        <v>6955.8</v>
      </c>
      <c r="P5" s="78">
        <v>14924.6</v>
      </c>
      <c r="Q5" s="78">
        <v>8017.3</v>
      </c>
      <c r="R5" s="55"/>
      <c r="S5" s="116"/>
      <c r="T5" s="116"/>
      <c r="U5" s="116"/>
      <c r="V5" s="116"/>
    </row>
    <row r="6" spans="1:22">
      <c r="A6" s="5">
        <v>1998</v>
      </c>
      <c r="B6" s="92">
        <v>803049.2</v>
      </c>
      <c r="C6" s="78">
        <v>39838.699999999997</v>
      </c>
      <c r="D6" s="78">
        <v>110856.6</v>
      </c>
      <c r="E6" s="78">
        <v>149291.6</v>
      </c>
      <c r="F6" s="78">
        <v>12198.3</v>
      </c>
      <c r="G6" s="78">
        <v>139589.20000000001</v>
      </c>
      <c r="H6" s="78">
        <v>17439.099999999999</v>
      </c>
      <c r="I6" s="78">
        <v>28421</v>
      </c>
      <c r="J6" s="78">
        <v>76432.800000000003</v>
      </c>
      <c r="K6" s="78">
        <v>48004</v>
      </c>
      <c r="L6" s="78">
        <v>137659.20000000001</v>
      </c>
      <c r="M6" s="78">
        <v>9022.2000000000007</v>
      </c>
      <c r="N6" s="78">
        <v>2973.2</v>
      </c>
      <c r="O6" s="78">
        <v>7344.5</v>
      </c>
      <c r="P6" s="78">
        <v>15470</v>
      </c>
      <c r="Q6" s="78">
        <v>8508.7999999999993</v>
      </c>
      <c r="R6" s="55"/>
      <c r="S6" s="116"/>
      <c r="T6" s="116"/>
      <c r="U6" s="116"/>
      <c r="V6" s="116"/>
    </row>
    <row r="7" spans="1:22">
      <c r="A7" s="5">
        <v>1999</v>
      </c>
      <c r="B7" s="92">
        <v>832750.1</v>
      </c>
      <c r="C7" s="78">
        <v>40984.400000000001</v>
      </c>
      <c r="D7" s="78">
        <v>114481.9</v>
      </c>
      <c r="E7" s="78">
        <v>148067.79999999999</v>
      </c>
      <c r="F7" s="78">
        <v>13011.3</v>
      </c>
      <c r="G7" s="78">
        <v>142892.1</v>
      </c>
      <c r="H7" s="78">
        <v>18425.7</v>
      </c>
      <c r="I7" s="78">
        <v>29583.7</v>
      </c>
      <c r="J7" s="78">
        <v>83540.7</v>
      </c>
      <c r="K7" s="78">
        <v>49915.5</v>
      </c>
      <c r="L7" s="78">
        <v>146231.19999999998</v>
      </c>
      <c r="M7" s="78">
        <v>10260.700000000001</v>
      </c>
      <c r="N7" s="78">
        <v>2975.8</v>
      </c>
      <c r="O7" s="78">
        <v>7795</v>
      </c>
      <c r="P7" s="78">
        <v>15786.5</v>
      </c>
      <c r="Q7" s="78">
        <v>8797.9</v>
      </c>
      <c r="R7" s="55"/>
      <c r="S7" s="116"/>
      <c r="T7" s="116"/>
      <c r="U7" s="116"/>
      <c r="V7" s="116"/>
    </row>
    <row r="8" spans="1:22">
      <c r="A8" s="5">
        <v>2000</v>
      </c>
      <c r="B8" s="92">
        <v>876496.3</v>
      </c>
      <c r="C8" s="78">
        <v>40877.199999999997</v>
      </c>
      <c r="D8" s="78">
        <v>125632.6</v>
      </c>
      <c r="E8" s="78">
        <v>148539.9</v>
      </c>
      <c r="F8" s="78">
        <v>13998.1</v>
      </c>
      <c r="G8" s="78">
        <v>148805.79999999999</v>
      </c>
      <c r="H8" s="78">
        <v>19656.099999999999</v>
      </c>
      <c r="I8" s="78">
        <v>31990.799999999999</v>
      </c>
      <c r="J8" s="78">
        <v>87475.4</v>
      </c>
      <c r="K8" s="78">
        <v>52906.6</v>
      </c>
      <c r="L8" s="78">
        <v>156506.20000000001</v>
      </c>
      <c r="M8" s="78">
        <v>13044.8</v>
      </c>
      <c r="N8" s="78">
        <v>3108.5</v>
      </c>
      <c r="O8" s="78">
        <v>8367.7000000000007</v>
      </c>
      <c r="P8" s="78">
        <v>16285.5</v>
      </c>
      <c r="Q8" s="78">
        <v>9301</v>
      </c>
      <c r="R8" s="55"/>
      <c r="S8" s="116"/>
      <c r="T8" s="116"/>
      <c r="U8" s="116"/>
      <c r="V8" s="116"/>
    </row>
    <row r="9" spans="1:22">
      <c r="A9" s="5">
        <v>2001</v>
      </c>
      <c r="B9" s="92">
        <v>912684.4</v>
      </c>
      <c r="C9" s="78">
        <v>41098.5</v>
      </c>
      <c r="D9" s="78">
        <v>138039.79999999999</v>
      </c>
      <c r="E9" s="78">
        <v>150476.70000000001</v>
      </c>
      <c r="F9" s="78">
        <v>14815.4</v>
      </c>
      <c r="G9" s="78">
        <v>151605</v>
      </c>
      <c r="H9" s="78">
        <v>20544.7</v>
      </c>
      <c r="I9" s="78">
        <v>33971.5</v>
      </c>
      <c r="J9" s="78">
        <v>90893.8</v>
      </c>
      <c r="K9" s="78">
        <v>56828.2</v>
      </c>
      <c r="L9" s="78">
        <v>161268.40000000002</v>
      </c>
      <c r="M9" s="78">
        <v>14835.8</v>
      </c>
      <c r="N9" s="78">
        <v>3155.6</v>
      </c>
      <c r="O9" s="78">
        <v>8775</v>
      </c>
      <c r="P9" s="78">
        <v>16502.5</v>
      </c>
      <c r="Q9" s="78">
        <v>9873.6</v>
      </c>
      <c r="R9" s="55"/>
      <c r="S9" s="116"/>
      <c r="T9" s="116"/>
      <c r="U9" s="116"/>
      <c r="V9" s="116"/>
    </row>
    <row r="10" spans="1:22">
      <c r="A10" s="5">
        <v>2002</v>
      </c>
      <c r="B10" s="92">
        <v>931922.2</v>
      </c>
      <c r="C10" s="78">
        <v>41958.6</v>
      </c>
      <c r="D10" s="78">
        <v>146000.29999999999</v>
      </c>
      <c r="E10" s="78">
        <v>151260.79999999999</v>
      </c>
      <c r="F10" s="78">
        <v>15134.4</v>
      </c>
      <c r="G10" s="78">
        <v>151457.60000000001</v>
      </c>
      <c r="H10" s="78">
        <v>21087</v>
      </c>
      <c r="I10" s="78">
        <v>35561.699999999997</v>
      </c>
      <c r="J10" s="78">
        <v>93335.3</v>
      </c>
      <c r="K10" s="78">
        <v>58277.5</v>
      </c>
      <c r="L10" s="78">
        <v>161976.79999999999</v>
      </c>
      <c r="M10" s="78">
        <v>16140.1</v>
      </c>
      <c r="N10" s="78">
        <v>3298.3</v>
      </c>
      <c r="O10" s="78">
        <v>9281.9</v>
      </c>
      <c r="P10" s="78">
        <v>17040.099999999999</v>
      </c>
      <c r="Q10" s="78">
        <v>10111.700000000001</v>
      </c>
      <c r="R10" s="55"/>
      <c r="S10" s="116"/>
      <c r="T10" s="116"/>
      <c r="U10" s="116"/>
      <c r="V10" s="116"/>
    </row>
    <row r="11" spans="1:22">
      <c r="A11" s="5">
        <v>2003</v>
      </c>
      <c r="B11" s="92">
        <v>937884.4</v>
      </c>
      <c r="C11" s="78">
        <v>42500.2</v>
      </c>
      <c r="D11" s="78">
        <v>153439.20000000001</v>
      </c>
      <c r="E11" s="78">
        <v>150827.70000000001</v>
      </c>
      <c r="F11" s="78">
        <v>15158.8</v>
      </c>
      <c r="G11" s="78">
        <v>147663.79999999999</v>
      </c>
      <c r="H11" s="78">
        <v>21587.3</v>
      </c>
      <c r="I11" s="78">
        <v>37713.699999999997</v>
      </c>
      <c r="J11" s="78">
        <v>92082.1</v>
      </c>
      <c r="K11" s="78">
        <v>55569.8</v>
      </c>
      <c r="L11" s="78">
        <v>162872</v>
      </c>
      <c r="M11" s="78">
        <v>16774.900000000001</v>
      </c>
      <c r="N11" s="78">
        <v>3635.1</v>
      </c>
      <c r="O11" s="78">
        <v>9855.2000000000007</v>
      </c>
      <c r="P11" s="78">
        <v>17766.900000000001</v>
      </c>
      <c r="Q11" s="78">
        <v>10437.6</v>
      </c>
      <c r="R11" s="55"/>
      <c r="S11" s="116"/>
      <c r="T11" s="116"/>
      <c r="U11" s="116"/>
      <c r="V11" s="116"/>
    </row>
    <row r="12" spans="1:22">
      <c r="A12" s="5">
        <v>2004</v>
      </c>
      <c r="B12" s="92">
        <v>984495.1</v>
      </c>
      <c r="C12" s="78">
        <v>43148.7</v>
      </c>
      <c r="D12" s="78">
        <v>173176.4</v>
      </c>
      <c r="E12" s="78">
        <v>156926.20000000001</v>
      </c>
      <c r="F12" s="78">
        <v>15847.8</v>
      </c>
      <c r="G12" s="78">
        <v>148927</v>
      </c>
      <c r="H12" s="78">
        <v>22668.7</v>
      </c>
      <c r="I12" s="78">
        <v>42168.7</v>
      </c>
      <c r="J12" s="78">
        <v>93304.6</v>
      </c>
      <c r="K12" s="78">
        <v>56551.4</v>
      </c>
      <c r="L12" s="78">
        <v>169374.80000000002</v>
      </c>
      <c r="M12" s="78">
        <v>17461</v>
      </c>
      <c r="N12" s="78">
        <v>3933.9</v>
      </c>
      <c r="O12" s="78">
        <v>10785.1</v>
      </c>
      <c r="P12" s="78">
        <v>19076.400000000001</v>
      </c>
      <c r="Q12" s="78">
        <v>11144.6</v>
      </c>
      <c r="R12" s="55"/>
      <c r="S12" s="116"/>
      <c r="T12" s="116"/>
      <c r="U12" s="116"/>
      <c r="V12" s="116"/>
    </row>
    <row r="13" spans="1:22">
      <c r="A13" s="5">
        <v>2005</v>
      </c>
      <c r="B13" s="92">
        <v>1049830.8999999999</v>
      </c>
      <c r="C13" s="78">
        <v>44597.3</v>
      </c>
      <c r="D13" s="78">
        <v>204773.1</v>
      </c>
      <c r="E13" s="78">
        <v>163196.70000000001</v>
      </c>
      <c r="F13" s="78">
        <v>16873.2</v>
      </c>
      <c r="G13" s="78">
        <v>150609.20000000001</v>
      </c>
      <c r="H13" s="78">
        <v>24255.5</v>
      </c>
      <c r="I13" s="78">
        <v>45783.8</v>
      </c>
      <c r="J13" s="78">
        <v>98009.2</v>
      </c>
      <c r="K13" s="78">
        <v>57961</v>
      </c>
      <c r="L13" s="78">
        <v>177823.9</v>
      </c>
      <c r="M13" s="78">
        <v>17894.599999999999</v>
      </c>
      <c r="N13" s="78">
        <v>4262.5</v>
      </c>
      <c r="O13" s="78">
        <v>11467.8</v>
      </c>
      <c r="P13" s="78">
        <v>20526</v>
      </c>
      <c r="Q13" s="78">
        <v>11797.3</v>
      </c>
      <c r="R13" s="55"/>
      <c r="S13" s="116"/>
      <c r="T13" s="116"/>
      <c r="U13" s="116"/>
      <c r="V13" s="116"/>
    </row>
    <row r="14" spans="1:22">
      <c r="A14" s="5">
        <v>2006</v>
      </c>
      <c r="B14" s="92">
        <v>1137098</v>
      </c>
      <c r="C14" s="78">
        <v>45074.400000000001</v>
      </c>
      <c r="D14" s="78">
        <v>243741</v>
      </c>
      <c r="E14" s="78">
        <v>172554.1</v>
      </c>
      <c r="F14" s="78">
        <v>18205.099999999999</v>
      </c>
      <c r="G14" s="78">
        <v>152949.5</v>
      </c>
      <c r="H14" s="78">
        <v>26226.799999999999</v>
      </c>
      <c r="I14" s="78">
        <v>50332.4</v>
      </c>
      <c r="J14" s="78">
        <v>104839</v>
      </c>
      <c r="K14" s="78">
        <v>59593.3</v>
      </c>
      <c r="L14" s="78">
        <v>192287.59999999998</v>
      </c>
      <c r="M14" s="78">
        <v>18917.7</v>
      </c>
      <c r="N14" s="78">
        <v>5183.2</v>
      </c>
      <c r="O14" s="78">
        <v>12445.4</v>
      </c>
      <c r="P14" s="78">
        <v>22234.1</v>
      </c>
      <c r="Q14" s="78">
        <v>12514.4</v>
      </c>
      <c r="R14" s="55"/>
      <c r="S14" s="116"/>
      <c r="T14" s="116"/>
      <c r="U14" s="116"/>
      <c r="V14" s="116"/>
    </row>
    <row r="15" spans="1:22">
      <c r="A15" s="5">
        <v>2007</v>
      </c>
      <c r="B15" s="92">
        <v>1222580</v>
      </c>
      <c r="C15" s="78">
        <v>46600.3</v>
      </c>
      <c r="D15" s="78">
        <v>273885.40000000002</v>
      </c>
      <c r="E15" s="78">
        <v>184197.3</v>
      </c>
      <c r="F15" s="78">
        <v>20130.900000000001</v>
      </c>
      <c r="G15" s="78">
        <v>156236.1</v>
      </c>
      <c r="H15" s="78">
        <v>28691.5</v>
      </c>
      <c r="I15" s="78">
        <v>56862</v>
      </c>
      <c r="J15" s="78">
        <v>113015.5</v>
      </c>
      <c r="K15" s="78">
        <v>59556.800000000003</v>
      </c>
      <c r="L15" s="78">
        <v>204870.5</v>
      </c>
      <c r="M15" s="78">
        <v>20521.7</v>
      </c>
      <c r="N15" s="78">
        <v>5886.1</v>
      </c>
      <c r="O15" s="78">
        <v>14034.2</v>
      </c>
      <c r="P15" s="78">
        <v>24657.5</v>
      </c>
      <c r="Q15" s="78">
        <v>13434.2</v>
      </c>
      <c r="R15" s="55"/>
      <c r="S15" s="116"/>
      <c r="T15" s="116"/>
      <c r="U15" s="116"/>
      <c r="V15" s="116"/>
    </row>
    <row r="16" spans="1:22">
      <c r="A16" s="5">
        <v>2008</v>
      </c>
      <c r="B16" s="92">
        <v>1329549.5</v>
      </c>
      <c r="C16" s="78">
        <v>49439.6</v>
      </c>
      <c r="D16" s="78">
        <v>305410.59999999998</v>
      </c>
      <c r="E16" s="78">
        <v>198669.7</v>
      </c>
      <c r="F16" s="78">
        <v>22725.4</v>
      </c>
      <c r="G16" s="78">
        <v>162676.79999999999</v>
      </c>
      <c r="H16" s="78">
        <v>32576.6</v>
      </c>
      <c r="I16" s="78">
        <v>64247.1</v>
      </c>
      <c r="J16" s="78">
        <v>127058.9</v>
      </c>
      <c r="K16" s="78">
        <v>61147.9</v>
      </c>
      <c r="L16" s="78">
        <v>217720.00000000003</v>
      </c>
      <c r="M16" s="78">
        <v>22686.400000000001</v>
      </c>
      <c r="N16" s="78">
        <v>6940.8</v>
      </c>
      <c r="O16" s="78">
        <v>16128.4</v>
      </c>
      <c r="P16" s="78">
        <v>27478.3</v>
      </c>
      <c r="Q16" s="78">
        <v>14643.1</v>
      </c>
      <c r="R16" s="55"/>
      <c r="S16" s="116"/>
      <c r="T16" s="116"/>
      <c r="U16" s="116"/>
      <c r="V16" s="116"/>
    </row>
    <row r="17" spans="1:22">
      <c r="A17" s="5">
        <v>2009</v>
      </c>
      <c r="B17" s="92">
        <v>1340613.3999999999</v>
      </c>
      <c r="C17" s="78">
        <v>48812.2</v>
      </c>
      <c r="D17" s="78">
        <v>308078.8</v>
      </c>
      <c r="E17" s="78">
        <v>214315.6</v>
      </c>
      <c r="F17" s="78">
        <v>23952.2</v>
      </c>
      <c r="G17" s="78">
        <v>157637.1</v>
      </c>
      <c r="H17" s="78">
        <v>33197.1</v>
      </c>
      <c r="I17" s="78">
        <v>63852.2</v>
      </c>
      <c r="J17" s="78">
        <v>130634.9</v>
      </c>
      <c r="K17" s="78">
        <v>61654.7</v>
      </c>
      <c r="L17" s="78">
        <v>208863.19999999998</v>
      </c>
      <c r="M17" s="78">
        <v>23148.2</v>
      </c>
      <c r="N17" s="78">
        <v>7504.6</v>
      </c>
      <c r="O17" s="78">
        <v>16091.7</v>
      </c>
      <c r="P17" s="78">
        <v>28087.5</v>
      </c>
      <c r="Q17" s="78">
        <v>14783.3</v>
      </c>
      <c r="R17" s="55"/>
      <c r="S17" s="116"/>
      <c r="T17" s="116"/>
      <c r="U17" s="116"/>
      <c r="V17" s="116"/>
    </row>
    <row r="18" spans="1:22">
      <c r="A18" s="5">
        <v>2010</v>
      </c>
      <c r="B18" s="92">
        <v>1360739.4</v>
      </c>
      <c r="C18" s="78">
        <v>48774.5</v>
      </c>
      <c r="D18" s="78">
        <v>329897.2</v>
      </c>
      <c r="E18" s="78">
        <v>226255.7</v>
      </c>
      <c r="F18" s="78">
        <v>24096.6</v>
      </c>
      <c r="G18" s="78">
        <v>148735.29999999999</v>
      </c>
      <c r="H18" s="78">
        <v>33460.699999999997</v>
      </c>
      <c r="I18" s="78">
        <v>64122.1</v>
      </c>
      <c r="J18" s="78">
        <v>131748.70000000001</v>
      </c>
      <c r="K18" s="78">
        <v>61345.9</v>
      </c>
      <c r="L18" s="78">
        <v>201629.8</v>
      </c>
      <c r="M18" s="78">
        <v>23095.200000000001</v>
      </c>
      <c r="N18" s="78">
        <v>7763</v>
      </c>
      <c r="O18" s="78">
        <v>16224.4</v>
      </c>
      <c r="P18" s="78">
        <v>28539.4</v>
      </c>
      <c r="Q18" s="78">
        <v>15050.9</v>
      </c>
      <c r="R18" s="55"/>
      <c r="S18" s="116"/>
      <c r="T18" s="116"/>
      <c r="U18" s="116"/>
      <c r="V18" s="116"/>
    </row>
    <row r="19" spans="1:22">
      <c r="A19" s="5">
        <v>2011</v>
      </c>
      <c r="B19" s="92">
        <v>1428924.4</v>
      </c>
      <c r="C19" s="78">
        <v>50340.3</v>
      </c>
      <c r="D19" s="78">
        <v>361321</v>
      </c>
      <c r="E19" s="78">
        <v>239108</v>
      </c>
      <c r="F19" s="78">
        <v>25360.799999999999</v>
      </c>
      <c r="G19" s="78">
        <v>150020.29999999999</v>
      </c>
      <c r="H19" s="78">
        <v>35386.199999999997</v>
      </c>
      <c r="I19" s="78">
        <v>66853.399999999994</v>
      </c>
      <c r="J19" s="78">
        <v>139161.1</v>
      </c>
      <c r="K19" s="78">
        <v>61291.6</v>
      </c>
      <c r="L19" s="78">
        <v>203416.1</v>
      </c>
      <c r="M19" s="78">
        <v>24164.2</v>
      </c>
      <c r="N19" s="78">
        <v>9281.7999999999993</v>
      </c>
      <c r="O19" s="78">
        <v>17388.7</v>
      </c>
      <c r="P19" s="78">
        <v>29908.799999999999</v>
      </c>
      <c r="Q19" s="78">
        <v>15922</v>
      </c>
      <c r="R19" s="55"/>
      <c r="S19" s="116"/>
      <c r="T19" s="116"/>
      <c r="U19" s="116"/>
      <c r="V19" s="116"/>
    </row>
    <row r="20" spans="1:22">
      <c r="A20" s="5">
        <v>2012</v>
      </c>
      <c r="B20" s="92">
        <v>1517891.4</v>
      </c>
      <c r="C20" s="78">
        <v>51388.7</v>
      </c>
      <c r="D20" s="78">
        <v>402089.1</v>
      </c>
      <c r="E20" s="78">
        <v>256276.9</v>
      </c>
      <c r="F20" s="78">
        <v>27312.7</v>
      </c>
      <c r="G20" s="78">
        <v>154023.5</v>
      </c>
      <c r="H20" s="78">
        <v>37701.699999999997</v>
      </c>
      <c r="I20" s="78">
        <v>69920.3</v>
      </c>
      <c r="J20" s="78">
        <v>150487.6</v>
      </c>
      <c r="K20" s="78">
        <v>62125.9</v>
      </c>
      <c r="L20" s="78">
        <v>204472.7</v>
      </c>
      <c r="M20" s="78">
        <v>25351.200000000001</v>
      </c>
      <c r="N20" s="78">
        <v>10692</v>
      </c>
      <c r="O20" s="78">
        <v>18491.5</v>
      </c>
      <c r="P20" s="78">
        <v>30927.599999999999</v>
      </c>
      <c r="Q20" s="78">
        <v>16630.099999999999</v>
      </c>
      <c r="R20" s="55"/>
      <c r="S20" s="116"/>
      <c r="T20" s="116"/>
      <c r="U20" s="116"/>
      <c r="V20" s="116"/>
    </row>
    <row r="21" spans="1:22">
      <c r="H21" s="55"/>
      <c r="I21" s="55"/>
      <c r="J21" s="55"/>
      <c r="K21" s="55"/>
      <c r="L21" s="55"/>
      <c r="M21" s="93"/>
      <c r="N21" s="55"/>
      <c r="O21" s="55"/>
      <c r="P21" s="55"/>
      <c r="Q21" s="55"/>
      <c r="R21" s="55"/>
      <c r="S21" s="116"/>
      <c r="T21" s="116"/>
      <c r="U21" s="116"/>
      <c r="V21" s="116"/>
    </row>
    <row r="22" spans="1:22">
      <c r="A22" s="4"/>
      <c r="B22" s="10" t="s">
        <v>17</v>
      </c>
      <c r="C22" s="54"/>
      <c r="D22" s="54"/>
      <c r="E22" s="54"/>
      <c r="F22" s="54"/>
      <c r="G22" s="54"/>
      <c r="H22" s="10"/>
      <c r="I22" s="8"/>
      <c r="J22" s="10" t="s">
        <v>17</v>
      </c>
      <c r="K22" s="8"/>
      <c r="L22" s="8"/>
      <c r="M22" s="76"/>
      <c r="N22" s="8"/>
      <c r="O22" s="8"/>
      <c r="P22" s="8"/>
      <c r="Q22" s="8"/>
      <c r="R22" s="55"/>
    </row>
    <row r="23" spans="1:22">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4.5952494255706355</v>
      </c>
      <c r="C23" s="9">
        <f t="shared" si="0"/>
        <v>1.8172264004269634</v>
      </c>
      <c r="D23" s="9">
        <f t="shared" si="0"/>
        <v>9.3669696211339915</v>
      </c>
      <c r="E23" s="9">
        <f t="shared" si="0"/>
        <v>3.4062235149802111</v>
      </c>
      <c r="F23" s="9">
        <f t="shared" si="0"/>
        <v>6.0008851861934387</v>
      </c>
      <c r="G23" s="9">
        <f t="shared" si="0"/>
        <v>0.96983621985782253</v>
      </c>
      <c r="H23" s="28">
        <f t="shared" si="0"/>
        <v>5.7229481465705501</v>
      </c>
      <c r="I23" s="28">
        <f t="shared" si="0"/>
        <v>6.8536416088853302</v>
      </c>
      <c r="J23" s="28">
        <f t="shared" si="0"/>
        <v>5.0382512101575516</v>
      </c>
      <c r="K23" s="28">
        <f t="shared" si="0"/>
        <v>2.3065291228494544</v>
      </c>
      <c r="L23" s="28">
        <f t="shared" si="0"/>
        <v>3.461475227644617</v>
      </c>
      <c r="M23" s="79">
        <f t="shared" si="0"/>
        <v>9.0872598711654096</v>
      </c>
      <c r="N23" s="28">
        <f t="shared" si="0"/>
        <v>7.7380195327977574</v>
      </c>
      <c r="O23" s="28">
        <f t="shared" si="0"/>
        <v>6.731832519124703</v>
      </c>
      <c r="P23" s="28">
        <f t="shared" si="0"/>
        <v>5.1131588248235715</v>
      </c>
      <c r="Q23" s="58">
        <f t="shared" si="0"/>
        <v>4.9641764699854818</v>
      </c>
      <c r="R23" s="55"/>
    </row>
    <row r="24" spans="1:22">
      <c r="A24" s="26" t="s">
        <v>19</v>
      </c>
      <c r="B24" s="16">
        <f t="shared" si="0"/>
        <v>4.9244904241741994</v>
      </c>
      <c r="C24" s="9">
        <f t="shared" si="0"/>
        <v>1.9345885878069069</v>
      </c>
      <c r="D24" s="9">
        <f t="shared" si="0"/>
        <v>6.843477235401485</v>
      </c>
      <c r="E24" s="9">
        <f t="shared" si="0"/>
        <v>0.48860153302505704</v>
      </c>
      <c r="F24" s="9">
        <f t="shared" si="0"/>
        <v>7.4102117868555251</v>
      </c>
      <c r="G24" s="9">
        <f t="shared" si="0"/>
        <v>4.2875407372645391</v>
      </c>
      <c r="H24" s="28">
        <f t="shared" si="0"/>
        <v>6.5910955785906555</v>
      </c>
      <c r="I24" s="28">
        <f t="shared" si="0"/>
        <v>5.7043535072416107</v>
      </c>
      <c r="J24" s="28">
        <f t="shared" si="0"/>
        <v>7.9490829238738847</v>
      </c>
      <c r="K24" s="28">
        <f t="shared" si="0"/>
        <v>5.0725545042600739</v>
      </c>
      <c r="L24" s="28">
        <f t="shared" si="0"/>
        <v>6.5041419307447335</v>
      </c>
      <c r="M24" s="79">
        <f t="shared" si="0"/>
        <v>20.501570953048855</v>
      </c>
      <c r="N24" s="28">
        <f t="shared" si="0"/>
        <v>1.8058442445251455</v>
      </c>
      <c r="O24" s="28">
        <f t="shared" si="0"/>
        <v>6.3537983553402011</v>
      </c>
      <c r="P24" s="28">
        <f t="shared" si="0"/>
        <v>2.9515284980288659</v>
      </c>
      <c r="Q24" s="28">
        <f t="shared" si="0"/>
        <v>5.0752672308940427</v>
      </c>
      <c r="R24" s="55"/>
    </row>
    <row r="25" spans="1:22">
      <c r="A25" s="26" t="s">
        <v>20</v>
      </c>
      <c r="B25" s="16">
        <f t="shared" si="0"/>
        <v>4.4966787321738755</v>
      </c>
      <c r="C25" s="9">
        <f t="shared" si="0"/>
        <v>1.782044100616087</v>
      </c>
      <c r="D25" s="9">
        <f t="shared" si="0"/>
        <v>10.135576181591555</v>
      </c>
      <c r="E25" s="9">
        <f t="shared" si="0"/>
        <v>4.2979182597869814</v>
      </c>
      <c r="F25" s="9">
        <f t="shared" si="0"/>
        <v>5.5817041965034564</v>
      </c>
      <c r="G25" s="9">
        <f t="shared" si="0"/>
        <v>-4.738728928821434E-3</v>
      </c>
      <c r="H25" s="28">
        <f t="shared" si="0"/>
        <v>5.4638853444016089</v>
      </c>
      <c r="I25" s="28">
        <f t="shared" si="0"/>
        <v>7.200858571957669</v>
      </c>
      <c r="J25" s="28">
        <f t="shared" si="0"/>
        <v>4.180404697707818</v>
      </c>
      <c r="K25" s="28">
        <f t="shared" si="0"/>
        <v>1.4910087115296955</v>
      </c>
      <c r="L25" s="28">
        <f t="shared" si="0"/>
        <v>2.5657398805744247</v>
      </c>
      <c r="M25" s="79">
        <f t="shared" si="0"/>
        <v>5.8786585416525927</v>
      </c>
      <c r="N25" s="28">
        <f t="shared" si="0"/>
        <v>9.584182326248758</v>
      </c>
      <c r="O25" s="28">
        <f t="shared" si="0"/>
        <v>6.8455045768572642</v>
      </c>
      <c r="P25" s="28">
        <f t="shared" si="0"/>
        <v>5.770455381294548</v>
      </c>
      <c r="Q25" s="28">
        <f t="shared" si="0"/>
        <v>4.9308721502397956</v>
      </c>
      <c r="R25" s="55"/>
    </row>
    <row r="26" spans="1:22">
      <c r="H26" s="55"/>
      <c r="I26" s="55"/>
      <c r="J26" s="55"/>
      <c r="K26" s="55"/>
      <c r="L26" s="55"/>
      <c r="M26" s="93"/>
      <c r="N26" s="55"/>
      <c r="O26" s="55"/>
      <c r="P26" s="55"/>
      <c r="Q26" s="55"/>
      <c r="R26" s="55"/>
    </row>
    <row r="27" spans="1:22">
      <c r="A27" s="43"/>
      <c r="H27" s="55"/>
      <c r="I27" s="55"/>
      <c r="J27" s="55"/>
      <c r="K27" s="55"/>
      <c r="L27" s="55"/>
      <c r="M27" s="93"/>
      <c r="N27" s="55"/>
      <c r="O27" s="55"/>
      <c r="P27" s="55"/>
      <c r="Q27" s="55"/>
      <c r="R27" s="55"/>
    </row>
    <row r="28" spans="1:22">
      <c r="H28" s="55"/>
      <c r="I28" s="55"/>
      <c r="J28" s="55"/>
      <c r="K28" s="55"/>
      <c r="L28" s="55"/>
      <c r="M28" s="93"/>
      <c r="N28" s="55"/>
      <c r="O28" s="55"/>
      <c r="P28" s="55"/>
      <c r="Q28" s="55"/>
      <c r="R28" s="55"/>
    </row>
    <row r="29" spans="1:22" ht="12.75">
      <c r="B29" s="7" t="str">
        <f>'Table of Contents'!B32</f>
        <v>Table 23: Real Net Capital Stock (Fixed, Non-Res), Canada, Business Sector Industries, 1997-2012</v>
      </c>
      <c r="H29" s="55"/>
      <c r="I29" s="55"/>
      <c r="J29" s="86" t="str">
        <f>B29 &amp; " (continued)"</f>
        <v>Table 23: Real Net Capital Stock (Fixed, Non-Res), Canada, Business Sector Industries, 1997-2012 (continued)</v>
      </c>
      <c r="K29" s="55"/>
      <c r="L29" s="55"/>
      <c r="M29" s="93"/>
      <c r="N29" s="55"/>
      <c r="O29" s="55"/>
      <c r="P29" s="55"/>
      <c r="Q29" s="55"/>
      <c r="R29" s="55"/>
    </row>
    <row r="30" spans="1:22">
      <c r="H30" s="55"/>
      <c r="I30" s="55"/>
      <c r="J30" s="55"/>
      <c r="K30" s="55"/>
      <c r="L30" s="55"/>
      <c r="M30" s="93"/>
      <c r="N30" s="55"/>
      <c r="O30" s="55"/>
      <c r="P30" s="55"/>
      <c r="Q30" s="55"/>
      <c r="R30" s="55"/>
    </row>
    <row r="31" spans="1:22" ht="33.75">
      <c r="A31" s="4"/>
      <c r="B31" s="94" t="s">
        <v>3</v>
      </c>
      <c r="C31" s="3" t="s">
        <v>2</v>
      </c>
      <c r="D31" s="3" t="s">
        <v>1</v>
      </c>
      <c r="E31" s="3" t="s">
        <v>0</v>
      </c>
      <c r="F31" s="3" t="s">
        <v>4</v>
      </c>
      <c r="G31" s="3" t="s">
        <v>5</v>
      </c>
      <c r="H31" s="3" t="s">
        <v>6</v>
      </c>
      <c r="I31" s="3" t="s">
        <v>7</v>
      </c>
      <c r="J31" s="3" t="s">
        <v>8</v>
      </c>
      <c r="K31" s="3" t="s">
        <v>9</v>
      </c>
      <c r="L31" s="3" t="str">
        <f t="shared" ref="L31:N31" si="1">L3</f>
        <v>FIRE</v>
      </c>
      <c r="M31" s="75" t="str">
        <f t="shared" si="1"/>
        <v>Professional, scientific and technical services</v>
      </c>
      <c r="N31" s="3" t="str">
        <f t="shared" si="1"/>
        <v>ASWMRS</v>
      </c>
      <c r="O31" s="3" t="s">
        <v>11</v>
      </c>
      <c r="P31" s="3" t="s">
        <v>12</v>
      </c>
      <c r="Q31" s="3" t="s">
        <v>13</v>
      </c>
      <c r="R31" s="55"/>
    </row>
    <row r="32" spans="1:22" ht="11.25" customHeight="1">
      <c r="A32" s="5"/>
      <c r="B32" s="141" t="s">
        <v>138</v>
      </c>
      <c r="C32" s="142"/>
      <c r="D32" s="142"/>
      <c r="E32" s="142"/>
      <c r="F32" s="142"/>
      <c r="G32" s="142"/>
      <c r="H32" s="142"/>
      <c r="I32" s="142"/>
      <c r="J32" s="142" t="s">
        <v>138</v>
      </c>
      <c r="K32" s="142"/>
      <c r="L32" s="142"/>
      <c r="M32" s="142"/>
      <c r="N32" s="142"/>
      <c r="O32" s="142"/>
      <c r="P32" s="142"/>
      <c r="Q32" s="142"/>
      <c r="R32" s="55"/>
    </row>
    <row r="33" spans="1:18">
      <c r="A33" s="5">
        <v>1997</v>
      </c>
      <c r="B33" s="92">
        <v>953982.9</v>
      </c>
      <c r="C33" s="22">
        <v>47980.1</v>
      </c>
      <c r="D33" s="22">
        <v>145172.70000000001</v>
      </c>
      <c r="E33" s="22">
        <v>182105.5</v>
      </c>
      <c r="F33" s="22">
        <v>13050.9</v>
      </c>
      <c r="G33" s="22">
        <v>157645.70000000001</v>
      </c>
      <c r="H33" s="22">
        <v>19295.599999999999</v>
      </c>
      <c r="I33" s="22">
        <v>36188.699999999997</v>
      </c>
      <c r="J33" s="22">
        <v>88522.9</v>
      </c>
      <c r="K33" s="22">
        <v>47165.2</v>
      </c>
      <c r="L33" s="22">
        <v>165438</v>
      </c>
      <c r="M33" s="78">
        <v>6680.7</v>
      </c>
      <c r="N33" s="22">
        <v>2868</v>
      </c>
      <c r="O33" s="22">
        <v>9249.1</v>
      </c>
      <c r="P33" s="22">
        <v>21173.5</v>
      </c>
      <c r="Q33" s="22">
        <v>10186.1</v>
      </c>
      <c r="R33" s="55"/>
    </row>
    <row r="34" spans="1:18">
      <c r="A34" s="5">
        <v>1998</v>
      </c>
      <c r="B34" s="92">
        <v>983786.9</v>
      </c>
      <c r="C34" s="22">
        <v>48835.199999999997</v>
      </c>
      <c r="D34" s="22">
        <v>151987.20000000001</v>
      </c>
      <c r="E34" s="22">
        <v>179457</v>
      </c>
      <c r="F34" s="22">
        <v>13625.4</v>
      </c>
      <c r="G34" s="22">
        <v>160926.20000000001</v>
      </c>
      <c r="H34" s="22">
        <v>20473.599999999999</v>
      </c>
      <c r="I34" s="22">
        <v>37354.5</v>
      </c>
      <c r="J34" s="22">
        <v>94880</v>
      </c>
      <c r="K34" s="22">
        <v>48573.1</v>
      </c>
      <c r="L34" s="22">
        <v>172209.8</v>
      </c>
      <c r="M34" s="78">
        <v>8281.6</v>
      </c>
      <c r="N34" s="22">
        <v>2905.1</v>
      </c>
      <c r="O34" s="22">
        <v>9598.1</v>
      </c>
      <c r="P34" s="22">
        <v>21567.9</v>
      </c>
      <c r="Q34" s="22">
        <v>10707.4</v>
      </c>
      <c r="R34" s="55"/>
    </row>
    <row r="35" spans="1:18">
      <c r="A35" s="5">
        <v>1999</v>
      </c>
      <c r="B35" s="92">
        <v>1010021</v>
      </c>
      <c r="C35" s="22">
        <v>48689</v>
      </c>
      <c r="D35" s="22">
        <v>155084.6</v>
      </c>
      <c r="E35" s="22">
        <v>176259.9</v>
      </c>
      <c r="F35" s="22">
        <v>14333.6</v>
      </c>
      <c r="G35" s="22">
        <v>162411</v>
      </c>
      <c r="H35" s="22">
        <v>21579.5</v>
      </c>
      <c r="I35" s="22">
        <v>38442.699999999997</v>
      </c>
      <c r="J35" s="22">
        <v>102759.6</v>
      </c>
      <c r="K35" s="22">
        <v>50664</v>
      </c>
      <c r="L35" s="22">
        <v>180428.2</v>
      </c>
      <c r="M35" s="78">
        <v>9781.4</v>
      </c>
      <c r="N35" s="22">
        <v>2958.9</v>
      </c>
      <c r="O35" s="22">
        <v>10085.700000000001</v>
      </c>
      <c r="P35" s="22">
        <v>21632.2</v>
      </c>
      <c r="Q35" s="22">
        <v>11023</v>
      </c>
      <c r="R35" s="55"/>
    </row>
    <row r="36" spans="1:18">
      <c r="A36" s="5">
        <v>2000</v>
      </c>
      <c r="B36" s="92">
        <v>1035511.8</v>
      </c>
      <c r="C36" s="22">
        <v>48616.800000000003</v>
      </c>
      <c r="D36" s="22">
        <v>165189.6</v>
      </c>
      <c r="E36" s="22">
        <v>173260.9</v>
      </c>
      <c r="F36" s="22">
        <v>15025.6</v>
      </c>
      <c r="G36" s="22">
        <v>164307</v>
      </c>
      <c r="H36" s="22">
        <v>22371.599999999999</v>
      </c>
      <c r="I36" s="22">
        <v>40093.4</v>
      </c>
      <c r="J36" s="22">
        <v>104861.3</v>
      </c>
      <c r="K36" s="22">
        <v>53019.5</v>
      </c>
      <c r="L36" s="22">
        <v>185438.1</v>
      </c>
      <c r="M36" s="78">
        <v>12508.2</v>
      </c>
      <c r="N36" s="22">
        <v>3067.2</v>
      </c>
      <c r="O36" s="22">
        <v>10425.1</v>
      </c>
      <c r="P36" s="22">
        <v>21370.9</v>
      </c>
      <c r="Q36" s="22">
        <v>11280.3</v>
      </c>
      <c r="R36" s="55"/>
    </row>
    <row r="37" spans="1:18">
      <c r="A37" s="5">
        <v>2001</v>
      </c>
      <c r="B37" s="92">
        <v>1055195.3999999999</v>
      </c>
      <c r="C37" s="22">
        <v>48216.800000000003</v>
      </c>
      <c r="D37" s="22">
        <v>178214.8</v>
      </c>
      <c r="E37" s="22">
        <v>171413.4</v>
      </c>
      <c r="F37" s="22">
        <v>15545.4</v>
      </c>
      <c r="G37" s="22">
        <v>162220</v>
      </c>
      <c r="H37" s="22">
        <v>22962.9</v>
      </c>
      <c r="I37" s="22">
        <v>41663.300000000003</v>
      </c>
      <c r="J37" s="22">
        <v>106691.2</v>
      </c>
      <c r="K37" s="22">
        <v>55721.8</v>
      </c>
      <c r="L37" s="22">
        <v>187352.7</v>
      </c>
      <c r="M37" s="78">
        <v>14288.6</v>
      </c>
      <c r="N37" s="22">
        <v>3118.2</v>
      </c>
      <c r="O37" s="22">
        <v>10692.4</v>
      </c>
      <c r="P37" s="22">
        <v>21119.7</v>
      </c>
      <c r="Q37" s="22">
        <v>11735.7</v>
      </c>
      <c r="R37" s="55"/>
    </row>
    <row r="38" spans="1:18">
      <c r="A38" s="5">
        <v>2002</v>
      </c>
      <c r="B38" s="92">
        <v>1063198.3999999999</v>
      </c>
      <c r="C38" s="22">
        <v>48297.5</v>
      </c>
      <c r="D38" s="22">
        <v>185005.5</v>
      </c>
      <c r="E38" s="22">
        <v>170540.5</v>
      </c>
      <c r="F38" s="22">
        <v>15619.8</v>
      </c>
      <c r="G38" s="22">
        <v>159279.29999999999</v>
      </c>
      <c r="H38" s="22">
        <v>23376.6</v>
      </c>
      <c r="I38" s="22">
        <v>42995.7</v>
      </c>
      <c r="J38" s="22">
        <v>107876.1</v>
      </c>
      <c r="K38" s="22">
        <v>57014.2</v>
      </c>
      <c r="L38" s="22">
        <v>186287.09999999998</v>
      </c>
      <c r="M38" s="78">
        <v>15648.8</v>
      </c>
      <c r="N38" s="22">
        <v>3282</v>
      </c>
      <c r="O38" s="22">
        <v>11171</v>
      </c>
      <c r="P38" s="22">
        <v>21439.7</v>
      </c>
      <c r="Q38" s="22">
        <v>11877.9</v>
      </c>
      <c r="R38" s="55"/>
    </row>
    <row r="39" spans="1:18">
      <c r="A39" s="5">
        <v>2003</v>
      </c>
      <c r="B39" s="92">
        <v>1077797.2</v>
      </c>
      <c r="C39" s="22">
        <v>48003.7</v>
      </c>
      <c r="D39" s="22">
        <v>195315.6</v>
      </c>
      <c r="E39" s="22">
        <v>171943</v>
      </c>
      <c r="F39" s="22">
        <v>16029.2</v>
      </c>
      <c r="G39" s="22">
        <v>158951.5</v>
      </c>
      <c r="H39" s="22">
        <v>24060.5</v>
      </c>
      <c r="I39" s="22">
        <v>45284.4</v>
      </c>
      <c r="J39" s="22">
        <v>106452.8</v>
      </c>
      <c r="K39" s="22">
        <v>56468.4</v>
      </c>
      <c r="L39" s="22">
        <v>186411.69999999998</v>
      </c>
      <c r="M39" s="78">
        <v>16695.099999999999</v>
      </c>
      <c r="N39" s="22">
        <v>3707.4</v>
      </c>
      <c r="O39" s="22">
        <v>11768.2</v>
      </c>
      <c r="P39" s="22">
        <v>22007.3</v>
      </c>
      <c r="Q39" s="22">
        <v>12203</v>
      </c>
      <c r="R39" s="55"/>
    </row>
    <row r="40" spans="1:18">
      <c r="A40" s="5">
        <v>2004</v>
      </c>
      <c r="B40" s="92">
        <v>1103208.5</v>
      </c>
      <c r="C40" s="22">
        <v>47718.3</v>
      </c>
      <c r="D40" s="22">
        <v>209847.2</v>
      </c>
      <c r="E40" s="22">
        <v>173581.3</v>
      </c>
      <c r="F40" s="22">
        <v>16806.400000000001</v>
      </c>
      <c r="G40" s="22">
        <v>158136.6</v>
      </c>
      <c r="H40" s="22">
        <v>24885.200000000001</v>
      </c>
      <c r="I40" s="22">
        <v>48867.7</v>
      </c>
      <c r="J40" s="22">
        <v>105193.2</v>
      </c>
      <c r="K40" s="22">
        <v>58104.800000000003</v>
      </c>
      <c r="L40" s="22">
        <v>189001.59999999998</v>
      </c>
      <c r="M40" s="78">
        <v>17636.900000000001</v>
      </c>
      <c r="N40" s="22">
        <v>4051.3</v>
      </c>
      <c r="O40" s="22">
        <v>12474.5</v>
      </c>
      <c r="P40" s="22">
        <v>22675.1</v>
      </c>
      <c r="Q40" s="22">
        <v>12642.2</v>
      </c>
      <c r="R40" s="55"/>
    </row>
    <row r="41" spans="1:18">
      <c r="A41" s="5">
        <v>2005</v>
      </c>
      <c r="B41" s="92">
        <v>1140543.7</v>
      </c>
      <c r="C41" s="22">
        <v>47234.2</v>
      </c>
      <c r="D41" s="22">
        <v>232070.2</v>
      </c>
      <c r="E41" s="22">
        <v>175569.1</v>
      </c>
      <c r="F41" s="22">
        <v>17686.8</v>
      </c>
      <c r="G41" s="22">
        <v>157999.9</v>
      </c>
      <c r="H41" s="22">
        <v>26160.5</v>
      </c>
      <c r="I41" s="22">
        <v>51208.7</v>
      </c>
      <c r="J41" s="22">
        <v>106636.4</v>
      </c>
      <c r="K41" s="22">
        <v>59674.8</v>
      </c>
      <c r="L41" s="22">
        <v>193785.1</v>
      </c>
      <c r="M41" s="78">
        <v>18209.400000000001</v>
      </c>
      <c r="N41" s="22">
        <v>4400.7</v>
      </c>
      <c r="O41" s="22">
        <v>12870.3</v>
      </c>
      <c r="P41" s="22">
        <v>23493.1</v>
      </c>
      <c r="Q41" s="22">
        <v>13031.5</v>
      </c>
      <c r="R41" s="55"/>
    </row>
    <row r="42" spans="1:18">
      <c r="A42" s="5">
        <v>2006</v>
      </c>
      <c r="B42" s="92">
        <v>1184703.3</v>
      </c>
      <c r="C42" s="22">
        <v>46390.2</v>
      </c>
      <c r="D42" s="22">
        <v>255412.4</v>
      </c>
      <c r="E42" s="22">
        <v>179221.7</v>
      </c>
      <c r="F42" s="22">
        <v>18763.2</v>
      </c>
      <c r="G42" s="22">
        <v>157285.6</v>
      </c>
      <c r="H42" s="22">
        <v>27441.599999999999</v>
      </c>
      <c r="I42" s="22">
        <v>53540.2</v>
      </c>
      <c r="J42" s="22">
        <v>109188.4</v>
      </c>
      <c r="K42" s="22">
        <v>60648.7</v>
      </c>
      <c r="L42" s="22">
        <v>201608.8</v>
      </c>
      <c r="M42" s="78">
        <v>19212.3</v>
      </c>
      <c r="N42" s="22">
        <v>5300.1</v>
      </c>
      <c r="O42" s="22">
        <v>13304.3</v>
      </c>
      <c r="P42" s="22">
        <v>24031.599999999999</v>
      </c>
      <c r="Q42" s="22">
        <v>13248.8</v>
      </c>
      <c r="R42" s="55"/>
    </row>
    <row r="43" spans="1:18">
      <c r="A43" s="5">
        <v>2007</v>
      </c>
      <c r="B43" s="92">
        <v>1222580</v>
      </c>
      <c r="C43" s="22">
        <v>46600.3</v>
      </c>
      <c r="D43" s="22">
        <v>273885.40000000002</v>
      </c>
      <c r="E43" s="22">
        <v>184197.3</v>
      </c>
      <c r="F43" s="22">
        <v>20130.900000000001</v>
      </c>
      <c r="G43" s="22">
        <v>156236.1</v>
      </c>
      <c r="H43" s="22">
        <v>28691.5</v>
      </c>
      <c r="I43" s="22">
        <v>56862</v>
      </c>
      <c r="J43" s="22">
        <v>113015.5</v>
      </c>
      <c r="K43" s="22">
        <v>59556.800000000003</v>
      </c>
      <c r="L43" s="22">
        <v>204870.5</v>
      </c>
      <c r="M43" s="78">
        <v>20521.7</v>
      </c>
      <c r="N43" s="22">
        <v>5886.1</v>
      </c>
      <c r="O43" s="22">
        <v>14034.2</v>
      </c>
      <c r="P43" s="22">
        <v>24657.5</v>
      </c>
      <c r="Q43" s="22">
        <v>13434.2</v>
      </c>
      <c r="R43" s="55"/>
    </row>
    <row r="44" spans="1:18">
      <c r="A44" s="5">
        <v>2008</v>
      </c>
      <c r="B44" s="92">
        <v>1260936</v>
      </c>
      <c r="C44" s="22">
        <v>46638.8</v>
      </c>
      <c r="D44" s="22">
        <v>292284.2</v>
      </c>
      <c r="E44" s="22">
        <v>189594.3</v>
      </c>
      <c r="F44" s="22">
        <v>21421.4</v>
      </c>
      <c r="G44" s="22">
        <v>154000.70000000001</v>
      </c>
      <c r="H44" s="22">
        <v>30673.3</v>
      </c>
      <c r="I44" s="22">
        <v>59585.1</v>
      </c>
      <c r="J44" s="22">
        <v>119465.8</v>
      </c>
      <c r="K44" s="22">
        <v>59076.800000000003</v>
      </c>
      <c r="L44" s="22">
        <v>205479.7</v>
      </c>
      <c r="M44" s="78">
        <v>22038.1</v>
      </c>
      <c r="N44" s="22">
        <v>6668.6</v>
      </c>
      <c r="O44" s="22">
        <v>14957.2</v>
      </c>
      <c r="P44" s="22">
        <v>25400.7</v>
      </c>
      <c r="Q44" s="22">
        <v>13681.1</v>
      </c>
      <c r="R44" s="55"/>
    </row>
    <row r="45" spans="1:18">
      <c r="A45" s="5">
        <v>2009</v>
      </c>
      <c r="B45" s="92">
        <v>1256999.3</v>
      </c>
      <c r="C45" s="22">
        <v>46914.5</v>
      </c>
      <c r="D45" s="22">
        <v>286400.3</v>
      </c>
      <c r="E45" s="22">
        <v>197043.20000000001</v>
      </c>
      <c r="F45" s="22">
        <v>22084.7</v>
      </c>
      <c r="G45" s="22">
        <v>147076</v>
      </c>
      <c r="H45" s="22">
        <v>31418.7</v>
      </c>
      <c r="I45" s="22">
        <v>60256.4</v>
      </c>
      <c r="J45" s="22">
        <v>122354.7</v>
      </c>
      <c r="K45" s="22">
        <v>58472.3</v>
      </c>
      <c r="L45" s="22">
        <v>199442.9</v>
      </c>
      <c r="M45" s="78">
        <v>22265.9</v>
      </c>
      <c r="N45" s="22">
        <v>7096.2</v>
      </c>
      <c r="O45" s="22">
        <v>15206.1</v>
      </c>
      <c r="P45" s="22">
        <v>26882.9</v>
      </c>
      <c r="Q45" s="22">
        <v>13972.4</v>
      </c>
      <c r="R45" s="55"/>
    </row>
    <row r="46" spans="1:18">
      <c r="A46" s="5">
        <v>2010</v>
      </c>
      <c r="B46" s="92">
        <v>1273461.3999999999</v>
      </c>
      <c r="C46" s="22">
        <v>47230.5</v>
      </c>
      <c r="D46" s="22">
        <v>297428.3</v>
      </c>
      <c r="E46" s="22">
        <v>203171.4</v>
      </c>
      <c r="F46" s="22">
        <v>23319.200000000001</v>
      </c>
      <c r="G46" s="22">
        <v>142866.4</v>
      </c>
      <c r="H46" s="22">
        <v>32223.7</v>
      </c>
      <c r="I46" s="22">
        <v>61169.9</v>
      </c>
      <c r="J46" s="22">
        <v>123074.3</v>
      </c>
      <c r="K46" s="22">
        <v>58954.6</v>
      </c>
      <c r="L46" s="22">
        <v>195793.8</v>
      </c>
      <c r="M46" s="78">
        <v>22728</v>
      </c>
      <c r="N46" s="22">
        <v>7509.4</v>
      </c>
      <c r="O46" s="22">
        <v>15437.6</v>
      </c>
      <c r="P46" s="22">
        <v>27525.3</v>
      </c>
      <c r="Q46" s="22">
        <v>14417.5</v>
      </c>
      <c r="R46" s="55"/>
    </row>
    <row r="47" spans="1:18">
      <c r="A47" s="5">
        <v>2011</v>
      </c>
      <c r="B47" s="92">
        <v>1305623.8</v>
      </c>
      <c r="C47" s="22">
        <v>47096.9</v>
      </c>
      <c r="D47" s="22">
        <v>314433.90000000002</v>
      </c>
      <c r="E47" s="22">
        <v>209289.9</v>
      </c>
      <c r="F47" s="22">
        <v>24334.3</v>
      </c>
      <c r="G47" s="22">
        <v>142728.4</v>
      </c>
      <c r="H47" s="22">
        <v>33605.800000000003</v>
      </c>
      <c r="I47" s="22">
        <v>62385.9</v>
      </c>
      <c r="J47" s="22">
        <v>125955.3</v>
      </c>
      <c r="K47" s="22">
        <v>58561.3</v>
      </c>
      <c r="L47" s="22">
        <v>193710.5</v>
      </c>
      <c r="M47" s="78">
        <v>23957.599999999999</v>
      </c>
      <c r="N47" s="22">
        <v>8948.7999999999993</v>
      </c>
      <c r="O47" s="22">
        <v>16119.4</v>
      </c>
      <c r="P47" s="22">
        <v>28050.6</v>
      </c>
      <c r="Q47" s="22">
        <v>14978.3</v>
      </c>
      <c r="R47" s="55"/>
    </row>
    <row r="48" spans="1:18">
      <c r="A48" s="5">
        <v>2012</v>
      </c>
      <c r="B48" s="92">
        <v>1342751.1</v>
      </c>
      <c r="C48" s="22">
        <v>46566.8</v>
      </c>
      <c r="D48" s="22">
        <v>336859.3</v>
      </c>
      <c r="E48" s="22">
        <v>216941.5</v>
      </c>
      <c r="F48" s="22">
        <v>25005.1</v>
      </c>
      <c r="G48" s="22">
        <v>142841.4</v>
      </c>
      <c r="H48" s="22">
        <v>34906.5</v>
      </c>
      <c r="I48" s="22">
        <v>63383.199999999997</v>
      </c>
      <c r="J48" s="22">
        <v>131075</v>
      </c>
      <c r="K48" s="22">
        <v>58025.7</v>
      </c>
      <c r="L48" s="22">
        <v>188995.3</v>
      </c>
      <c r="M48" s="78">
        <v>24917.7</v>
      </c>
      <c r="N48" s="22">
        <v>10063.6</v>
      </c>
      <c r="O48" s="22">
        <v>16689.599999999999</v>
      </c>
      <c r="P48" s="22">
        <v>28210.1</v>
      </c>
      <c r="Q48" s="22">
        <v>15234.6</v>
      </c>
      <c r="R48" s="55"/>
    </row>
    <row r="49" spans="1:18">
      <c r="H49" s="55"/>
      <c r="I49" s="55"/>
      <c r="J49" s="55"/>
      <c r="K49" s="55"/>
      <c r="L49" s="55"/>
      <c r="M49" s="93"/>
      <c r="N49" s="55"/>
      <c r="O49" s="55"/>
      <c r="P49" s="55"/>
      <c r="Q49" s="55"/>
      <c r="R49" s="55"/>
    </row>
    <row r="50" spans="1:18">
      <c r="A50" s="4"/>
      <c r="B50" s="10" t="s">
        <v>17</v>
      </c>
      <c r="C50" s="8"/>
      <c r="D50" s="8"/>
      <c r="E50" s="8"/>
      <c r="F50" s="8"/>
      <c r="G50" s="8"/>
      <c r="H50" s="10"/>
      <c r="I50" s="8"/>
      <c r="J50" s="10" t="s">
        <v>17</v>
      </c>
      <c r="K50" s="8"/>
      <c r="L50" s="8"/>
      <c r="M50" s="76"/>
      <c r="N50" s="8"/>
      <c r="O50" s="8"/>
      <c r="P50" s="8"/>
      <c r="Q50" s="8"/>
      <c r="R50" s="55"/>
    </row>
    <row r="51" spans="1:18">
      <c r="A51" s="26" t="s">
        <v>18</v>
      </c>
      <c r="B51" s="15">
        <f t="shared" ref="B51:Q53" si="2">IF(ISERROR((POWER(VLOOKUP(VALUE(RIGHT($A51,4)),$A$31:$Q$49,COLUMN(B$49),)/VLOOKUP(VALUE(LEFT($A51,4)),$A$31:$Q$49,COLUMN(B$49),),1/(VALUE(RIGHT($A51,4))-VALUE(LEFT($A51,4))))-1)*100),"n.a.",(POWER(VLOOKUP(VALUE(RIGHT($A51,4)),$A$31:$Q$49,COLUMN(B$49),)/VLOOKUP(VALUE(LEFT($A51,4)),$A$31:$Q$49,COLUMN(B$49),),1/(VALUE(RIGHT($A51,4))-VALUE(LEFT($A51,4))))-1)*100)</f>
        <v>2.2467777669196609</v>
      </c>
      <c r="C51" s="9">
        <f t="shared" si="2"/>
        <v>-0.12105337327784627</v>
      </c>
      <c r="D51" s="9">
        <f t="shared" si="2"/>
        <v>5.6723421714936384</v>
      </c>
      <c r="E51" s="9">
        <f t="shared" si="2"/>
        <v>0.84558402216796669</v>
      </c>
      <c r="F51" s="9">
        <f t="shared" si="2"/>
        <v>4.5659397832034765</v>
      </c>
      <c r="G51" s="9">
        <f t="shared" si="2"/>
        <v>-0.75437239076688867</v>
      </c>
      <c r="H51" s="28">
        <f t="shared" si="2"/>
        <v>4.0236494487093433</v>
      </c>
      <c r="I51" s="28">
        <f t="shared" si="2"/>
        <v>4.1203820350986797</v>
      </c>
      <c r="J51" s="28">
        <f t="shared" si="2"/>
        <v>2.567222600822272</v>
      </c>
      <c r="K51" s="28">
        <f t="shared" si="2"/>
        <v>1.7310529815034004</v>
      </c>
      <c r="L51" s="28">
        <f t="shared" si="2"/>
        <v>1.3043219701512454</v>
      </c>
      <c r="M51" s="79">
        <f t="shared" si="2"/>
        <v>9.8760451854153608</v>
      </c>
      <c r="N51" s="28">
        <f t="shared" si="2"/>
        <v>7.6851588865316733</v>
      </c>
      <c r="O51" s="28">
        <f t="shared" si="2"/>
        <v>4.0192863609781027</v>
      </c>
      <c r="P51" s="28">
        <f t="shared" si="2"/>
        <v>2.0386184446113731</v>
      </c>
      <c r="Q51" s="58">
        <f t="shared" si="2"/>
        <v>2.7084817775339332</v>
      </c>
      <c r="R51" s="55"/>
    </row>
    <row r="52" spans="1:18">
      <c r="A52" s="26" t="s">
        <v>19</v>
      </c>
      <c r="B52" s="16">
        <f t="shared" si="2"/>
        <v>2.7712141499653065</v>
      </c>
      <c r="C52" s="9">
        <f t="shared" si="2"/>
        <v>0.44039384846263907</v>
      </c>
      <c r="D52" s="9">
        <f t="shared" si="2"/>
        <v>4.3996996257718912</v>
      </c>
      <c r="E52" s="9">
        <f t="shared" si="2"/>
        <v>-1.6458926559445364</v>
      </c>
      <c r="F52" s="9">
        <f t="shared" si="2"/>
        <v>4.8086483991587547</v>
      </c>
      <c r="G52" s="9">
        <f t="shared" si="2"/>
        <v>1.3891103468300026</v>
      </c>
      <c r="H52" s="28">
        <f t="shared" si="2"/>
        <v>5.0540789169392086</v>
      </c>
      <c r="I52" s="28">
        <f t="shared" si="2"/>
        <v>3.474491659353296</v>
      </c>
      <c r="J52" s="28">
        <f t="shared" si="2"/>
        <v>5.8083320300123198</v>
      </c>
      <c r="K52" s="28">
        <f t="shared" si="2"/>
        <v>3.9771675188803313</v>
      </c>
      <c r="L52" s="28">
        <f t="shared" si="2"/>
        <v>3.8774386605410882</v>
      </c>
      <c r="M52" s="79">
        <f t="shared" si="2"/>
        <v>23.25114113400204</v>
      </c>
      <c r="N52" s="28">
        <f t="shared" si="2"/>
        <v>2.2635777848236005</v>
      </c>
      <c r="O52" s="28">
        <f t="shared" si="2"/>
        <v>4.0703267625038508</v>
      </c>
      <c r="P52" s="28">
        <f t="shared" si="2"/>
        <v>0.30980503301458739</v>
      </c>
      <c r="Q52" s="28">
        <f t="shared" si="2"/>
        <v>3.4596261613617951</v>
      </c>
      <c r="R52" s="55"/>
    </row>
    <row r="53" spans="1:18">
      <c r="A53" s="26" t="s">
        <v>20</v>
      </c>
      <c r="B53" s="16">
        <f t="shared" si="2"/>
        <v>2.0899693284030629</v>
      </c>
      <c r="C53" s="9">
        <f t="shared" si="2"/>
        <v>-0.28887475002847829</v>
      </c>
      <c r="D53" s="9">
        <f t="shared" si="2"/>
        <v>6.0571515340941851</v>
      </c>
      <c r="E53" s="9">
        <f t="shared" si="2"/>
        <v>1.6052621552076207</v>
      </c>
      <c r="F53" s="9">
        <f t="shared" si="2"/>
        <v>4.4932368570205883</v>
      </c>
      <c r="G53" s="9">
        <f t="shared" si="2"/>
        <v>-1.3885366646727682</v>
      </c>
      <c r="H53" s="28">
        <f t="shared" si="2"/>
        <v>3.7164960089570265</v>
      </c>
      <c r="I53" s="28">
        <f t="shared" si="2"/>
        <v>4.3149341802779295</v>
      </c>
      <c r="J53" s="28">
        <f t="shared" si="2"/>
        <v>1.6143898337083185</v>
      </c>
      <c r="K53" s="28">
        <f t="shared" si="2"/>
        <v>1.0667282631478425</v>
      </c>
      <c r="L53" s="28">
        <f t="shared" si="2"/>
        <v>0.54488845638509531</v>
      </c>
      <c r="M53" s="79">
        <f t="shared" si="2"/>
        <v>6.1540676791224547</v>
      </c>
      <c r="N53" s="28">
        <f t="shared" si="2"/>
        <v>9.3670037646859541</v>
      </c>
      <c r="O53" s="28">
        <f t="shared" si="2"/>
        <v>4.0039791223831056</v>
      </c>
      <c r="P53" s="28">
        <f t="shared" si="2"/>
        <v>2.5630494241774215</v>
      </c>
      <c r="Q53" s="28">
        <f t="shared" si="2"/>
        <v>2.4842037035238684</v>
      </c>
      <c r="R53" s="55"/>
    </row>
    <row r="55" spans="1:18">
      <c r="B55" s="1" t="s">
        <v>84</v>
      </c>
      <c r="C55" s="1" t="s">
        <v>85</v>
      </c>
      <c r="J55" s="1" t="s">
        <v>23</v>
      </c>
      <c r="K55" s="1" t="s">
        <v>26</v>
      </c>
    </row>
    <row r="56" spans="1:18">
      <c r="B56" s="1" t="s">
        <v>16</v>
      </c>
      <c r="C56" s="1" t="s">
        <v>41</v>
      </c>
      <c r="K56" s="1" t="s">
        <v>88</v>
      </c>
    </row>
    <row r="57" spans="1:18">
      <c r="J57" s="1" t="s">
        <v>16</v>
      </c>
      <c r="K57" s="1" t="s">
        <v>41</v>
      </c>
    </row>
    <row r="62" spans="1:18">
      <c r="B62" s="32"/>
    </row>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74" orientation="landscape" horizontalDpi="300" verticalDpi="300" r:id="rId1"/>
  <colBreaks count="1" manualBreakCount="1">
    <brk id="9" max="1048575" man="1"/>
  </colBreaks>
</worksheet>
</file>

<file path=xl/worksheets/sheet18.xml><?xml version="1.0" encoding="utf-8"?>
<worksheet xmlns="http://schemas.openxmlformats.org/spreadsheetml/2006/main" xmlns:r="http://schemas.openxmlformats.org/officeDocument/2006/relationships">
  <sheetPr codeName="Sheet17">
    <tabColor theme="5"/>
  </sheetPr>
  <dimension ref="A1:R62"/>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Contents'!B33</f>
        <v>Table 24: Nominal M&amp;E Capital Stock, Canada, Business Sector Industries, 1997-2012</v>
      </c>
      <c r="H1" s="7"/>
      <c r="J1" s="7" t="str">
        <f>B1 &amp; " (continued)"</f>
        <v>Table 24: Nominal M&amp;E Capital Stock, Canada, Business Sector Industries, 1997-2012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2">
        <v>215401</v>
      </c>
      <c r="C5" s="78">
        <v>9300.2999999999993</v>
      </c>
      <c r="D5" s="78">
        <v>8703.4</v>
      </c>
      <c r="E5" s="78">
        <v>33760.1</v>
      </c>
      <c r="F5" s="78">
        <v>6247.4</v>
      </c>
      <c r="G5" s="78">
        <v>66089.100000000006</v>
      </c>
      <c r="H5" s="78">
        <v>4999.8999999999996</v>
      </c>
      <c r="I5" s="78">
        <v>6991</v>
      </c>
      <c r="J5" s="78">
        <v>20096.7</v>
      </c>
      <c r="K5" s="78">
        <v>20062.900000000001</v>
      </c>
      <c r="L5" s="78">
        <v>29394.1</v>
      </c>
      <c r="M5" s="78">
        <v>3033.1</v>
      </c>
      <c r="N5" s="78">
        <v>1415.8</v>
      </c>
      <c r="O5" s="78">
        <v>1219</v>
      </c>
      <c r="P5" s="78">
        <v>2268.3000000000002</v>
      </c>
      <c r="Q5" s="78">
        <v>1820</v>
      </c>
      <c r="R5" s="55"/>
    </row>
    <row r="6" spans="1:18">
      <c r="A6" s="5">
        <v>1998</v>
      </c>
      <c r="B6" s="92">
        <v>237852.7</v>
      </c>
      <c r="C6" s="78">
        <v>10431.200000000001</v>
      </c>
      <c r="D6" s="78">
        <v>9743.5</v>
      </c>
      <c r="E6" s="78">
        <v>35481.4</v>
      </c>
      <c r="F6" s="78">
        <v>7006.5</v>
      </c>
      <c r="G6" s="78">
        <v>72972.399999999994</v>
      </c>
      <c r="H6" s="78">
        <v>5266.7</v>
      </c>
      <c r="I6" s="78">
        <v>7348.1</v>
      </c>
      <c r="J6" s="78">
        <v>22697.599999999999</v>
      </c>
      <c r="K6" s="78">
        <v>21599.7</v>
      </c>
      <c r="L6" s="78">
        <v>34413.800000000003</v>
      </c>
      <c r="M6" s="78">
        <v>3946.9</v>
      </c>
      <c r="N6" s="78">
        <v>1362.7</v>
      </c>
      <c r="O6" s="78">
        <v>1245</v>
      </c>
      <c r="P6" s="78">
        <v>2420.9</v>
      </c>
      <c r="Q6" s="78">
        <v>1916.3</v>
      </c>
      <c r="R6" s="55"/>
    </row>
    <row r="7" spans="1:18">
      <c r="A7" s="5">
        <v>1999</v>
      </c>
      <c r="B7" s="92">
        <v>247397.9</v>
      </c>
      <c r="C7" s="78">
        <v>10445.4</v>
      </c>
      <c r="D7" s="78">
        <v>10413.1</v>
      </c>
      <c r="E7" s="78">
        <v>35098.9</v>
      </c>
      <c r="F7" s="78">
        <v>7629.4</v>
      </c>
      <c r="G7" s="78">
        <v>74184.800000000003</v>
      </c>
      <c r="H7" s="78">
        <v>5277.4</v>
      </c>
      <c r="I7" s="78">
        <v>7324.9</v>
      </c>
      <c r="J7" s="78">
        <v>24460.9</v>
      </c>
      <c r="K7" s="78">
        <v>21540.7</v>
      </c>
      <c r="L7" s="78">
        <v>39649.300000000003</v>
      </c>
      <c r="M7" s="78">
        <v>4482.5</v>
      </c>
      <c r="N7" s="78">
        <v>1262.7</v>
      </c>
      <c r="O7" s="78">
        <v>1324.4</v>
      </c>
      <c r="P7" s="78">
        <v>2393.8000000000002</v>
      </c>
      <c r="Q7" s="78">
        <v>1909.8</v>
      </c>
      <c r="R7" s="55"/>
    </row>
    <row r="8" spans="1:18">
      <c r="A8" s="5">
        <v>2000</v>
      </c>
      <c r="B8" s="92">
        <v>257826.4</v>
      </c>
      <c r="C8" s="78">
        <v>10362.5</v>
      </c>
      <c r="D8" s="78">
        <v>11824.3</v>
      </c>
      <c r="E8" s="78">
        <v>34051.1</v>
      </c>
      <c r="F8" s="78">
        <v>8252.7000000000007</v>
      </c>
      <c r="G8" s="78">
        <v>74708.399999999994</v>
      </c>
      <c r="H8" s="78">
        <v>5516.4</v>
      </c>
      <c r="I8" s="78">
        <v>7724</v>
      </c>
      <c r="J8" s="78">
        <v>25289.1</v>
      </c>
      <c r="K8" s="78">
        <v>21978.400000000001</v>
      </c>
      <c r="L8" s="78">
        <v>45836.3</v>
      </c>
      <c r="M8" s="78">
        <v>5453.3</v>
      </c>
      <c r="N8" s="78">
        <v>1258.3</v>
      </c>
      <c r="O8" s="78">
        <v>1319.2</v>
      </c>
      <c r="P8" s="78">
        <v>2342</v>
      </c>
      <c r="Q8" s="78">
        <v>1910.5</v>
      </c>
      <c r="R8" s="55"/>
    </row>
    <row r="9" spans="1:18">
      <c r="A9" s="5">
        <v>2001</v>
      </c>
      <c r="B9" s="92">
        <v>267484.59999999998</v>
      </c>
      <c r="C9" s="78">
        <v>10291.299999999999</v>
      </c>
      <c r="D9" s="78">
        <v>14237</v>
      </c>
      <c r="E9" s="78">
        <v>34336.699999999997</v>
      </c>
      <c r="F9" s="78">
        <v>8806.9</v>
      </c>
      <c r="G9" s="78">
        <v>73895.600000000006</v>
      </c>
      <c r="H9" s="78">
        <v>5763</v>
      </c>
      <c r="I9" s="78">
        <v>8169.9</v>
      </c>
      <c r="J9" s="78">
        <v>27445.5</v>
      </c>
      <c r="K9" s="78">
        <v>24054.799999999999</v>
      </c>
      <c r="L9" s="78">
        <v>48130.299999999996</v>
      </c>
      <c r="M9" s="78">
        <v>5519.8</v>
      </c>
      <c r="N9" s="78">
        <v>1145.0999999999999</v>
      </c>
      <c r="O9" s="78">
        <v>1346.2</v>
      </c>
      <c r="P9" s="78">
        <v>2294.1999999999998</v>
      </c>
      <c r="Q9" s="78">
        <v>2048.4</v>
      </c>
      <c r="R9" s="55"/>
    </row>
    <row r="10" spans="1:18">
      <c r="A10" s="5">
        <v>2002</v>
      </c>
      <c r="B10" s="92">
        <v>270953.7</v>
      </c>
      <c r="C10" s="78">
        <v>10494.9</v>
      </c>
      <c r="D10" s="78">
        <v>17013</v>
      </c>
      <c r="E10" s="78">
        <v>33767.800000000003</v>
      </c>
      <c r="F10" s="78">
        <v>8911.7999999999993</v>
      </c>
      <c r="G10" s="78">
        <v>71339.399999999994</v>
      </c>
      <c r="H10" s="78">
        <v>5862</v>
      </c>
      <c r="I10" s="78">
        <v>8506.6</v>
      </c>
      <c r="J10" s="78">
        <v>29015.599999999999</v>
      </c>
      <c r="K10" s="78">
        <v>24695.3</v>
      </c>
      <c r="L10" s="78">
        <v>48196</v>
      </c>
      <c r="M10" s="78">
        <v>5870.2</v>
      </c>
      <c r="N10" s="78">
        <v>1182.8</v>
      </c>
      <c r="O10" s="78">
        <v>1597.4</v>
      </c>
      <c r="P10" s="78">
        <v>2408.6</v>
      </c>
      <c r="Q10" s="78">
        <v>2092.3000000000002</v>
      </c>
      <c r="R10" s="55"/>
    </row>
    <row r="11" spans="1:18">
      <c r="A11" s="5">
        <v>2003</v>
      </c>
      <c r="B11" s="92">
        <v>255550.1</v>
      </c>
      <c r="C11" s="78">
        <v>9852</v>
      </c>
      <c r="D11" s="78">
        <v>17088.900000000001</v>
      </c>
      <c r="E11" s="78">
        <v>30604.400000000001</v>
      </c>
      <c r="F11" s="78">
        <v>8634.9</v>
      </c>
      <c r="G11" s="78">
        <v>65232.4</v>
      </c>
      <c r="H11" s="78">
        <v>5657.9</v>
      </c>
      <c r="I11" s="78">
        <v>8616.4</v>
      </c>
      <c r="J11" s="78">
        <v>26833.599999999999</v>
      </c>
      <c r="K11" s="78">
        <v>21694.6</v>
      </c>
      <c r="L11" s="78">
        <v>48193.8</v>
      </c>
      <c r="M11" s="78">
        <v>5558.9</v>
      </c>
      <c r="N11" s="78">
        <v>1276.5</v>
      </c>
      <c r="O11" s="78">
        <v>1749.8</v>
      </c>
      <c r="P11" s="78">
        <v>2552</v>
      </c>
      <c r="Q11" s="78">
        <v>2004</v>
      </c>
      <c r="R11" s="55"/>
    </row>
    <row r="12" spans="1:18">
      <c r="A12" s="5">
        <v>2004</v>
      </c>
      <c r="B12" s="92">
        <v>252035.3</v>
      </c>
      <c r="C12" s="78">
        <v>9584.7999999999993</v>
      </c>
      <c r="D12" s="78">
        <v>19093.400000000001</v>
      </c>
      <c r="E12" s="78">
        <v>28933.599999999999</v>
      </c>
      <c r="F12" s="78">
        <v>8775.6</v>
      </c>
      <c r="G12" s="78">
        <v>62300.5</v>
      </c>
      <c r="H12" s="78">
        <v>5703.6</v>
      </c>
      <c r="I12" s="78">
        <v>9173.4</v>
      </c>
      <c r="J12" s="78">
        <v>25311</v>
      </c>
      <c r="K12" s="78">
        <v>20312.2</v>
      </c>
      <c r="L12" s="78">
        <v>49643.7</v>
      </c>
      <c r="M12" s="78">
        <v>5290.5</v>
      </c>
      <c r="N12" s="78">
        <v>1314.2</v>
      </c>
      <c r="O12" s="78">
        <v>1728.5</v>
      </c>
      <c r="P12" s="78">
        <v>2768.8</v>
      </c>
      <c r="Q12" s="78">
        <v>2101.6</v>
      </c>
      <c r="R12" s="55"/>
    </row>
    <row r="13" spans="1:18">
      <c r="A13" s="5">
        <v>2005</v>
      </c>
      <c r="B13" s="92">
        <v>258235.2</v>
      </c>
      <c r="C13" s="78">
        <v>9496.7000000000007</v>
      </c>
      <c r="D13" s="78">
        <v>22737.4</v>
      </c>
      <c r="E13" s="78">
        <v>27880.400000000001</v>
      </c>
      <c r="F13" s="78">
        <v>9244.2999999999993</v>
      </c>
      <c r="G13" s="78">
        <v>61265.2</v>
      </c>
      <c r="H13" s="78">
        <v>5933.4</v>
      </c>
      <c r="I13" s="78">
        <v>9395.2000000000007</v>
      </c>
      <c r="J13" s="78">
        <v>26378.6</v>
      </c>
      <c r="K13" s="78">
        <v>19487</v>
      </c>
      <c r="L13" s="78">
        <v>53295.6</v>
      </c>
      <c r="M13" s="78">
        <v>4843.5</v>
      </c>
      <c r="N13" s="78">
        <v>1419.6</v>
      </c>
      <c r="O13" s="78">
        <v>1732.4</v>
      </c>
      <c r="P13" s="78">
        <v>2964.5</v>
      </c>
      <c r="Q13" s="78">
        <v>2161.6</v>
      </c>
      <c r="R13" s="55"/>
    </row>
    <row r="14" spans="1:18">
      <c r="A14" s="5">
        <v>2006</v>
      </c>
      <c r="B14" s="92">
        <v>268728.90000000002</v>
      </c>
      <c r="C14" s="78">
        <v>9096.2000000000007</v>
      </c>
      <c r="D14" s="78">
        <v>27034.5</v>
      </c>
      <c r="E14" s="78">
        <v>27576.2</v>
      </c>
      <c r="F14" s="78">
        <v>9870.6</v>
      </c>
      <c r="G14" s="78">
        <v>60308.3</v>
      </c>
      <c r="H14" s="78">
        <v>6118.1</v>
      </c>
      <c r="I14" s="78">
        <v>9557.4</v>
      </c>
      <c r="J14" s="78">
        <v>27176.7</v>
      </c>
      <c r="K14" s="78">
        <v>19470.3</v>
      </c>
      <c r="L14" s="78">
        <v>59057.1</v>
      </c>
      <c r="M14" s="78">
        <v>4873.6000000000004</v>
      </c>
      <c r="N14" s="78">
        <v>1849.4</v>
      </c>
      <c r="O14" s="78">
        <v>1713.2</v>
      </c>
      <c r="P14" s="78">
        <v>2864</v>
      </c>
      <c r="Q14" s="78">
        <v>2163.1</v>
      </c>
      <c r="R14" s="55"/>
    </row>
    <row r="15" spans="1:18">
      <c r="A15" s="5">
        <v>2007</v>
      </c>
      <c r="B15" s="92">
        <v>275397.90000000002</v>
      </c>
      <c r="C15" s="78">
        <v>9327.5</v>
      </c>
      <c r="D15" s="78">
        <v>29642.3</v>
      </c>
      <c r="E15" s="78">
        <v>27458.400000000001</v>
      </c>
      <c r="F15" s="78">
        <v>10821.5</v>
      </c>
      <c r="G15" s="78">
        <v>59644.3</v>
      </c>
      <c r="H15" s="78">
        <v>6269</v>
      </c>
      <c r="I15" s="78">
        <v>10160</v>
      </c>
      <c r="J15" s="78">
        <v>29349.200000000001</v>
      </c>
      <c r="K15" s="78">
        <v>18161.7</v>
      </c>
      <c r="L15" s="78">
        <v>60492.100000000006</v>
      </c>
      <c r="M15" s="78">
        <v>5071.7</v>
      </c>
      <c r="N15" s="78">
        <v>2037.1</v>
      </c>
      <c r="O15" s="78">
        <v>1789.3</v>
      </c>
      <c r="P15" s="78">
        <v>2980.7</v>
      </c>
      <c r="Q15" s="78">
        <v>2193</v>
      </c>
      <c r="R15" s="55"/>
    </row>
    <row r="16" spans="1:18">
      <c r="A16" s="5">
        <v>2008</v>
      </c>
      <c r="B16" s="92">
        <v>288851.3</v>
      </c>
      <c r="C16" s="78">
        <v>9840.2999999999993</v>
      </c>
      <c r="D16" s="78">
        <v>33220.9</v>
      </c>
      <c r="E16" s="78">
        <v>28637.7</v>
      </c>
      <c r="F16" s="78">
        <v>12284.5</v>
      </c>
      <c r="G16" s="78">
        <v>61326.1</v>
      </c>
      <c r="H16" s="78">
        <v>6952.8</v>
      </c>
      <c r="I16" s="78">
        <v>10913.8</v>
      </c>
      <c r="J16" s="78">
        <v>31933.7</v>
      </c>
      <c r="K16" s="78">
        <v>18601.400000000001</v>
      </c>
      <c r="L16" s="78">
        <v>60051.6</v>
      </c>
      <c r="M16" s="78">
        <v>5394.6</v>
      </c>
      <c r="N16" s="78">
        <v>2384.3000000000002</v>
      </c>
      <c r="O16" s="78">
        <v>1934.5</v>
      </c>
      <c r="P16" s="78">
        <v>3098.7</v>
      </c>
      <c r="Q16" s="78">
        <v>2276.1999999999998</v>
      </c>
      <c r="R16" s="55"/>
    </row>
    <row r="17" spans="1:18">
      <c r="A17" s="5">
        <v>2009</v>
      </c>
      <c r="B17" s="92">
        <v>299696.8</v>
      </c>
      <c r="C17" s="78">
        <v>11066.5</v>
      </c>
      <c r="D17" s="78">
        <v>35988.699999999997</v>
      </c>
      <c r="E17" s="78">
        <v>32439.5</v>
      </c>
      <c r="F17" s="78">
        <v>13816.3</v>
      </c>
      <c r="G17" s="78">
        <v>61472.800000000003</v>
      </c>
      <c r="H17" s="78">
        <v>7389.6</v>
      </c>
      <c r="I17" s="78">
        <v>11184.9</v>
      </c>
      <c r="J17" s="78">
        <v>33084.6</v>
      </c>
      <c r="K17" s="78">
        <v>19927.099999999999</v>
      </c>
      <c r="L17" s="78">
        <v>56355.7</v>
      </c>
      <c r="M17" s="78">
        <v>5883.8</v>
      </c>
      <c r="N17" s="78">
        <v>2707</v>
      </c>
      <c r="O17" s="78">
        <v>2075.8000000000002</v>
      </c>
      <c r="P17" s="78">
        <v>3574.8</v>
      </c>
      <c r="Q17" s="78">
        <v>2729.9</v>
      </c>
      <c r="R17" s="55"/>
    </row>
    <row r="18" spans="1:18">
      <c r="A18" s="5">
        <v>2010</v>
      </c>
      <c r="B18" s="92">
        <v>279630.8</v>
      </c>
      <c r="C18" s="78">
        <v>10927.5</v>
      </c>
      <c r="D18" s="78">
        <v>35455.1</v>
      </c>
      <c r="E18" s="78">
        <v>30130.2</v>
      </c>
      <c r="F18" s="78">
        <v>13760.4</v>
      </c>
      <c r="G18" s="78">
        <v>54738.8</v>
      </c>
      <c r="H18" s="78">
        <v>7163.4</v>
      </c>
      <c r="I18" s="78">
        <v>10824.9</v>
      </c>
      <c r="J18" s="78">
        <v>30501.3</v>
      </c>
      <c r="K18" s="78">
        <v>18980.400000000001</v>
      </c>
      <c r="L18" s="78">
        <v>50360</v>
      </c>
      <c r="M18" s="78">
        <v>5716.9</v>
      </c>
      <c r="N18" s="78">
        <v>2691</v>
      </c>
      <c r="O18" s="78">
        <v>2033.3</v>
      </c>
      <c r="P18" s="78">
        <v>3460</v>
      </c>
      <c r="Q18" s="78">
        <v>2887.5</v>
      </c>
      <c r="R18" s="55"/>
    </row>
    <row r="19" spans="1:18">
      <c r="A19" s="5">
        <v>2011</v>
      </c>
      <c r="B19" s="92">
        <v>281192</v>
      </c>
      <c r="C19" s="78">
        <v>11196.3</v>
      </c>
      <c r="D19" s="78">
        <v>35447.4</v>
      </c>
      <c r="E19" s="78">
        <v>31170.6</v>
      </c>
      <c r="F19" s="78">
        <v>14446.3</v>
      </c>
      <c r="G19" s="78">
        <v>54210.7</v>
      </c>
      <c r="H19" s="78">
        <v>7679.2</v>
      </c>
      <c r="I19" s="78">
        <v>11132.5</v>
      </c>
      <c r="J19" s="78">
        <v>31250.2</v>
      </c>
      <c r="K19" s="78">
        <v>19174.599999999999</v>
      </c>
      <c r="L19" s="78">
        <v>46800.4</v>
      </c>
      <c r="M19" s="78">
        <v>6111.1</v>
      </c>
      <c r="N19" s="78">
        <v>3384.4</v>
      </c>
      <c r="O19" s="78">
        <v>2367.5</v>
      </c>
      <c r="P19" s="78">
        <v>3708.6</v>
      </c>
      <c r="Q19" s="78">
        <v>3112.4</v>
      </c>
      <c r="R19" s="55"/>
    </row>
    <row r="20" spans="1:18">
      <c r="A20" s="5">
        <v>2012</v>
      </c>
      <c r="B20" s="92">
        <v>296280.2</v>
      </c>
      <c r="C20" s="78">
        <v>11640.2</v>
      </c>
      <c r="D20" s="78">
        <v>38996.800000000003</v>
      </c>
      <c r="E20" s="78">
        <v>33724.699999999997</v>
      </c>
      <c r="F20" s="78">
        <v>15847.1</v>
      </c>
      <c r="G20" s="78">
        <v>56446.3</v>
      </c>
      <c r="H20" s="78">
        <v>8439.4</v>
      </c>
      <c r="I20" s="78">
        <v>11719.1</v>
      </c>
      <c r="J20" s="78">
        <v>33561.9</v>
      </c>
      <c r="K20" s="78">
        <v>20203.3</v>
      </c>
      <c r="L20" s="78">
        <v>45273.4</v>
      </c>
      <c r="M20" s="78">
        <v>6641.8</v>
      </c>
      <c r="N20" s="78">
        <v>3877.5</v>
      </c>
      <c r="O20" s="78">
        <v>2754.2</v>
      </c>
      <c r="P20" s="78">
        <v>3776.6</v>
      </c>
      <c r="Q20" s="78">
        <v>3377.9</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2.027736782572398</v>
      </c>
      <c r="C23" s="9">
        <f t="shared" si="0"/>
        <v>1.2479993982000614</v>
      </c>
      <c r="D23" s="9">
        <f t="shared" si="0"/>
        <v>11.409516655052943</v>
      </c>
      <c r="E23" s="9">
        <f t="shared" si="0"/>
        <v>-0.87119552745782425</v>
      </c>
      <c r="F23" s="9">
        <f t="shared" si="0"/>
        <v>6.2623374939766885</v>
      </c>
      <c r="G23" s="9">
        <f t="shared" si="0"/>
        <v>-1.4390153761193347</v>
      </c>
      <c r="H23" s="28">
        <f t="shared" si="0"/>
        <v>2.8045046755608372</v>
      </c>
      <c r="I23" s="28">
        <f t="shared" si="0"/>
        <v>3.4204699709903474</v>
      </c>
      <c r="J23" s="28">
        <f t="shared" si="0"/>
        <v>3.2613905891441197</v>
      </c>
      <c r="K23" s="28">
        <f t="shared" si="0"/>
        <v>-0.42574857634503083</v>
      </c>
      <c r="L23" s="28">
        <f t="shared" si="0"/>
        <v>4.2285224165025559</v>
      </c>
      <c r="M23" s="28">
        <f t="shared" si="0"/>
        <v>4.9965218713504456</v>
      </c>
      <c r="N23" s="28">
        <f t="shared" si="0"/>
        <v>5.0641988100057711</v>
      </c>
      <c r="O23" s="28">
        <f t="shared" si="0"/>
        <v>4.0140806926543871</v>
      </c>
      <c r="P23" s="28">
        <f t="shared" si="0"/>
        <v>3.3013068727126393</v>
      </c>
      <c r="Q23" s="58">
        <f t="shared" si="0"/>
        <v>3.6141997903553102</v>
      </c>
      <c r="R23" s="55"/>
    </row>
    <row r="24" spans="1:18">
      <c r="A24" s="26" t="s">
        <v>19</v>
      </c>
      <c r="B24" s="16">
        <f t="shared" si="0"/>
        <v>6.1760480358183045</v>
      </c>
      <c r="C24" s="9">
        <f t="shared" si="0"/>
        <v>3.670659644535279</v>
      </c>
      <c r="D24" s="9">
        <f t="shared" si="0"/>
        <v>10.754700081760472</v>
      </c>
      <c r="E24" s="9">
        <f t="shared" si="0"/>
        <v>0.28649981846713413</v>
      </c>
      <c r="F24" s="9">
        <f t="shared" si="0"/>
        <v>9.7233136705336065</v>
      </c>
      <c r="G24" s="9">
        <f t="shared" si="0"/>
        <v>4.1709278808875982</v>
      </c>
      <c r="H24" s="28">
        <f t="shared" si="0"/>
        <v>3.3312010001836478</v>
      </c>
      <c r="I24" s="28">
        <f t="shared" si="0"/>
        <v>3.3794746826537825</v>
      </c>
      <c r="J24" s="28">
        <f t="shared" si="0"/>
        <v>7.961656978952103</v>
      </c>
      <c r="K24" s="28">
        <f t="shared" si="0"/>
        <v>3.0862611010785912</v>
      </c>
      <c r="L24" s="28">
        <f t="shared" si="0"/>
        <v>15.962204246102774</v>
      </c>
      <c r="M24" s="28">
        <f t="shared" si="0"/>
        <v>21.597380787207655</v>
      </c>
      <c r="N24" s="28">
        <f t="shared" si="0"/>
        <v>-3.8548393282881288</v>
      </c>
      <c r="O24" s="28">
        <f t="shared" si="0"/>
        <v>2.668128541307202</v>
      </c>
      <c r="P24" s="28">
        <f t="shared" si="0"/>
        <v>1.0715205297385344</v>
      </c>
      <c r="Q24" s="28">
        <f t="shared" si="0"/>
        <v>1.6307704711759685</v>
      </c>
      <c r="R24" s="55"/>
    </row>
    <row r="25" spans="1:18">
      <c r="A25" s="26" t="s">
        <v>20</v>
      </c>
      <c r="B25" s="16">
        <f t="shared" si="0"/>
        <v>0.81514104445563618</v>
      </c>
      <c r="C25" s="9">
        <f t="shared" si="0"/>
        <v>0.53230199247029653</v>
      </c>
      <c r="D25" s="9">
        <f t="shared" si="0"/>
        <v>11.606715527024637</v>
      </c>
      <c r="E25" s="9">
        <f t="shared" si="0"/>
        <v>-1.2158910392208289</v>
      </c>
      <c r="F25" s="9">
        <f t="shared" si="0"/>
        <v>5.2454913610165299</v>
      </c>
      <c r="G25" s="9">
        <f t="shared" si="0"/>
        <v>-3.0623284548141227</v>
      </c>
      <c r="H25" s="28">
        <f t="shared" si="0"/>
        <v>2.6470199106220171</v>
      </c>
      <c r="I25" s="28">
        <f t="shared" si="0"/>
        <v>3.4327717272631508</v>
      </c>
      <c r="J25" s="28">
        <f t="shared" si="0"/>
        <v>1.8916271230819959</v>
      </c>
      <c r="K25" s="28">
        <f t="shared" si="0"/>
        <v>-1.4558316341601985</v>
      </c>
      <c r="L25" s="28">
        <f t="shared" si="0"/>
        <v>0.94565185261166196</v>
      </c>
      <c r="M25" s="28">
        <f t="shared" si="0"/>
        <v>0.47317365185208793</v>
      </c>
      <c r="N25" s="28">
        <f t="shared" si="0"/>
        <v>7.8978895545712469</v>
      </c>
      <c r="O25" s="28">
        <f t="shared" si="0"/>
        <v>4.4212966614419758</v>
      </c>
      <c r="P25" s="28">
        <f t="shared" si="0"/>
        <v>3.979786365191984</v>
      </c>
      <c r="Q25" s="28">
        <f t="shared" si="0"/>
        <v>4.2167426862082857</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12.75">
      <c r="B29" s="7" t="str">
        <f>'Table of Contents'!B34</f>
        <v>Table 25: Real M&amp;E Capital Stock, Canada, Business Sector Industries, 1997-2012</v>
      </c>
      <c r="H29" s="55"/>
      <c r="I29" s="55"/>
      <c r="J29" s="86" t="str">
        <f>B29 &amp; " (continued)"</f>
        <v>Table 25: Real M&amp;E Capital Stock, Canada, Business Sector Industries, 1997-2012 (continued)</v>
      </c>
      <c r="K29" s="55"/>
      <c r="L29" s="55"/>
      <c r="M29" s="55"/>
      <c r="N29" s="55"/>
      <c r="O29" s="55"/>
      <c r="P29" s="55"/>
      <c r="Q29" s="55"/>
      <c r="R29" s="55"/>
    </row>
    <row r="30" spans="1:18">
      <c r="H30" s="55"/>
      <c r="I30" s="55"/>
      <c r="J30" s="55"/>
      <c r="K30" s="55"/>
      <c r="L30" s="55"/>
      <c r="M30" s="55"/>
      <c r="N30" s="55"/>
      <c r="O30" s="55"/>
      <c r="P30" s="55"/>
      <c r="Q30" s="55"/>
      <c r="R30" s="55"/>
    </row>
    <row r="31" spans="1:18" ht="33.75">
      <c r="A31" s="4"/>
      <c r="B31" s="23" t="s">
        <v>3</v>
      </c>
      <c r="C31" s="3" t="s">
        <v>2</v>
      </c>
      <c r="D31" s="3" t="s">
        <v>1</v>
      </c>
      <c r="E31" s="3" t="s">
        <v>0</v>
      </c>
      <c r="F31" s="3" t="s">
        <v>4</v>
      </c>
      <c r="G31" s="3" t="s">
        <v>5</v>
      </c>
      <c r="H31" s="3" t="s">
        <v>6</v>
      </c>
      <c r="I31" s="3" t="s">
        <v>7</v>
      </c>
      <c r="J31" s="3" t="s">
        <v>8</v>
      </c>
      <c r="K31" s="3" t="s">
        <v>9</v>
      </c>
      <c r="L31" s="3" t="str">
        <f>L3</f>
        <v>FIRE</v>
      </c>
      <c r="M31" s="3" t="str">
        <f t="shared" ref="M31:N31" si="1">M3</f>
        <v>Professional, scientific and technical services</v>
      </c>
      <c r="N31" s="3" t="str">
        <f t="shared" si="1"/>
        <v>ASWMRS</v>
      </c>
      <c r="O31" s="3" t="s">
        <v>11</v>
      </c>
      <c r="P31" s="3" t="s">
        <v>12</v>
      </c>
      <c r="Q31" s="3" t="s">
        <v>13</v>
      </c>
      <c r="R31" s="55"/>
    </row>
    <row r="32" spans="1:18" ht="11.25" customHeight="1">
      <c r="A32" s="5"/>
      <c r="B32" s="141" t="s">
        <v>138</v>
      </c>
      <c r="C32" s="142"/>
      <c r="D32" s="142"/>
      <c r="E32" s="142"/>
      <c r="F32" s="142"/>
      <c r="G32" s="142"/>
      <c r="H32" s="142"/>
      <c r="I32" s="142"/>
      <c r="J32" s="142" t="s">
        <v>138</v>
      </c>
      <c r="K32" s="142"/>
      <c r="L32" s="142"/>
      <c r="M32" s="142"/>
      <c r="N32" s="142"/>
      <c r="O32" s="142"/>
      <c r="P32" s="142"/>
      <c r="Q32" s="142"/>
      <c r="R32" s="55"/>
    </row>
    <row r="33" spans="1:18">
      <c r="A33" s="5">
        <v>1997</v>
      </c>
      <c r="B33" s="92">
        <v>192116.2</v>
      </c>
      <c r="C33" s="22">
        <v>9169.5</v>
      </c>
      <c r="D33" s="22">
        <v>8248.1</v>
      </c>
      <c r="E33" s="22">
        <v>34683.4</v>
      </c>
      <c r="F33" s="22">
        <v>5810.2</v>
      </c>
      <c r="G33" s="22">
        <v>62069.9</v>
      </c>
      <c r="H33" s="22">
        <v>3814.9</v>
      </c>
      <c r="I33" s="22">
        <v>5945.1</v>
      </c>
      <c r="J33" s="22">
        <v>19918.2</v>
      </c>
      <c r="K33" s="22">
        <v>13634.5</v>
      </c>
      <c r="L33" s="22">
        <v>24517.1</v>
      </c>
      <c r="M33" s="22">
        <v>1468</v>
      </c>
      <c r="N33" s="22">
        <v>813</v>
      </c>
      <c r="O33" s="22">
        <v>860</v>
      </c>
      <c r="P33" s="22">
        <v>2098.9</v>
      </c>
      <c r="Q33" s="22">
        <v>1313.1</v>
      </c>
      <c r="R33" s="55"/>
    </row>
    <row r="34" spans="1:18">
      <c r="A34" s="5">
        <v>1998</v>
      </c>
      <c r="B34" s="92">
        <v>203258.6</v>
      </c>
      <c r="C34" s="22">
        <v>9725.5</v>
      </c>
      <c r="D34" s="22">
        <v>8964.9</v>
      </c>
      <c r="E34" s="22">
        <v>33879.300000000003</v>
      </c>
      <c r="F34" s="22">
        <v>6219.5</v>
      </c>
      <c r="G34" s="22">
        <v>64237.4</v>
      </c>
      <c r="H34" s="22">
        <v>3969.9</v>
      </c>
      <c r="I34" s="22">
        <v>6187.6</v>
      </c>
      <c r="J34" s="22">
        <v>21541.4</v>
      </c>
      <c r="K34" s="22">
        <v>14281</v>
      </c>
      <c r="L34" s="22">
        <v>28616.400000000001</v>
      </c>
      <c r="M34" s="22">
        <v>2027.7</v>
      </c>
      <c r="N34" s="22">
        <v>797.8</v>
      </c>
      <c r="O34" s="22">
        <v>865.6</v>
      </c>
      <c r="P34" s="22">
        <v>2209.1</v>
      </c>
      <c r="Q34" s="22">
        <v>1397.2</v>
      </c>
      <c r="R34" s="55"/>
    </row>
    <row r="35" spans="1:18">
      <c r="A35" s="5">
        <v>1999</v>
      </c>
      <c r="B35" s="92">
        <v>211701.7</v>
      </c>
      <c r="C35" s="22">
        <v>9541.1</v>
      </c>
      <c r="D35" s="22">
        <v>9404.9</v>
      </c>
      <c r="E35" s="22">
        <v>32980.300000000003</v>
      </c>
      <c r="F35" s="22">
        <v>6720.9</v>
      </c>
      <c r="G35" s="22">
        <v>64577.1</v>
      </c>
      <c r="H35" s="22">
        <v>4080.1</v>
      </c>
      <c r="I35" s="22">
        <v>6235.3</v>
      </c>
      <c r="J35" s="22">
        <v>23138.1</v>
      </c>
      <c r="K35" s="22">
        <v>14543.1</v>
      </c>
      <c r="L35" s="22">
        <v>33816.199999999997</v>
      </c>
      <c r="M35" s="22">
        <v>2549.5</v>
      </c>
      <c r="N35" s="22">
        <v>783.4</v>
      </c>
      <c r="O35" s="22">
        <v>957.9</v>
      </c>
      <c r="P35" s="22">
        <v>2187.1</v>
      </c>
      <c r="Q35" s="22">
        <v>1455.1</v>
      </c>
      <c r="R35" s="55"/>
    </row>
    <row r="36" spans="1:18">
      <c r="A36" s="5">
        <v>2000</v>
      </c>
      <c r="B36" s="92">
        <v>219483.9</v>
      </c>
      <c r="C36" s="22">
        <v>9386.6</v>
      </c>
      <c r="D36" s="22">
        <v>10561</v>
      </c>
      <c r="E36" s="22">
        <v>31592.6</v>
      </c>
      <c r="F36" s="22">
        <v>7208.4</v>
      </c>
      <c r="G36" s="22">
        <v>64377.3</v>
      </c>
      <c r="H36" s="22">
        <v>4322.3999999999996</v>
      </c>
      <c r="I36" s="22">
        <v>6602.2</v>
      </c>
      <c r="J36" s="22">
        <v>23411.1</v>
      </c>
      <c r="K36" s="22">
        <v>15039</v>
      </c>
      <c r="L36" s="22">
        <v>38972.800000000003</v>
      </c>
      <c r="M36" s="22">
        <v>3299.1</v>
      </c>
      <c r="N36" s="22">
        <v>811.4</v>
      </c>
      <c r="O36" s="22">
        <v>987.4</v>
      </c>
      <c r="P36" s="22">
        <v>2140.8000000000002</v>
      </c>
      <c r="Q36" s="22">
        <v>1483.1</v>
      </c>
      <c r="R36" s="55"/>
    </row>
    <row r="37" spans="1:18">
      <c r="A37" s="5">
        <v>2001</v>
      </c>
      <c r="B37" s="92">
        <v>222122.8</v>
      </c>
      <c r="C37" s="22">
        <v>9007.2999999999993</v>
      </c>
      <c r="D37" s="22">
        <v>12260.2</v>
      </c>
      <c r="E37" s="22">
        <v>30491.1</v>
      </c>
      <c r="F37" s="22">
        <v>7554.4</v>
      </c>
      <c r="G37" s="22">
        <v>61463.7</v>
      </c>
      <c r="H37" s="22">
        <v>4512.3</v>
      </c>
      <c r="I37" s="22">
        <v>6922.9</v>
      </c>
      <c r="J37" s="22">
        <v>24483.3</v>
      </c>
      <c r="K37" s="22">
        <v>16026.1</v>
      </c>
      <c r="L37" s="22">
        <v>40933.499999999993</v>
      </c>
      <c r="M37" s="22">
        <v>3476.3</v>
      </c>
      <c r="N37" s="22">
        <v>765.3</v>
      </c>
      <c r="O37" s="22">
        <v>1014</v>
      </c>
      <c r="P37" s="22">
        <v>2066</v>
      </c>
      <c r="Q37" s="22">
        <v>1595.2</v>
      </c>
      <c r="R37" s="55"/>
    </row>
    <row r="38" spans="1:18">
      <c r="A38" s="5">
        <v>2002</v>
      </c>
      <c r="B38" s="92">
        <v>221845.4</v>
      </c>
      <c r="C38" s="22">
        <v>8947.7000000000007</v>
      </c>
      <c r="D38" s="22">
        <v>14001.9</v>
      </c>
      <c r="E38" s="22">
        <v>29162.7</v>
      </c>
      <c r="F38" s="22">
        <v>7525.9</v>
      </c>
      <c r="G38" s="22">
        <v>58313.4</v>
      </c>
      <c r="H38" s="22">
        <v>4608.8999999999996</v>
      </c>
      <c r="I38" s="22">
        <v>7151.6</v>
      </c>
      <c r="J38" s="22">
        <v>25269.599999999999</v>
      </c>
      <c r="K38" s="22">
        <v>16519.900000000001</v>
      </c>
      <c r="L38" s="22">
        <v>40893.699999999997</v>
      </c>
      <c r="M38" s="22">
        <v>3849.7</v>
      </c>
      <c r="N38" s="22">
        <v>823.2</v>
      </c>
      <c r="O38" s="22">
        <v>1216.5</v>
      </c>
      <c r="P38" s="22">
        <v>2126.3000000000002</v>
      </c>
      <c r="Q38" s="22">
        <v>1634.1</v>
      </c>
      <c r="R38" s="55"/>
    </row>
    <row r="39" spans="1:18">
      <c r="A39" s="5">
        <v>2003</v>
      </c>
      <c r="B39" s="92">
        <v>224824.7</v>
      </c>
      <c r="C39" s="22">
        <v>8949.7000000000007</v>
      </c>
      <c r="D39" s="22">
        <v>15529.4</v>
      </c>
      <c r="E39" s="22">
        <v>28576.5</v>
      </c>
      <c r="F39" s="22">
        <v>7755.6</v>
      </c>
      <c r="G39" s="22">
        <v>57755.8</v>
      </c>
      <c r="H39" s="22">
        <v>4756.7</v>
      </c>
      <c r="I39" s="22">
        <v>7677.9</v>
      </c>
      <c r="J39" s="22">
        <v>24595.1</v>
      </c>
      <c r="K39" s="22">
        <v>16258.2</v>
      </c>
      <c r="L39" s="22">
        <v>42622.7</v>
      </c>
      <c r="M39" s="22">
        <v>4057.2</v>
      </c>
      <c r="N39" s="22">
        <v>969.8</v>
      </c>
      <c r="O39" s="22">
        <v>1451.3</v>
      </c>
      <c r="P39" s="22">
        <v>2368.3000000000002</v>
      </c>
      <c r="Q39" s="22">
        <v>1679.8</v>
      </c>
      <c r="R39" s="55"/>
    </row>
    <row r="40" spans="1:18">
      <c r="A40" s="5">
        <v>2004</v>
      </c>
      <c r="B40" s="92">
        <v>232608.5</v>
      </c>
      <c r="C40" s="22">
        <v>9019.6</v>
      </c>
      <c r="D40" s="22">
        <v>17978.099999999999</v>
      </c>
      <c r="E40" s="22">
        <v>28298.7</v>
      </c>
      <c r="F40" s="22">
        <v>8280</v>
      </c>
      <c r="G40" s="22">
        <v>57363.199999999997</v>
      </c>
      <c r="H40" s="22">
        <v>5095.2</v>
      </c>
      <c r="I40" s="22">
        <v>8486.1</v>
      </c>
      <c r="J40" s="22">
        <v>24114.1</v>
      </c>
      <c r="K40" s="22">
        <v>16903.599999999999</v>
      </c>
      <c r="L40" s="22">
        <v>45693.5</v>
      </c>
      <c r="M40" s="22">
        <v>4294.8</v>
      </c>
      <c r="N40" s="22">
        <v>1106.9000000000001</v>
      </c>
      <c r="O40" s="22">
        <v>1527.8</v>
      </c>
      <c r="P40" s="22">
        <v>2640.6</v>
      </c>
      <c r="Q40" s="22">
        <v>1871.1</v>
      </c>
      <c r="R40" s="55"/>
    </row>
    <row r="41" spans="1:18">
      <c r="A41" s="5">
        <v>2005</v>
      </c>
      <c r="B41" s="92">
        <v>245968.9</v>
      </c>
      <c r="C41" s="22">
        <v>9104.9</v>
      </c>
      <c r="D41" s="22">
        <v>21957.599999999999</v>
      </c>
      <c r="E41" s="22">
        <v>27756.5</v>
      </c>
      <c r="F41" s="22">
        <v>8902.4</v>
      </c>
      <c r="G41" s="22">
        <v>58329.3</v>
      </c>
      <c r="H41" s="22">
        <v>5539.8</v>
      </c>
      <c r="I41" s="22">
        <v>8937.4</v>
      </c>
      <c r="J41" s="22">
        <v>25471.8</v>
      </c>
      <c r="K41" s="22">
        <v>17399</v>
      </c>
      <c r="L41" s="22">
        <v>50559.8</v>
      </c>
      <c r="M41" s="22">
        <v>4287.5</v>
      </c>
      <c r="N41" s="22">
        <v>1286.5999999999999</v>
      </c>
      <c r="O41" s="22">
        <v>1607.9</v>
      </c>
      <c r="P41" s="22">
        <v>2871.7</v>
      </c>
      <c r="Q41" s="22">
        <v>2015.4</v>
      </c>
      <c r="R41" s="55"/>
    </row>
    <row r="42" spans="1:18">
      <c r="A42" s="5">
        <v>2006</v>
      </c>
      <c r="B42" s="92">
        <v>262773.09999999998</v>
      </c>
      <c r="C42" s="22">
        <v>9010.7999999999993</v>
      </c>
      <c r="D42" s="22">
        <v>26620.5</v>
      </c>
      <c r="E42" s="22">
        <v>27685.1</v>
      </c>
      <c r="F42" s="22">
        <v>9722</v>
      </c>
      <c r="G42" s="22">
        <v>58940.5</v>
      </c>
      <c r="H42" s="22">
        <v>5939.7</v>
      </c>
      <c r="I42" s="22">
        <v>9357.1</v>
      </c>
      <c r="J42" s="22">
        <v>26737.8</v>
      </c>
      <c r="K42" s="22">
        <v>18391.7</v>
      </c>
      <c r="L42" s="22">
        <v>57371.899999999994</v>
      </c>
      <c r="M42" s="22">
        <v>4626.7</v>
      </c>
      <c r="N42" s="22">
        <v>1776.8</v>
      </c>
      <c r="O42" s="22">
        <v>1660.1</v>
      </c>
      <c r="P42" s="22">
        <v>2827.3</v>
      </c>
      <c r="Q42" s="22">
        <v>2099.6999999999998</v>
      </c>
      <c r="R42" s="55"/>
    </row>
    <row r="43" spans="1:18">
      <c r="A43" s="5">
        <v>2007</v>
      </c>
      <c r="B43" s="92">
        <v>275397.90000000002</v>
      </c>
      <c r="C43" s="22">
        <v>9327.5</v>
      </c>
      <c r="D43" s="22">
        <v>29642.3</v>
      </c>
      <c r="E43" s="22">
        <v>27458.400000000001</v>
      </c>
      <c r="F43" s="22">
        <v>10821.5</v>
      </c>
      <c r="G43" s="22">
        <v>59644.3</v>
      </c>
      <c r="H43" s="22">
        <v>6269</v>
      </c>
      <c r="I43" s="22">
        <v>10160</v>
      </c>
      <c r="J43" s="22">
        <v>29349.200000000001</v>
      </c>
      <c r="K43" s="22">
        <v>18161.7</v>
      </c>
      <c r="L43" s="22">
        <v>60492.100000000006</v>
      </c>
      <c r="M43" s="22">
        <v>5071.7</v>
      </c>
      <c r="N43" s="22">
        <v>2037.1</v>
      </c>
      <c r="O43" s="22">
        <v>1789.3</v>
      </c>
      <c r="P43" s="22">
        <v>2980.7</v>
      </c>
      <c r="Q43" s="22">
        <v>2193</v>
      </c>
      <c r="R43" s="55"/>
    </row>
    <row r="44" spans="1:18">
      <c r="A44" s="5">
        <v>2008</v>
      </c>
      <c r="B44" s="92">
        <v>285168.2</v>
      </c>
      <c r="C44" s="22">
        <v>9640.7000000000007</v>
      </c>
      <c r="D44" s="22">
        <v>32898.199999999997</v>
      </c>
      <c r="E44" s="22">
        <v>27204.2</v>
      </c>
      <c r="F44" s="22">
        <v>11871</v>
      </c>
      <c r="G44" s="22">
        <v>60018.9</v>
      </c>
      <c r="H44" s="22">
        <v>6911.9</v>
      </c>
      <c r="I44" s="22">
        <v>10819.2</v>
      </c>
      <c r="J44" s="22">
        <v>31402</v>
      </c>
      <c r="K44" s="22">
        <v>18701.599999999999</v>
      </c>
      <c r="L44" s="22">
        <v>60576.6</v>
      </c>
      <c r="M44" s="22">
        <v>5484.9</v>
      </c>
      <c r="N44" s="22">
        <v>2403.1999999999998</v>
      </c>
      <c r="O44" s="22">
        <v>1929.4</v>
      </c>
      <c r="P44" s="22">
        <v>3051.4</v>
      </c>
      <c r="Q44" s="22">
        <v>2266.3000000000002</v>
      </c>
      <c r="R44" s="55"/>
    </row>
    <row r="45" spans="1:18">
      <c r="A45" s="5">
        <v>2009</v>
      </c>
      <c r="B45" s="92">
        <v>277835.2</v>
      </c>
      <c r="C45" s="22">
        <v>10089.4</v>
      </c>
      <c r="D45" s="22">
        <v>33047.4</v>
      </c>
      <c r="E45" s="22">
        <v>28041.3</v>
      </c>
      <c r="F45" s="22">
        <v>12339.5</v>
      </c>
      <c r="G45" s="22">
        <v>56293.5</v>
      </c>
      <c r="H45" s="22">
        <v>6938.7</v>
      </c>
      <c r="I45" s="22">
        <v>10588.6</v>
      </c>
      <c r="J45" s="22">
        <v>30585.3</v>
      </c>
      <c r="K45" s="22">
        <v>19108.2</v>
      </c>
      <c r="L45" s="22">
        <v>54451.5</v>
      </c>
      <c r="M45" s="22">
        <v>5688.6</v>
      </c>
      <c r="N45" s="22">
        <v>2582.3000000000002</v>
      </c>
      <c r="O45" s="22">
        <v>1965.2</v>
      </c>
      <c r="P45" s="22">
        <v>3370.2</v>
      </c>
      <c r="Q45" s="22">
        <v>2560</v>
      </c>
      <c r="R45" s="55"/>
    </row>
    <row r="46" spans="1:18">
      <c r="A46" s="5">
        <v>2010</v>
      </c>
      <c r="B46" s="92">
        <v>279210.5</v>
      </c>
      <c r="C46" s="22">
        <v>10602.5</v>
      </c>
      <c r="D46" s="22">
        <v>35260.300000000003</v>
      </c>
      <c r="E46" s="22">
        <v>28133.8</v>
      </c>
      <c r="F46" s="22">
        <v>13318</v>
      </c>
      <c r="G46" s="22">
        <v>54197.1</v>
      </c>
      <c r="H46" s="22">
        <v>7253.6</v>
      </c>
      <c r="I46" s="22">
        <v>10969.9</v>
      </c>
      <c r="J46" s="22">
        <v>30043.3</v>
      </c>
      <c r="K46" s="22">
        <v>19859.5</v>
      </c>
      <c r="L46" s="22">
        <v>51990.299999999996</v>
      </c>
      <c r="M46" s="22">
        <v>6061</v>
      </c>
      <c r="N46" s="22">
        <v>2783.5</v>
      </c>
      <c r="O46" s="22">
        <v>2082.1999999999998</v>
      </c>
      <c r="P46" s="22">
        <v>3471.5</v>
      </c>
      <c r="Q46" s="22">
        <v>2932.3</v>
      </c>
      <c r="R46" s="55"/>
    </row>
    <row r="47" spans="1:18">
      <c r="A47" s="5">
        <v>2011</v>
      </c>
      <c r="B47" s="92">
        <v>286891.40000000002</v>
      </c>
      <c r="C47" s="22">
        <v>10892.7</v>
      </c>
      <c r="D47" s="22">
        <v>35613.300000000003</v>
      </c>
      <c r="E47" s="22">
        <v>29649.9</v>
      </c>
      <c r="F47" s="22">
        <v>14155.5</v>
      </c>
      <c r="G47" s="22">
        <v>54705</v>
      </c>
      <c r="H47" s="22">
        <v>8024.9</v>
      </c>
      <c r="I47" s="22">
        <v>11643.4</v>
      </c>
      <c r="J47" s="22">
        <v>31171</v>
      </c>
      <c r="K47" s="22">
        <v>20960.900000000001</v>
      </c>
      <c r="L47" s="22">
        <v>49558.400000000001</v>
      </c>
      <c r="M47" s="22">
        <v>6941.3</v>
      </c>
      <c r="N47" s="22">
        <v>3666.8</v>
      </c>
      <c r="O47" s="22">
        <v>2517.3000000000002</v>
      </c>
      <c r="P47" s="22">
        <v>3814.8</v>
      </c>
      <c r="Q47" s="22">
        <v>3276.7</v>
      </c>
      <c r="R47" s="55"/>
    </row>
    <row r="48" spans="1:18">
      <c r="A48" s="5">
        <v>2012</v>
      </c>
      <c r="B48" s="92">
        <v>292483.90000000002</v>
      </c>
      <c r="C48" s="22">
        <v>10795.2</v>
      </c>
      <c r="D48" s="22">
        <v>37237.199999999997</v>
      </c>
      <c r="E48" s="22">
        <v>31101.8</v>
      </c>
      <c r="F48" s="22">
        <v>14642.9</v>
      </c>
      <c r="G48" s="22">
        <v>55165.4</v>
      </c>
      <c r="H48" s="22">
        <v>8606.7000000000007</v>
      </c>
      <c r="I48" s="22">
        <v>12066.4</v>
      </c>
      <c r="J48" s="22">
        <v>32306.3</v>
      </c>
      <c r="K48" s="22">
        <v>21818.2</v>
      </c>
      <c r="L48" s="22">
        <v>46449.700000000004</v>
      </c>
      <c r="M48" s="22">
        <v>7571.3</v>
      </c>
      <c r="N48" s="22">
        <v>4125.3999999999996</v>
      </c>
      <c r="O48" s="22">
        <v>2887.2</v>
      </c>
      <c r="P48" s="22">
        <v>3823.9</v>
      </c>
      <c r="Q48" s="22">
        <v>3484.4</v>
      </c>
      <c r="R48" s="55"/>
    </row>
    <row r="49" spans="1:18">
      <c r="A49" s="5"/>
      <c r="H49" s="55"/>
      <c r="I49" s="55"/>
      <c r="J49" s="55"/>
      <c r="K49" s="55"/>
      <c r="L49" s="55"/>
      <c r="M49" s="55"/>
      <c r="N49" s="55"/>
      <c r="O49" s="55"/>
      <c r="P49" s="55"/>
      <c r="Q49" s="55"/>
      <c r="R49" s="55"/>
    </row>
    <row r="50" spans="1:18">
      <c r="A50" s="4"/>
      <c r="B50" s="10" t="s">
        <v>17</v>
      </c>
      <c r="C50" s="54"/>
      <c r="D50" s="54"/>
      <c r="E50" s="54"/>
      <c r="F50" s="54"/>
      <c r="G50" s="54"/>
      <c r="H50" s="10"/>
      <c r="I50" s="8"/>
      <c r="J50" s="10" t="s">
        <v>17</v>
      </c>
      <c r="K50" s="8"/>
      <c r="L50" s="8"/>
      <c r="M50" s="8"/>
      <c r="N50" s="8"/>
      <c r="O50" s="8"/>
      <c r="P50" s="8"/>
      <c r="Q50" s="8"/>
      <c r="R50" s="55"/>
    </row>
    <row r="51" spans="1:18">
      <c r="A51" s="26" t="s">
        <v>18</v>
      </c>
      <c r="B51" s="15">
        <f t="shared" ref="B51:Q53" si="2">IF(ISERROR((POWER(VLOOKUP(VALUE(RIGHT($A51,4)),$A$31:$Q$49,COLUMN(B$49),)/VLOOKUP(VALUE(LEFT($A51,4)),$A$31:$Q$49,COLUMN(B$49),),1/(VALUE(RIGHT($A51,4))-VALUE(LEFT($A51,4))))-1)*100),"n.a.",(POWER(VLOOKUP(VALUE(RIGHT($A51,4)),$A$31:$Q$49,COLUMN(B$49),)/VLOOKUP(VALUE(LEFT($A51,4)),$A$31:$Q$49,COLUMN(B$49),),1/(VALUE(RIGHT($A51,4))-VALUE(LEFT($A51,4))))-1)*100)</f>
        <v>2.9176420649210888</v>
      </c>
      <c r="C51" s="9">
        <f t="shared" si="2"/>
        <v>1.1232388933911652</v>
      </c>
      <c r="D51" s="9">
        <f t="shared" si="2"/>
        <v>11.823540186324365</v>
      </c>
      <c r="E51" s="9">
        <f t="shared" si="2"/>
        <v>-1.5970291892155264</v>
      </c>
      <c r="F51" s="9">
        <f t="shared" si="2"/>
        <v>6.5887524512175943</v>
      </c>
      <c r="G51" s="9">
        <f t="shared" si="2"/>
        <v>-1.0379127982478975</v>
      </c>
      <c r="H51" s="28">
        <f t="shared" si="2"/>
        <v>5.0671512838954547</v>
      </c>
      <c r="I51" s="28">
        <f t="shared" si="2"/>
        <v>4.8250033521633595</v>
      </c>
      <c r="J51" s="28">
        <f t="shared" si="2"/>
        <v>3.2120919060635522</v>
      </c>
      <c r="K51" s="28">
        <f t="shared" si="2"/>
        <v>2.9351677115275088</v>
      </c>
      <c r="L51" s="28">
        <f t="shared" si="2"/>
        <v>5.952641007852133</v>
      </c>
      <c r="M51" s="28">
        <f t="shared" si="2"/>
        <v>11.524589395180573</v>
      </c>
      <c r="N51" s="28">
        <f t="shared" si="2"/>
        <v>9.9297997689524955</v>
      </c>
      <c r="O51" s="28">
        <f t="shared" si="2"/>
        <v>7.0385721099161191</v>
      </c>
      <c r="P51" s="28">
        <f t="shared" si="2"/>
        <v>3.9464466589988589</v>
      </c>
      <c r="Q51" s="58">
        <f t="shared" si="2"/>
        <v>6.3749274389576893</v>
      </c>
      <c r="R51" s="55"/>
    </row>
    <row r="52" spans="1:18">
      <c r="A52" s="26" t="s">
        <v>19</v>
      </c>
      <c r="B52" s="16">
        <f t="shared" si="2"/>
        <v>4.5392933858374951</v>
      </c>
      <c r="C52" s="9">
        <f t="shared" si="2"/>
        <v>0.78306272977366476</v>
      </c>
      <c r="D52" s="9">
        <f t="shared" si="2"/>
        <v>8.5884685750675871</v>
      </c>
      <c r="E52" s="9">
        <f t="shared" si="2"/>
        <v>-3.0633735714350796</v>
      </c>
      <c r="F52" s="9">
        <f t="shared" si="2"/>
        <v>7.4523534558964544</v>
      </c>
      <c r="G52" s="9">
        <f t="shared" si="2"/>
        <v>1.2240953687219669</v>
      </c>
      <c r="H52" s="28">
        <f t="shared" si="2"/>
        <v>4.2510886329097275</v>
      </c>
      <c r="I52" s="28">
        <f t="shared" si="2"/>
        <v>3.5562950097405066</v>
      </c>
      <c r="J52" s="28">
        <f t="shared" si="2"/>
        <v>5.5335572002137567</v>
      </c>
      <c r="K52" s="28">
        <f t="shared" si="2"/>
        <v>3.3221055087645723</v>
      </c>
      <c r="L52" s="28">
        <f t="shared" si="2"/>
        <v>16.707160687515632</v>
      </c>
      <c r="M52" s="28">
        <f t="shared" si="2"/>
        <v>30.98547562005718</v>
      </c>
      <c r="N52" s="28">
        <f t="shared" si="2"/>
        <v>-6.5643737580545203E-2</v>
      </c>
      <c r="O52" s="28">
        <f t="shared" si="2"/>
        <v>4.7124265652088271</v>
      </c>
      <c r="P52" s="28">
        <f t="shared" si="2"/>
        <v>0.66104844317755873</v>
      </c>
      <c r="Q52" s="28">
        <f t="shared" si="2"/>
        <v>4.1415917102437083</v>
      </c>
      <c r="R52" s="55"/>
    </row>
    <row r="53" spans="1:18">
      <c r="A53" s="26" t="s">
        <v>20</v>
      </c>
      <c r="B53" s="16">
        <f t="shared" si="2"/>
        <v>2.4360698919857482</v>
      </c>
      <c r="C53" s="9">
        <f t="shared" si="2"/>
        <v>1.225515466763194</v>
      </c>
      <c r="D53" s="9">
        <f t="shared" si="2"/>
        <v>12.812726629289607</v>
      </c>
      <c r="E53" s="9">
        <f t="shared" si="2"/>
        <v>-1.1528157195967004</v>
      </c>
      <c r="F53" s="9">
        <f t="shared" si="2"/>
        <v>6.3310281552226177</v>
      </c>
      <c r="G53" s="9">
        <f t="shared" si="2"/>
        <v>-1.7066064882755638</v>
      </c>
      <c r="H53" s="28">
        <f t="shared" si="2"/>
        <v>5.3132134758175908</v>
      </c>
      <c r="I53" s="28">
        <f t="shared" si="2"/>
        <v>5.2086382056267366</v>
      </c>
      <c r="J53" s="28">
        <f t="shared" si="2"/>
        <v>2.5256618279283272</v>
      </c>
      <c r="K53" s="28">
        <f t="shared" si="2"/>
        <v>2.8193691881184701</v>
      </c>
      <c r="L53" s="28">
        <f t="shared" si="2"/>
        <v>2.9238614409929697</v>
      </c>
      <c r="M53" s="28">
        <f t="shared" si="2"/>
        <v>6.271027689016484</v>
      </c>
      <c r="N53" s="28">
        <f t="shared" si="2"/>
        <v>13.119016937734029</v>
      </c>
      <c r="O53" s="28">
        <f t="shared" si="2"/>
        <v>7.7464405403260939</v>
      </c>
      <c r="P53" s="28">
        <f t="shared" si="2"/>
        <v>4.9528188214129854</v>
      </c>
      <c r="Q53" s="28">
        <f t="shared" si="2"/>
        <v>7.0542212336962118</v>
      </c>
      <c r="R53" s="55"/>
    </row>
    <row r="55" spans="1:18">
      <c r="B55" s="1" t="s">
        <v>84</v>
      </c>
      <c r="C55" s="1" t="s">
        <v>85</v>
      </c>
      <c r="J55" s="1" t="s">
        <v>23</v>
      </c>
      <c r="K55" s="1" t="s">
        <v>26</v>
      </c>
    </row>
    <row r="56" spans="1:18">
      <c r="B56" s="1" t="s">
        <v>16</v>
      </c>
      <c r="C56" s="1" t="s">
        <v>41</v>
      </c>
      <c r="K56" s="1" t="s">
        <v>88</v>
      </c>
    </row>
    <row r="57" spans="1:18">
      <c r="J57" s="1" t="s">
        <v>16</v>
      </c>
      <c r="K57" s="1" t="s">
        <v>41</v>
      </c>
    </row>
    <row r="62" spans="1:18">
      <c r="B62" s="32"/>
    </row>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75" orientation="landscape" horizontalDpi="300" verticalDpi="300" r:id="rId1"/>
  <colBreaks count="1" manualBreakCount="1">
    <brk id="9" max="1048575" man="1"/>
  </colBreaks>
</worksheet>
</file>

<file path=xl/worksheets/sheet19.xml><?xml version="1.0" encoding="utf-8"?>
<worksheet xmlns="http://schemas.openxmlformats.org/spreadsheetml/2006/main" xmlns:r="http://schemas.openxmlformats.org/officeDocument/2006/relationships">
  <sheetPr codeName="Sheet18">
    <tabColor theme="5"/>
  </sheetPr>
  <dimension ref="A1:T81"/>
  <sheetViews>
    <sheetView topLeftCell="A52" zoomScaleNormal="100" workbookViewId="0"/>
  </sheetViews>
  <sheetFormatPr defaultRowHeight="11.25" outlineLevelCol="1"/>
  <cols>
    <col min="1" max="1" width="9.140625" style="1"/>
    <col min="2" max="8" width="12.7109375" style="1" customWidth="1"/>
    <col min="9" max="9" width="14.7109375" style="1" customWidth="1"/>
    <col min="10" max="10" width="12.7109375" style="1" customWidth="1"/>
    <col min="11" max="11" width="9.140625" style="1"/>
    <col min="12" max="12" width="15.7109375" style="1" hidden="1" customWidth="1" outlineLevel="1"/>
    <col min="13" max="13" width="9.140625" style="1" collapsed="1"/>
    <col min="14" max="16384" width="9.140625" style="1"/>
  </cols>
  <sheetData>
    <row r="1" spans="1:20" ht="12.75">
      <c r="B1" s="7" t="str">
        <f>'Table of Contents'!B35</f>
        <v>Table 26: Nominal Net Capital Stock (Fixed, Non-Res) by Asset Type, Canada, Business Sector Industries, 1997-2012</v>
      </c>
    </row>
    <row r="3" spans="1:20" ht="33.75">
      <c r="A3" s="4"/>
      <c r="B3" s="94" t="s">
        <v>114</v>
      </c>
      <c r="C3" s="3" t="s">
        <v>46</v>
      </c>
      <c r="D3" s="3" t="s">
        <v>47</v>
      </c>
      <c r="E3" s="3" t="s">
        <v>48</v>
      </c>
      <c r="F3" s="13" t="s">
        <v>212</v>
      </c>
      <c r="G3" s="3" t="s">
        <v>49</v>
      </c>
      <c r="H3" s="3" t="s">
        <v>50</v>
      </c>
      <c r="I3" s="3" t="s">
        <v>51</v>
      </c>
      <c r="J3" s="3" t="s">
        <v>52</v>
      </c>
      <c r="L3" s="3" t="s">
        <v>246</v>
      </c>
      <c r="M3" s="116"/>
      <c r="N3" s="116"/>
      <c r="O3" s="116"/>
    </row>
    <row r="4" spans="1:20" ht="11.25" customHeight="1">
      <c r="A4" s="5"/>
      <c r="B4" s="141" t="s">
        <v>43</v>
      </c>
      <c r="C4" s="142"/>
      <c r="D4" s="142"/>
      <c r="E4" s="142"/>
      <c r="F4" s="142"/>
      <c r="G4" s="142"/>
      <c r="H4" s="142"/>
      <c r="I4" s="142"/>
      <c r="J4" s="142"/>
      <c r="L4" s="116"/>
      <c r="M4" s="116"/>
      <c r="N4" s="116"/>
      <c r="O4" s="116"/>
    </row>
    <row r="5" spans="1:20">
      <c r="A5" s="5">
        <v>1997</v>
      </c>
      <c r="B5" s="92">
        <v>758786.3</v>
      </c>
      <c r="C5" s="22">
        <v>245542.6</v>
      </c>
      <c r="D5" s="22">
        <v>246154.2</v>
      </c>
      <c r="E5" s="22">
        <v>215401</v>
      </c>
      <c r="F5" s="14">
        <v>51688.5</v>
      </c>
      <c r="G5" s="22">
        <f>SUM(H5:J5)</f>
        <v>55404.100000000006</v>
      </c>
      <c r="H5" s="22">
        <v>10710.7</v>
      </c>
      <c r="I5" s="22">
        <v>24077.599999999999</v>
      </c>
      <c r="J5" s="22">
        <v>20615.8</v>
      </c>
      <c r="L5" s="131">
        <v>1025132.5</v>
      </c>
      <c r="M5" s="32"/>
      <c r="N5" s="32"/>
      <c r="O5" s="32"/>
      <c r="P5" s="32"/>
      <c r="Q5" s="32"/>
      <c r="R5" s="32"/>
      <c r="S5" s="32"/>
      <c r="T5" s="32"/>
    </row>
    <row r="6" spans="1:20">
      <c r="A6" s="5">
        <v>1998</v>
      </c>
      <c r="B6" s="92">
        <v>803049.2</v>
      </c>
      <c r="C6" s="22">
        <v>253562.8</v>
      </c>
      <c r="D6" s="22">
        <v>254564.2</v>
      </c>
      <c r="E6" s="22">
        <v>237852.7</v>
      </c>
      <c r="F6" s="14">
        <v>57069.5</v>
      </c>
      <c r="G6" s="22">
        <f t="shared" ref="G6:G20" si="0">SUM(H6:J6)</f>
        <v>60923</v>
      </c>
      <c r="H6" s="22">
        <v>12964.4</v>
      </c>
      <c r="I6" s="22">
        <v>25063.599999999999</v>
      </c>
      <c r="J6" s="22">
        <v>22895</v>
      </c>
      <c r="L6" s="131">
        <v>1073464.8999999999</v>
      </c>
      <c r="M6" s="32"/>
      <c r="N6" s="32"/>
      <c r="O6" s="32"/>
      <c r="P6" s="32"/>
      <c r="Q6" s="32"/>
      <c r="R6" s="32"/>
      <c r="S6" s="32"/>
      <c r="T6" s="32"/>
    </row>
    <row r="7" spans="1:20">
      <c r="A7" s="5">
        <v>1999</v>
      </c>
      <c r="B7" s="92">
        <v>832750.1</v>
      </c>
      <c r="C7" s="22">
        <v>263738.40000000002</v>
      </c>
      <c r="D7" s="22">
        <v>260374</v>
      </c>
      <c r="E7" s="22">
        <v>247397.9</v>
      </c>
      <c r="F7" s="14">
        <v>61239.8</v>
      </c>
      <c r="G7" s="22">
        <f t="shared" si="0"/>
        <v>65787.399999999994</v>
      </c>
      <c r="H7" s="22">
        <v>14538.3</v>
      </c>
      <c r="I7" s="22">
        <v>25931</v>
      </c>
      <c r="J7" s="22">
        <v>25318.1</v>
      </c>
      <c r="L7" s="131">
        <v>1109937.3</v>
      </c>
      <c r="M7" s="32"/>
      <c r="N7" s="32"/>
      <c r="O7" s="32"/>
      <c r="P7" s="32"/>
      <c r="Q7" s="32"/>
      <c r="R7" s="32"/>
      <c r="S7" s="32"/>
      <c r="T7" s="32"/>
    </row>
    <row r="8" spans="1:20">
      <c r="A8" s="5">
        <v>2000</v>
      </c>
      <c r="B8" s="92">
        <v>876496.3</v>
      </c>
      <c r="C8" s="22">
        <v>278556.5</v>
      </c>
      <c r="D8" s="22">
        <v>270751.40000000002</v>
      </c>
      <c r="E8" s="22">
        <v>257826.4</v>
      </c>
      <c r="F8" s="14">
        <v>69362</v>
      </c>
      <c r="G8" s="22">
        <f t="shared" si="0"/>
        <v>72152.899999999994</v>
      </c>
      <c r="H8" s="22">
        <v>16553.099999999999</v>
      </c>
      <c r="I8" s="22">
        <v>27795.3</v>
      </c>
      <c r="J8" s="22">
        <v>27804.5</v>
      </c>
      <c r="L8" s="131">
        <v>1167822.3</v>
      </c>
      <c r="M8" s="32"/>
      <c r="N8" s="32"/>
      <c r="O8" s="32"/>
      <c r="P8" s="32"/>
      <c r="Q8" s="32"/>
      <c r="R8" s="32"/>
      <c r="S8" s="32"/>
      <c r="T8" s="32"/>
    </row>
    <row r="9" spans="1:20">
      <c r="A9" s="5">
        <v>2001</v>
      </c>
      <c r="B9" s="92">
        <v>912684.4</v>
      </c>
      <c r="C9" s="22">
        <v>287899.09999999998</v>
      </c>
      <c r="D9" s="22">
        <v>279527.59999999998</v>
      </c>
      <c r="E9" s="22">
        <v>267484.59999999998</v>
      </c>
      <c r="F9" s="14">
        <v>77773.2</v>
      </c>
      <c r="G9" s="22">
        <f t="shared" si="0"/>
        <v>76917.3</v>
      </c>
      <c r="H9" s="22">
        <v>16982.900000000001</v>
      </c>
      <c r="I9" s="22">
        <v>29743.4</v>
      </c>
      <c r="J9" s="22">
        <v>30191</v>
      </c>
      <c r="L9" s="131">
        <v>1214550.7</v>
      </c>
      <c r="M9" s="32"/>
      <c r="N9" s="32"/>
      <c r="O9" s="32"/>
      <c r="P9" s="32"/>
      <c r="Q9" s="32"/>
      <c r="R9" s="32"/>
      <c r="S9" s="32"/>
      <c r="T9" s="32"/>
    </row>
    <row r="10" spans="1:20">
      <c r="A10" s="5">
        <v>2002</v>
      </c>
      <c r="B10" s="92">
        <v>931922.2</v>
      </c>
      <c r="C10" s="22">
        <v>293726.90000000002</v>
      </c>
      <c r="D10" s="22">
        <v>284603.09999999998</v>
      </c>
      <c r="E10" s="22">
        <v>270953.7</v>
      </c>
      <c r="F10" s="14">
        <v>82638.5</v>
      </c>
      <c r="G10" s="22">
        <f t="shared" si="0"/>
        <v>76699.5</v>
      </c>
      <c r="H10" s="22">
        <v>16777.5</v>
      </c>
      <c r="I10" s="22">
        <v>29530.799999999999</v>
      </c>
      <c r="J10" s="22">
        <v>30391.200000000001</v>
      </c>
      <c r="L10" s="131">
        <v>1244284.1000000001</v>
      </c>
      <c r="M10" s="32"/>
      <c r="N10" s="32"/>
      <c r="O10" s="32"/>
      <c r="P10" s="32"/>
      <c r="Q10" s="32"/>
      <c r="R10" s="32"/>
      <c r="S10" s="32"/>
      <c r="T10" s="32"/>
    </row>
    <row r="11" spans="1:20">
      <c r="A11" s="5">
        <v>2003</v>
      </c>
      <c r="B11" s="92">
        <v>937884.4</v>
      </c>
      <c r="C11" s="22">
        <v>302654.3</v>
      </c>
      <c r="D11" s="22">
        <v>292461.2</v>
      </c>
      <c r="E11" s="22">
        <v>255550.1</v>
      </c>
      <c r="F11" s="14">
        <v>87218.7</v>
      </c>
      <c r="G11" s="22">
        <f t="shared" si="0"/>
        <v>73631.7</v>
      </c>
      <c r="H11" s="22">
        <v>16534.099999999999</v>
      </c>
      <c r="I11" s="22">
        <v>26269.3</v>
      </c>
      <c r="J11" s="22">
        <v>30828.3</v>
      </c>
      <c r="L11" s="131">
        <v>1264181.5</v>
      </c>
      <c r="M11" s="32"/>
      <c r="N11" s="32"/>
      <c r="O11" s="32"/>
      <c r="P11" s="32"/>
      <c r="Q11" s="32"/>
      <c r="R11" s="32"/>
      <c r="S11" s="32"/>
      <c r="T11" s="32"/>
    </row>
    <row r="12" spans="1:20">
      <c r="A12" s="5">
        <v>2004</v>
      </c>
      <c r="B12" s="92">
        <v>984495.1</v>
      </c>
      <c r="C12" s="22">
        <v>321787.59999999998</v>
      </c>
      <c r="D12" s="22">
        <v>315611.7</v>
      </c>
      <c r="E12" s="22">
        <v>252035.3</v>
      </c>
      <c r="F12" s="14">
        <v>95060.5</v>
      </c>
      <c r="G12" s="22">
        <f t="shared" si="0"/>
        <v>73643</v>
      </c>
      <c r="H12" s="22">
        <v>16944</v>
      </c>
      <c r="I12" s="22">
        <v>24029.1</v>
      </c>
      <c r="J12" s="22">
        <v>32669.9</v>
      </c>
      <c r="L12" s="131">
        <v>1333230</v>
      </c>
      <c r="M12" s="32"/>
      <c r="N12" s="32"/>
      <c r="O12" s="32"/>
      <c r="P12" s="32"/>
      <c r="Q12" s="32"/>
      <c r="R12" s="32"/>
      <c r="S12" s="32"/>
      <c r="T12" s="32"/>
    </row>
    <row r="13" spans="1:20">
      <c r="A13" s="5">
        <v>2005</v>
      </c>
      <c r="B13" s="92">
        <v>1049830.8999999999</v>
      </c>
      <c r="C13" s="22">
        <v>339363.6</v>
      </c>
      <c r="D13" s="22">
        <v>347091.8</v>
      </c>
      <c r="E13" s="22">
        <v>258235.2</v>
      </c>
      <c r="F13" s="14">
        <v>105140.3</v>
      </c>
      <c r="G13" s="22">
        <f t="shared" si="0"/>
        <v>76374.100000000006</v>
      </c>
      <c r="H13" s="22">
        <v>17546.599999999999</v>
      </c>
      <c r="I13" s="22">
        <v>23017</v>
      </c>
      <c r="J13" s="22">
        <v>35810.5</v>
      </c>
      <c r="L13" s="131">
        <v>1423898.9</v>
      </c>
      <c r="M13" s="32"/>
      <c r="N13" s="32"/>
      <c r="O13" s="32"/>
      <c r="P13" s="32"/>
      <c r="Q13" s="32"/>
      <c r="R13" s="32"/>
      <c r="S13" s="32"/>
      <c r="T13" s="32"/>
    </row>
    <row r="14" spans="1:20">
      <c r="A14" s="5">
        <v>2006</v>
      </c>
      <c r="B14" s="92">
        <v>1137098</v>
      </c>
      <c r="C14" s="22">
        <v>366676.5</v>
      </c>
      <c r="D14" s="22">
        <v>386656.6</v>
      </c>
      <c r="E14" s="22">
        <v>268728.90000000002</v>
      </c>
      <c r="F14" s="14">
        <v>115036.1</v>
      </c>
      <c r="G14" s="22">
        <f t="shared" si="0"/>
        <v>80779.5</v>
      </c>
      <c r="H14" s="22">
        <v>19322</v>
      </c>
      <c r="I14" s="22">
        <v>22726.6</v>
      </c>
      <c r="J14" s="22">
        <v>38730.9</v>
      </c>
      <c r="L14" s="131">
        <v>1543565.3</v>
      </c>
      <c r="M14" s="32"/>
      <c r="N14" s="32"/>
      <c r="O14" s="32"/>
      <c r="P14" s="32"/>
      <c r="Q14" s="32"/>
      <c r="R14" s="32"/>
      <c r="S14" s="32"/>
      <c r="T14" s="32"/>
    </row>
    <row r="15" spans="1:20">
      <c r="A15" s="5">
        <v>2007</v>
      </c>
      <c r="B15" s="92">
        <v>1222580</v>
      </c>
      <c r="C15" s="22">
        <v>400291.3</v>
      </c>
      <c r="D15" s="22">
        <v>423647.2</v>
      </c>
      <c r="E15" s="22">
        <v>275397.90000000002</v>
      </c>
      <c r="F15" s="14">
        <v>123243.5</v>
      </c>
      <c r="G15" s="22">
        <f t="shared" si="0"/>
        <v>85621.700000000012</v>
      </c>
      <c r="H15" s="22">
        <v>20433.2</v>
      </c>
      <c r="I15" s="22">
        <v>21914.2</v>
      </c>
      <c r="J15" s="22">
        <v>43274.3</v>
      </c>
      <c r="L15" s="131">
        <v>1666987.3</v>
      </c>
      <c r="M15" s="32"/>
      <c r="N15" s="32"/>
      <c r="O15" s="32"/>
      <c r="P15" s="32"/>
      <c r="Q15" s="32"/>
      <c r="R15" s="32"/>
      <c r="S15" s="32"/>
      <c r="T15" s="32"/>
    </row>
    <row r="16" spans="1:20">
      <c r="A16" s="5">
        <v>2008</v>
      </c>
      <c r="B16" s="92">
        <v>1329549.5</v>
      </c>
      <c r="C16" s="22">
        <v>441858</v>
      </c>
      <c r="D16" s="22">
        <v>465571.3</v>
      </c>
      <c r="E16" s="22">
        <v>288851.3</v>
      </c>
      <c r="F16" s="14">
        <v>133269</v>
      </c>
      <c r="G16" s="22">
        <f t="shared" si="0"/>
        <v>91509.3</v>
      </c>
      <c r="H16" s="22">
        <v>21423.9</v>
      </c>
      <c r="I16" s="22">
        <v>22654</v>
      </c>
      <c r="J16" s="22">
        <v>47431.4</v>
      </c>
      <c r="L16" s="131">
        <v>1823393.3</v>
      </c>
      <c r="M16" s="32"/>
      <c r="N16" s="32"/>
      <c r="O16" s="32"/>
      <c r="P16" s="32"/>
      <c r="Q16" s="32"/>
      <c r="R16" s="32"/>
      <c r="S16" s="32"/>
      <c r="T16" s="32"/>
    </row>
    <row r="17" spans="1:20">
      <c r="A17" s="5">
        <v>2009</v>
      </c>
      <c r="B17" s="92">
        <v>1340613.3999999999</v>
      </c>
      <c r="C17" s="22">
        <v>424993.4</v>
      </c>
      <c r="D17" s="22">
        <v>482652.7</v>
      </c>
      <c r="E17" s="22">
        <v>299696.8</v>
      </c>
      <c r="F17" s="14">
        <v>133270.5</v>
      </c>
      <c r="G17" s="22">
        <f t="shared" si="0"/>
        <v>95720.4</v>
      </c>
      <c r="H17" s="22">
        <v>22389.599999999999</v>
      </c>
      <c r="I17" s="22">
        <v>23835.4</v>
      </c>
      <c r="J17" s="22">
        <v>49495.4</v>
      </c>
      <c r="L17" s="131">
        <v>1848993.4</v>
      </c>
      <c r="M17" s="32"/>
      <c r="N17" s="32"/>
      <c r="O17" s="32"/>
      <c r="P17" s="32"/>
      <c r="Q17" s="32"/>
      <c r="R17" s="32"/>
      <c r="S17" s="32"/>
      <c r="T17" s="32"/>
    </row>
    <row r="18" spans="1:20">
      <c r="A18" s="5">
        <v>2010</v>
      </c>
      <c r="B18" s="92">
        <v>1360739.4</v>
      </c>
      <c r="C18" s="22">
        <v>423575.6</v>
      </c>
      <c r="D18" s="22">
        <v>522491.3</v>
      </c>
      <c r="E18" s="22">
        <v>279630.8</v>
      </c>
      <c r="F18" s="14">
        <v>135041.70000000001</v>
      </c>
      <c r="G18" s="22">
        <f t="shared" si="0"/>
        <v>94278.7</v>
      </c>
      <c r="H18" s="22">
        <v>21362.6</v>
      </c>
      <c r="I18" s="22">
        <v>22840.5</v>
      </c>
      <c r="J18" s="22">
        <v>50075.6</v>
      </c>
      <c r="L18" s="131">
        <v>1898215.5</v>
      </c>
      <c r="M18" s="32"/>
      <c r="N18" s="32"/>
      <c r="O18" s="32"/>
      <c r="P18" s="32"/>
      <c r="Q18" s="32"/>
      <c r="R18" s="32"/>
      <c r="S18" s="32"/>
      <c r="T18" s="32"/>
    </row>
    <row r="19" spans="1:20">
      <c r="A19" s="5">
        <v>2011</v>
      </c>
      <c r="B19" s="92">
        <v>1428924.4</v>
      </c>
      <c r="C19" s="22">
        <v>441580</v>
      </c>
      <c r="D19" s="22">
        <v>565784.1</v>
      </c>
      <c r="E19" s="22">
        <v>281192</v>
      </c>
      <c r="F19" s="14">
        <v>140368.20000000001</v>
      </c>
      <c r="G19" s="22">
        <f t="shared" si="0"/>
        <v>95499.3</v>
      </c>
      <c r="H19" s="22">
        <v>20705.5</v>
      </c>
      <c r="I19" s="22">
        <v>23330.5</v>
      </c>
      <c r="J19" s="22">
        <v>51463.3</v>
      </c>
      <c r="L19" s="131">
        <v>2004650.2</v>
      </c>
      <c r="M19" s="32"/>
      <c r="N19" s="32"/>
      <c r="O19" s="32"/>
      <c r="P19" s="32"/>
      <c r="Q19" s="32"/>
      <c r="R19" s="32"/>
      <c r="S19" s="32"/>
      <c r="T19" s="32"/>
    </row>
    <row r="20" spans="1:20">
      <c r="A20" s="5">
        <v>2012</v>
      </c>
      <c r="B20" s="92">
        <v>1517891.4</v>
      </c>
      <c r="C20" s="22">
        <v>456861.7</v>
      </c>
      <c r="D20" s="22">
        <v>618195.9</v>
      </c>
      <c r="E20" s="22">
        <v>296280.2</v>
      </c>
      <c r="F20" s="14">
        <v>146553.70000000001</v>
      </c>
      <c r="G20" s="22">
        <f t="shared" si="0"/>
        <v>99664.6</v>
      </c>
      <c r="H20" s="22">
        <v>21343.3</v>
      </c>
      <c r="I20" s="22">
        <v>24964.799999999999</v>
      </c>
      <c r="J20" s="22">
        <v>53356.5</v>
      </c>
      <c r="L20" s="131">
        <v>2129122</v>
      </c>
      <c r="M20" s="32"/>
      <c r="N20" s="32"/>
      <c r="O20" s="32"/>
      <c r="P20" s="32"/>
      <c r="Q20" s="32"/>
      <c r="R20" s="32"/>
      <c r="S20" s="32"/>
      <c r="T20" s="32"/>
    </row>
    <row r="22" spans="1:20">
      <c r="A22" s="4"/>
      <c r="B22" s="10" t="s">
        <v>17</v>
      </c>
      <c r="C22" s="8"/>
      <c r="D22" s="8"/>
      <c r="E22" s="8"/>
      <c r="F22" s="8"/>
      <c r="G22" s="8"/>
      <c r="H22" s="8"/>
      <c r="I22" s="8"/>
      <c r="J22" s="8"/>
    </row>
    <row r="23" spans="1:20">
      <c r="A23" s="26" t="s">
        <v>18</v>
      </c>
      <c r="B23" s="15">
        <f t="shared" ref="B23:J25" si="1">IF(ISERROR((POWER(VLOOKUP(VALUE(RIGHT($A23,4)),$A$3:$J$21,COLUMN(B$21),)/VLOOKUP(VALUE(LEFT($A23,4)),$A$3:$J$21,COLUMN(B$21),),1/(VALUE(RIGHT($A23,4))-VALUE(LEFT($A23,4))))-1)*100),"n.a.",(POWER(VLOOKUP(VALUE(RIGHT($A23,4)),$A$3:$J$21,COLUMN(B$21),)/VLOOKUP(VALUE(LEFT($A23,4)),$A$3:$J$21,COLUMN(B$21),),1/(VALUE(RIGHT($A23,4))-VALUE(LEFT($A23,4))))-1)*100)</f>
        <v>4.5952494255706355</v>
      </c>
      <c r="C23" s="9">
        <f t="shared" si="1"/>
        <v>4.2835240413199749</v>
      </c>
      <c r="D23" s="9">
        <f t="shared" si="1"/>
        <v>5.9604967477760562</v>
      </c>
      <c r="E23" s="9">
        <f t="shared" si="1"/>
        <v>2.027736782572398</v>
      </c>
      <c r="F23" s="17">
        <f t="shared" si="1"/>
        <v>7.6670001740651195</v>
      </c>
      <c r="G23" s="9">
        <f t="shared" si="1"/>
        <v>4.1740047637453426</v>
      </c>
      <c r="H23" s="9">
        <f t="shared" si="1"/>
        <v>5.4543082522409359</v>
      </c>
      <c r="I23" s="9">
        <f t="shared" si="1"/>
        <v>-0.4049216014014867</v>
      </c>
      <c r="J23" s="9">
        <f t="shared" si="1"/>
        <v>7.0651553489227581</v>
      </c>
      <c r="M23" s="32"/>
      <c r="N23" s="32"/>
      <c r="O23" s="32"/>
      <c r="P23" s="32"/>
      <c r="Q23" s="32"/>
      <c r="R23" s="32"/>
      <c r="S23" s="32"/>
      <c r="T23" s="32"/>
    </row>
    <row r="24" spans="1:20">
      <c r="A24" s="26" t="s">
        <v>19</v>
      </c>
      <c r="B24" s="16">
        <f t="shared" si="1"/>
        <v>4.9244904241741994</v>
      </c>
      <c r="C24" s="9">
        <f t="shared" si="1"/>
        <v>4.2946783208964501</v>
      </c>
      <c r="D24" s="9">
        <f t="shared" si="1"/>
        <v>3.225696100550457</v>
      </c>
      <c r="E24" s="9">
        <f t="shared" si="1"/>
        <v>6.1760480358183045</v>
      </c>
      <c r="F24" s="18">
        <f t="shared" si="1"/>
        <v>10.300096574003703</v>
      </c>
      <c r="G24" s="9">
        <f t="shared" si="1"/>
        <v>9.2036854984593131</v>
      </c>
      <c r="H24" s="9">
        <f t="shared" si="1"/>
        <v>15.616680083384239</v>
      </c>
      <c r="I24" s="9">
        <f t="shared" si="1"/>
        <v>4.9025527975094629</v>
      </c>
      <c r="J24" s="9">
        <f t="shared" si="1"/>
        <v>10.485418685674208</v>
      </c>
      <c r="M24" s="32"/>
      <c r="N24" s="32"/>
      <c r="O24" s="32"/>
      <c r="P24" s="32"/>
      <c r="Q24" s="32"/>
      <c r="R24" s="32"/>
      <c r="S24" s="32"/>
      <c r="T24" s="32"/>
    </row>
    <row r="25" spans="1:20">
      <c r="A25" s="26" t="s">
        <v>20</v>
      </c>
      <c r="B25" s="16">
        <f t="shared" si="1"/>
        <v>4.4966787321738755</v>
      </c>
      <c r="C25" s="9">
        <f t="shared" si="1"/>
        <v>4.2801779900773607</v>
      </c>
      <c r="D25" s="9">
        <f t="shared" si="1"/>
        <v>6.7949791393753012</v>
      </c>
      <c r="E25" s="9">
        <f t="shared" si="1"/>
        <v>0.81514104445563618</v>
      </c>
      <c r="F25" s="18">
        <f t="shared" si="1"/>
        <v>6.8893974577800998</v>
      </c>
      <c r="G25" s="9">
        <f t="shared" si="1"/>
        <v>2.7107686733195635</v>
      </c>
      <c r="H25" s="9">
        <f t="shared" si="1"/>
        <v>2.5834916193995028</v>
      </c>
      <c r="I25" s="9">
        <f t="shared" si="1"/>
        <v>-1.9441691091566238</v>
      </c>
      <c r="J25" s="9">
        <f t="shared" si="1"/>
        <v>6.0598740877380708</v>
      </c>
      <c r="M25" s="32"/>
      <c r="N25" s="32"/>
      <c r="O25" s="32"/>
      <c r="P25" s="32"/>
      <c r="Q25" s="32"/>
      <c r="R25" s="32"/>
      <c r="S25" s="32"/>
      <c r="T25" s="32"/>
    </row>
    <row r="27" spans="1:20">
      <c r="M27" s="32"/>
      <c r="N27" s="32"/>
      <c r="O27" s="32"/>
      <c r="P27" s="32"/>
      <c r="Q27" s="32"/>
      <c r="R27" s="32"/>
      <c r="S27" s="32"/>
      <c r="T27" s="32"/>
    </row>
    <row r="28" spans="1:20">
      <c r="M28" s="32"/>
      <c r="N28" s="32"/>
      <c r="O28" s="32"/>
      <c r="P28" s="32"/>
      <c r="Q28" s="32"/>
      <c r="R28" s="32"/>
      <c r="S28" s="32"/>
      <c r="T28" s="32"/>
    </row>
    <row r="29" spans="1:20" ht="33.75">
      <c r="A29" s="4"/>
      <c r="B29" s="94" t="s">
        <v>114</v>
      </c>
      <c r="C29" s="3" t="s">
        <v>46</v>
      </c>
      <c r="D29" s="3" t="s">
        <v>47</v>
      </c>
      <c r="E29" s="3" t="s">
        <v>48</v>
      </c>
      <c r="F29" s="13" t="s">
        <v>137</v>
      </c>
      <c r="G29" s="3" t="s">
        <v>49</v>
      </c>
      <c r="H29" s="3" t="s">
        <v>50</v>
      </c>
      <c r="I29" s="3" t="s">
        <v>51</v>
      </c>
      <c r="J29" s="3" t="s">
        <v>52</v>
      </c>
      <c r="M29" s="32"/>
      <c r="N29" s="32"/>
      <c r="O29" s="32"/>
      <c r="P29" s="32"/>
      <c r="Q29" s="32"/>
      <c r="R29" s="32"/>
      <c r="S29" s="32"/>
      <c r="T29" s="32"/>
    </row>
    <row r="30" spans="1:20" ht="11.25" customHeight="1">
      <c r="A30" s="5"/>
      <c r="B30" s="141" t="s">
        <v>22</v>
      </c>
      <c r="C30" s="142"/>
      <c r="D30" s="142"/>
      <c r="E30" s="142"/>
      <c r="F30" s="142"/>
      <c r="G30" s="142"/>
      <c r="H30" s="142"/>
      <c r="I30" s="142"/>
      <c r="J30" s="142"/>
    </row>
    <row r="31" spans="1:20">
      <c r="A31" s="5">
        <v>1997</v>
      </c>
      <c r="B31" s="87">
        <f>IF(ISERROR((B5/$B5)*100),"..",(B5/$B5)*100)</f>
        <v>100</v>
      </c>
      <c r="C31" s="21">
        <f t="shared" ref="C31:F31" si="2">IF(ISERROR((C5/$B5)*100),"..",(C5/$B5)*100)</f>
        <v>32.359914774423309</v>
      </c>
      <c r="D31" s="21">
        <f t="shared" si="2"/>
        <v>32.440517178552113</v>
      </c>
      <c r="E31" s="21">
        <f t="shared" si="2"/>
        <v>28.387571046024419</v>
      </c>
      <c r="F31" s="20">
        <f t="shared" si="2"/>
        <v>6.8119970010001492</v>
      </c>
      <c r="G31" s="21">
        <f>IF(ISERROR((G5/$L5)*100),"..",(G5/$L5)*100)</f>
        <v>5.4045794080277432</v>
      </c>
      <c r="H31" s="117">
        <f t="shared" ref="G31:J46" si="3">IF(ISERROR((H5/$L5)*100),"..",(H5/$L5)*100)</f>
        <v>1.0448112804930096</v>
      </c>
      <c r="I31" s="117">
        <f t="shared" si="3"/>
        <v>2.3487305299558834</v>
      </c>
      <c r="J31" s="117">
        <f t="shared" si="3"/>
        <v>2.0110375975788495</v>
      </c>
    </row>
    <row r="32" spans="1:20">
      <c r="A32" s="5">
        <v>1998</v>
      </c>
      <c r="B32" s="87">
        <f t="shared" ref="B32:F44" si="4">IF(ISERROR((B6/$B6)*100),"..",(B6/$B6)*100)</f>
        <v>100</v>
      </c>
      <c r="C32" s="21">
        <f t="shared" si="4"/>
        <v>31.575001880333108</v>
      </c>
      <c r="D32" s="21">
        <f t="shared" si="4"/>
        <v>31.69970158739963</v>
      </c>
      <c r="E32" s="21">
        <f t="shared" si="4"/>
        <v>29.618695840802783</v>
      </c>
      <c r="F32" s="20">
        <f t="shared" si="4"/>
        <v>7.1066006914644833</v>
      </c>
      <c r="G32" s="117">
        <f t="shared" si="3"/>
        <v>5.6753602283595859</v>
      </c>
      <c r="H32" s="117">
        <f t="shared" si="3"/>
        <v>1.2077153151444449</v>
      </c>
      <c r="I32" s="117">
        <f t="shared" si="3"/>
        <v>2.3348318142493527</v>
      </c>
      <c r="J32" s="117">
        <f t="shared" si="3"/>
        <v>2.1328130989657885</v>
      </c>
    </row>
    <row r="33" spans="1:10">
      <c r="A33" s="5">
        <v>1999</v>
      </c>
      <c r="B33" s="87">
        <f t="shared" si="4"/>
        <v>100</v>
      </c>
      <c r="C33" s="21">
        <f t="shared" si="4"/>
        <v>31.670773741125942</v>
      </c>
      <c r="D33" s="21">
        <f t="shared" si="4"/>
        <v>31.266762982075896</v>
      </c>
      <c r="E33" s="21">
        <f t="shared" si="4"/>
        <v>29.708540413264434</v>
      </c>
      <c r="F33" s="20">
        <f t="shared" si="4"/>
        <v>7.3539228635337306</v>
      </c>
      <c r="G33" s="117">
        <f>IF(ISERROR((G7/$L7)*100),"..",(G7/$L7)*100)</f>
        <v>5.9271275954056142</v>
      </c>
      <c r="H33" s="117">
        <f t="shared" si="3"/>
        <v>1.309830744493405</v>
      </c>
      <c r="I33" s="117">
        <f t="shared" si="3"/>
        <v>2.3362580931373329</v>
      </c>
      <c r="J33" s="117">
        <f t="shared" si="3"/>
        <v>2.2810387577748759</v>
      </c>
    </row>
    <row r="34" spans="1:10">
      <c r="A34" s="5">
        <v>2000</v>
      </c>
      <c r="B34" s="87">
        <f t="shared" si="4"/>
        <v>100</v>
      </c>
      <c r="C34" s="21">
        <f t="shared" si="4"/>
        <v>31.780681789529513</v>
      </c>
      <c r="D34" s="21">
        <f t="shared" si="4"/>
        <v>30.890193147421158</v>
      </c>
      <c r="E34" s="21">
        <f t="shared" si="4"/>
        <v>29.415571976744225</v>
      </c>
      <c r="F34" s="20">
        <f t="shared" si="4"/>
        <v>7.9135530863050985</v>
      </c>
      <c r="G34" s="117">
        <f>IF(ISERROR((G8/$L8)*100),"..",(G8/$L8)*100)</f>
        <v>6.178414301559406</v>
      </c>
      <c r="H34" s="117">
        <f t="shared" si="3"/>
        <v>1.4174331146099881</v>
      </c>
      <c r="I34" s="117">
        <f t="shared" si="3"/>
        <v>2.3800966979308407</v>
      </c>
      <c r="J34" s="117">
        <f t="shared" si="3"/>
        <v>2.3808844890185776</v>
      </c>
    </row>
    <row r="35" spans="1:10">
      <c r="A35" s="5">
        <v>2001</v>
      </c>
      <c r="B35" s="87">
        <f t="shared" si="4"/>
        <v>100</v>
      </c>
      <c r="C35" s="21">
        <f t="shared" si="4"/>
        <v>31.54421177791578</v>
      </c>
      <c r="D35" s="21">
        <f t="shared" si="4"/>
        <v>30.626972478109625</v>
      </c>
      <c r="E35" s="21">
        <f t="shared" si="4"/>
        <v>29.307458306507701</v>
      </c>
      <c r="F35" s="20">
        <f t="shared" si="4"/>
        <v>8.5213683941568412</v>
      </c>
      <c r="G35" s="117">
        <f t="shared" si="3"/>
        <v>6.3329838762597568</v>
      </c>
      <c r="H35" s="117">
        <f t="shared" si="3"/>
        <v>1.3982866256633011</v>
      </c>
      <c r="I35" s="117">
        <f t="shared" si="3"/>
        <v>2.4489220581734465</v>
      </c>
      <c r="J35" s="117">
        <f t="shared" si="3"/>
        <v>2.4857751924230089</v>
      </c>
    </row>
    <row r="36" spans="1:10">
      <c r="A36" s="5">
        <v>2002</v>
      </c>
      <c r="B36" s="87">
        <f t="shared" si="4"/>
        <v>100</v>
      </c>
      <c r="C36" s="21">
        <f t="shared" si="4"/>
        <v>31.518392844381221</v>
      </c>
      <c r="D36" s="21">
        <f t="shared" si="4"/>
        <v>30.539362620613609</v>
      </c>
      <c r="E36" s="21">
        <f t="shared" si="4"/>
        <v>29.074712459902774</v>
      </c>
      <c r="F36" s="20">
        <f t="shared" si="4"/>
        <v>8.8675320751024067</v>
      </c>
      <c r="G36" s="117">
        <f t="shared" si="3"/>
        <v>6.1641469178943931</v>
      </c>
      <c r="H36" s="117">
        <f t="shared" si="3"/>
        <v>1.3483656987982084</v>
      </c>
      <c r="I36" s="117">
        <f t="shared" si="3"/>
        <v>2.3733165118802044</v>
      </c>
      <c r="J36" s="117">
        <f t="shared" si="3"/>
        <v>2.4424647072159806</v>
      </c>
    </row>
    <row r="37" spans="1:10">
      <c r="A37" s="5">
        <v>2003</v>
      </c>
      <c r="B37" s="87">
        <f t="shared" si="4"/>
        <v>100</v>
      </c>
      <c r="C37" s="21">
        <f t="shared" si="4"/>
        <v>32.269893816338133</v>
      </c>
      <c r="D37" s="21">
        <f t="shared" si="4"/>
        <v>31.183075440853909</v>
      </c>
      <c r="E37" s="21">
        <f t="shared" si="4"/>
        <v>27.247505129630049</v>
      </c>
      <c r="F37" s="20">
        <f t="shared" si="4"/>
        <v>9.2995149508830721</v>
      </c>
      <c r="G37" s="117">
        <f t="shared" si="3"/>
        <v>5.8244563775059195</v>
      </c>
      <c r="H37" s="117">
        <f t="shared" si="3"/>
        <v>1.3078897294415397</v>
      </c>
      <c r="I37" s="117">
        <f t="shared" si="3"/>
        <v>2.0779690258083985</v>
      </c>
      <c r="J37" s="117">
        <f t="shared" si="3"/>
        <v>2.4385976222559815</v>
      </c>
    </row>
    <row r="38" spans="1:10">
      <c r="A38" s="5">
        <v>2004</v>
      </c>
      <c r="B38" s="87">
        <f t="shared" si="4"/>
        <v>100</v>
      </c>
      <c r="C38" s="21">
        <f t="shared" si="4"/>
        <v>32.685546124099552</v>
      </c>
      <c r="D38" s="21">
        <f t="shared" si="4"/>
        <v>32.058229644819967</v>
      </c>
      <c r="E38" s="21">
        <f t="shared" si="4"/>
        <v>25.600462612764652</v>
      </c>
      <c r="F38" s="20">
        <f t="shared" si="4"/>
        <v>9.6557616183158252</v>
      </c>
      <c r="G38" s="117">
        <f t="shared" si="3"/>
        <v>5.523653083113941</v>
      </c>
      <c r="H38" s="117">
        <f t="shared" si="3"/>
        <v>1.2708984946333342</v>
      </c>
      <c r="I38" s="117">
        <f t="shared" si="3"/>
        <v>1.8023221799689473</v>
      </c>
      <c r="J38" s="117">
        <f t="shared" si="3"/>
        <v>2.4504324085116598</v>
      </c>
    </row>
    <row r="39" spans="1:10">
      <c r="A39" s="5">
        <v>2005</v>
      </c>
      <c r="B39" s="87">
        <f t="shared" si="4"/>
        <v>100</v>
      </c>
      <c r="C39" s="21">
        <f t="shared" si="4"/>
        <v>32.325548809813085</v>
      </c>
      <c r="D39" s="21">
        <f t="shared" si="4"/>
        <v>33.061686410640043</v>
      </c>
      <c r="E39" s="21">
        <f t="shared" si="4"/>
        <v>24.597789986939805</v>
      </c>
      <c r="F39" s="20">
        <f t="shared" si="4"/>
        <v>10.014974792607077</v>
      </c>
      <c r="G39" s="117">
        <f t="shared" si="3"/>
        <v>5.3637305289020176</v>
      </c>
      <c r="H39" s="117">
        <f t="shared" si="3"/>
        <v>1.232292545489009</v>
      </c>
      <c r="I39" s="117">
        <f t="shared" si="3"/>
        <v>1.6164771248857628</v>
      </c>
      <c r="J39" s="117">
        <f t="shared" si="3"/>
        <v>2.5149608585272452</v>
      </c>
    </row>
    <row r="40" spans="1:10">
      <c r="A40" s="5">
        <v>2006</v>
      </c>
      <c r="B40" s="87">
        <f t="shared" si="4"/>
        <v>100</v>
      </c>
      <c r="C40" s="21">
        <f t="shared" si="4"/>
        <v>32.246692897182129</v>
      </c>
      <c r="D40" s="21">
        <f t="shared" si="4"/>
        <v>34.003806180294042</v>
      </c>
      <c r="E40" s="21">
        <f t="shared" si="4"/>
        <v>23.632870693642943</v>
      </c>
      <c r="F40" s="20">
        <f t="shared" si="4"/>
        <v>10.116639023197649</v>
      </c>
      <c r="G40" s="117">
        <f t="shared" si="3"/>
        <v>5.233306294200835</v>
      </c>
      <c r="H40" s="117">
        <f t="shared" si="3"/>
        <v>1.251777297662755</v>
      </c>
      <c r="I40" s="117">
        <f t="shared" si="3"/>
        <v>1.472344577841961</v>
      </c>
      <c r="J40" s="117">
        <f t="shared" si="3"/>
        <v>2.509184418696119</v>
      </c>
    </row>
    <row r="41" spans="1:10">
      <c r="A41" s="5">
        <v>2007</v>
      </c>
      <c r="B41" s="87">
        <f t="shared" si="4"/>
        <v>100</v>
      </c>
      <c r="C41" s="21">
        <f t="shared" si="4"/>
        <v>32.741522027188402</v>
      </c>
      <c r="D41" s="21">
        <f t="shared" si="4"/>
        <v>34.651900080158356</v>
      </c>
      <c r="E41" s="21">
        <f t="shared" si="4"/>
        <v>22.525961491272557</v>
      </c>
      <c r="F41" s="20">
        <f t="shared" si="4"/>
        <v>10.080608221956846</v>
      </c>
      <c r="G41" s="117">
        <f t="shared" si="3"/>
        <v>5.1363138759365476</v>
      </c>
      <c r="H41" s="117">
        <f t="shared" si="3"/>
        <v>1.2257561890243553</v>
      </c>
      <c r="I41" s="117">
        <f t="shared" si="3"/>
        <v>1.3145990974256374</v>
      </c>
      <c r="J41" s="117">
        <f t="shared" si="3"/>
        <v>2.5959585894865547</v>
      </c>
    </row>
    <row r="42" spans="1:10">
      <c r="A42" s="5">
        <v>2008</v>
      </c>
      <c r="B42" s="87">
        <f t="shared" si="4"/>
        <v>100</v>
      </c>
      <c r="C42" s="21">
        <f t="shared" si="4"/>
        <v>33.233662981333154</v>
      </c>
      <c r="D42" s="21">
        <f t="shared" si="4"/>
        <v>35.017221998880075</v>
      </c>
      <c r="E42" s="21">
        <f t="shared" si="4"/>
        <v>21.72550175830234</v>
      </c>
      <c r="F42" s="20">
        <f t="shared" si="4"/>
        <v>10.02362078282907</v>
      </c>
      <c r="G42" s="117">
        <f t="shared" si="3"/>
        <v>5.0186265354819497</v>
      </c>
      <c r="H42" s="117">
        <f t="shared" si="3"/>
        <v>1.174946732556273</v>
      </c>
      <c r="I42" s="117">
        <f t="shared" si="3"/>
        <v>1.2424088648345917</v>
      </c>
      <c r="J42" s="117">
        <f t="shared" si="3"/>
        <v>2.6012709380910852</v>
      </c>
    </row>
    <row r="43" spans="1:10">
      <c r="A43" s="5">
        <v>2009</v>
      </c>
      <c r="B43" s="87">
        <f t="shared" si="4"/>
        <v>100</v>
      </c>
      <c r="C43" s="21">
        <f t="shared" si="4"/>
        <v>31.70141369614835</v>
      </c>
      <c r="D43" s="21">
        <f t="shared" si="4"/>
        <v>36.002377717543332</v>
      </c>
      <c r="E43" s="21">
        <f t="shared" si="4"/>
        <v>22.3551994930082</v>
      </c>
      <c r="F43" s="20">
        <f t="shared" si="4"/>
        <v>9.9410090933001278</v>
      </c>
      <c r="G43" s="117">
        <f t="shared" si="3"/>
        <v>5.1768924648405985</v>
      </c>
      <c r="H43" s="117">
        <f t="shared" si="3"/>
        <v>1.210907513244774</v>
      </c>
      <c r="I43" s="117">
        <f t="shared" si="3"/>
        <v>1.2891014105296428</v>
      </c>
      <c r="J43" s="117">
        <f t="shared" si="3"/>
        <v>2.6768835410661826</v>
      </c>
    </row>
    <row r="44" spans="1:10">
      <c r="A44" s="5">
        <v>2010</v>
      </c>
      <c r="B44" s="87">
        <f t="shared" si="4"/>
        <v>100</v>
      </c>
      <c r="C44" s="21">
        <f t="shared" si="4"/>
        <v>31.128340959334317</v>
      </c>
      <c r="D44" s="21">
        <f t="shared" si="4"/>
        <v>38.397602068404865</v>
      </c>
      <c r="E44" s="21">
        <f t="shared" si="4"/>
        <v>20.549915729639341</v>
      </c>
      <c r="F44" s="20">
        <f t="shared" si="4"/>
        <v>9.9241412426214755</v>
      </c>
      <c r="G44" s="117">
        <f t="shared" si="3"/>
        <v>4.9667016205483518</v>
      </c>
      <c r="H44" s="117">
        <f t="shared" si="3"/>
        <v>1.125404360042366</v>
      </c>
      <c r="I44" s="117">
        <f t="shared" si="3"/>
        <v>1.2032616949972224</v>
      </c>
      <c r="J44" s="117">
        <f t="shared" si="3"/>
        <v>2.6380355655087633</v>
      </c>
    </row>
    <row r="45" spans="1:10">
      <c r="A45" s="5">
        <v>2011</v>
      </c>
      <c r="B45" s="87">
        <f t="shared" ref="B45:F45" si="5">IF(ISERROR((B19/$B19)*100),"..",(B19/$B19)*100)</f>
        <v>100</v>
      </c>
      <c r="C45" s="21">
        <f t="shared" si="5"/>
        <v>30.902964495532448</v>
      </c>
      <c r="D45" s="21">
        <f t="shared" si="5"/>
        <v>39.595103841742784</v>
      </c>
      <c r="E45" s="21">
        <f t="shared" si="5"/>
        <v>19.678577816992977</v>
      </c>
      <c r="F45" s="20">
        <f t="shared" si="5"/>
        <v>9.8233468474609307</v>
      </c>
      <c r="G45" s="117">
        <f t="shared" si="3"/>
        <v>4.7638884828884365</v>
      </c>
      <c r="H45" s="117">
        <f t="shared" si="3"/>
        <v>1.0328734659044256</v>
      </c>
      <c r="I45" s="117">
        <f t="shared" si="3"/>
        <v>1.1638190044327934</v>
      </c>
      <c r="J45" s="117">
        <f t="shared" si="3"/>
        <v>2.5671960125512174</v>
      </c>
    </row>
    <row r="46" spans="1:10">
      <c r="A46" s="5">
        <v>2012</v>
      </c>
      <c r="B46" s="87">
        <f t="shared" ref="B46:F46" si="6">IF(ISERROR((B20/$B20)*100),"..",(B20/$B20)*100)</f>
        <v>100</v>
      </c>
      <c r="C46" s="21">
        <f t="shared" si="6"/>
        <v>30.098444460519381</v>
      </c>
      <c r="D46" s="21">
        <f t="shared" si="6"/>
        <v>40.727281279806974</v>
      </c>
      <c r="E46" s="21">
        <f t="shared" si="6"/>
        <v>19.519196169106699</v>
      </c>
      <c r="F46" s="20">
        <f t="shared" si="6"/>
        <v>9.6550846786535605</v>
      </c>
      <c r="G46" s="117">
        <f t="shared" si="3"/>
        <v>4.6810187485733561</v>
      </c>
      <c r="H46" s="117">
        <f t="shared" si="3"/>
        <v>1.002446078712258</v>
      </c>
      <c r="I46" s="117">
        <f t="shared" si="3"/>
        <v>1.1725396665855692</v>
      </c>
      <c r="J46" s="117">
        <f t="shared" si="3"/>
        <v>2.5060330032755287</v>
      </c>
    </row>
    <row r="48" spans="1:10" s="116" customFormat="1">
      <c r="B48" s="116" t="s">
        <v>84</v>
      </c>
      <c r="C48" s="116" t="s">
        <v>244</v>
      </c>
    </row>
    <row r="49" spans="1:20">
      <c r="B49" s="116"/>
      <c r="C49" s="116" t="s">
        <v>245</v>
      </c>
    </row>
    <row r="50" spans="1:20">
      <c r="B50" s="1" t="s">
        <v>16</v>
      </c>
      <c r="C50" s="1" t="s">
        <v>41</v>
      </c>
    </row>
    <row r="51" spans="1:20">
      <c r="B51" s="116"/>
      <c r="C51" s="116"/>
    </row>
    <row r="53" spans="1:20" ht="12.75">
      <c r="B53" s="7" t="str">
        <f>'Table of Contents'!B36</f>
        <v>Table 27: Real Net Capital Stock (Fixed, Non-Res)  by Asset Type, Canada, Business Sector Industries, 1997-2012</v>
      </c>
    </row>
    <row r="55" spans="1:20" ht="33.75">
      <c r="A55" s="4"/>
      <c r="B55" s="94" t="s">
        <v>45</v>
      </c>
      <c r="C55" s="3" t="s">
        <v>46</v>
      </c>
      <c r="D55" s="3" t="s">
        <v>47</v>
      </c>
      <c r="E55" s="3" t="s">
        <v>48</v>
      </c>
      <c r="F55" s="13" t="s">
        <v>137</v>
      </c>
      <c r="G55" s="3" t="s">
        <v>49</v>
      </c>
      <c r="H55" s="3" t="s">
        <v>50</v>
      </c>
      <c r="I55" s="3" t="s">
        <v>51</v>
      </c>
      <c r="J55" s="3" t="s">
        <v>52</v>
      </c>
      <c r="L55" s="116"/>
      <c r="M55" s="116"/>
      <c r="N55" s="116"/>
    </row>
    <row r="56" spans="1:20" ht="11.25" customHeight="1">
      <c r="A56" s="5"/>
      <c r="B56" s="141" t="s">
        <v>138</v>
      </c>
      <c r="C56" s="142"/>
      <c r="D56" s="142"/>
      <c r="E56" s="142"/>
      <c r="F56" s="142"/>
      <c r="G56" s="142"/>
      <c r="H56" s="142"/>
      <c r="I56" s="142"/>
      <c r="J56" s="142"/>
      <c r="L56" s="116"/>
      <c r="M56" s="116"/>
      <c r="N56" s="116"/>
    </row>
    <row r="57" spans="1:20">
      <c r="A57" s="5">
        <v>1997</v>
      </c>
      <c r="B57" s="92">
        <v>953982.9</v>
      </c>
      <c r="C57" s="22">
        <v>377182.9</v>
      </c>
      <c r="D57" s="22">
        <v>337017.3</v>
      </c>
      <c r="E57" s="22">
        <v>192116.2</v>
      </c>
      <c r="F57" s="14">
        <v>61729.8</v>
      </c>
      <c r="G57" s="22">
        <f>SUM(H57:J57)</f>
        <v>38357.9</v>
      </c>
      <c r="H57" s="22">
        <v>2558.4</v>
      </c>
      <c r="I57" s="22">
        <v>16999.900000000001</v>
      </c>
      <c r="J57" s="22">
        <v>18799.599999999999</v>
      </c>
      <c r="K57" s="43"/>
      <c r="L57" s="116"/>
      <c r="M57" s="6"/>
      <c r="N57" s="6"/>
      <c r="O57" s="6"/>
      <c r="P57" s="6"/>
      <c r="Q57" s="6"/>
      <c r="R57" s="6"/>
      <c r="S57" s="6"/>
      <c r="T57" s="6"/>
    </row>
    <row r="58" spans="1:20">
      <c r="A58" s="5">
        <v>1998</v>
      </c>
      <c r="B58" s="92">
        <v>983786.9</v>
      </c>
      <c r="C58" s="22">
        <v>382774.2</v>
      </c>
      <c r="D58" s="22">
        <v>340406</v>
      </c>
      <c r="E58" s="22">
        <v>203258.6</v>
      </c>
      <c r="F58" s="14">
        <v>67769.899999999994</v>
      </c>
      <c r="G58" s="22">
        <f t="shared" ref="G58:G72" si="7">SUM(H58:J58)</f>
        <v>41805.199999999997</v>
      </c>
      <c r="H58" s="22">
        <v>3670.8</v>
      </c>
      <c r="I58" s="22">
        <v>16980.400000000001</v>
      </c>
      <c r="J58" s="22">
        <v>21154</v>
      </c>
      <c r="L58" s="116"/>
      <c r="M58" s="6"/>
      <c r="N58" s="6"/>
      <c r="O58" s="6"/>
      <c r="P58" s="6"/>
      <c r="Q58" s="6"/>
      <c r="R58" s="6"/>
      <c r="S58" s="6"/>
      <c r="T58" s="6"/>
    </row>
    <row r="59" spans="1:20">
      <c r="A59" s="5">
        <v>1999</v>
      </c>
      <c r="B59" s="92">
        <v>1010021</v>
      </c>
      <c r="C59" s="22">
        <v>389126.8</v>
      </c>
      <c r="D59" s="22">
        <v>345477.1</v>
      </c>
      <c r="E59" s="22">
        <v>211701.7</v>
      </c>
      <c r="F59" s="14">
        <v>72000.5</v>
      </c>
      <c r="G59" s="22">
        <f t="shared" si="7"/>
        <v>46402.9</v>
      </c>
      <c r="H59" s="22">
        <v>5160.5</v>
      </c>
      <c r="I59" s="22">
        <v>17752.900000000001</v>
      </c>
      <c r="J59" s="22">
        <v>23489.5</v>
      </c>
      <c r="L59" s="116"/>
      <c r="M59" s="6"/>
      <c r="N59" s="6"/>
      <c r="O59" s="6"/>
      <c r="P59" s="6"/>
      <c r="Q59" s="6"/>
      <c r="R59" s="6"/>
      <c r="S59" s="6"/>
      <c r="T59" s="6"/>
    </row>
    <row r="60" spans="1:20">
      <c r="A60" s="5">
        <v>2000</v>
      </c>
      <c r="B60" s="92">
        <v>1035511.8</v>
      </c>
      <c r="C60" s="22">
        <v>392211.1</v>
      </c>
      <c r="D60" s="22">
        <v>350718.9</v>
      </c>
      <c r="E60" s="22">
        <v>219483.9</v>
      </c>
      <c r="F60" s="14">
        <v>78983.600000000006</v>
      </c>
      <c r="G60" s="22">
        <f t="shared" si="7"/>
        <v>50982.7</v>
      </c>
      <c r="H60" s="22">
        <v>6755</v>
      </c>
      <c r="I60" s="22">
        <v>19226.5</v>
      </c>
      <c r="J60" s="22">
        <v>25001.200000000001</v>
      </c>
      <c r="L60" s="116"/>
      <c r="M60" s="6"/>
      <c r="N60" s="6"/>
      <c r="O60" s="6"/>
      <c r="P60" s="6"/>
      <c r="Q60" s="6"/>
      <c r="R60" s="6"/>
      <c r="S60" s="6"/>
      <c r="T60" s="6"/>
    </row>
    <row r="61" spans="1:20">
      <c r="A61" s="5">
        <v>2001</v>
      </c>
      <c r="B61" s="92">
        <v>1055195.3999999999</v>
      </c>
      <c r="C61" s="22">
        <v>394723.3</v>
      </c>
      <c r="D61" s="22">
        <v>356798.6</v>
      </c>
      <c r="E61" s="22">
        <v>222122.8</v>
      </c>
      <c r="F61" s="14">
        <v>87072.7</v>
      </c>
      <c r="G61" s="22">
        <f t="shared" si="7"/>
        <v>54227.100000000006</v>
      </c>
      <c r="H61" s="22">
        <v>7726.6</v>
      </c>
      <c r="I61" s="22">
        <v>19957.2</v>
      </c>
      <c r="J61" s="22">
        <v>26543.3</v>
      </c>
      <c r="L61" s="116"/>
      <c r="M61" s="6"/>
      <c r="N61" s="6"/>
      <c r="O61" s="6"/>
      <c r="P61" s="6"/>
      <c r="Q61" s="6"/>
      <c r="R61" s="6"/>
      <c r="S61" s="6"/>
      <c r="T61" s="6"/>
    </row>
    <row r="62" spans="1:20">
      <c r="A62" s="5">
        <v>2002</v>
      </c>
      <c r="B62" s="92">
        <v>1063198.3999999999</v>
      </c>
      <c r="C62" s="22">
        <v>395325.7</v>
      </c>
      <c r="D62" s="22">
        <v>360143.3</v>
      </c>
      <c r="E62" s="22">
        <v>221845.4</v>
      </c>
      <c r="F62" s="14">
        <v>91788.2</v>
      </c>
      <c r="G62" s="22">
        <f t="shared" si="7"/>
        <v>55262.5</v>
      </c>
      <c r="H62" s="22">
        <v>8506.7999999999993</v>
      </c>
      <c r="I62" s="22">
        <v>19832.8</v>
      </c>
      <c r="J62" s="22">
        <v>26922.9</v>
      </c>
      <c r="L62" s="116"/>
      <c r="M62" s="6"/>
      <c r="N62" s="6"/>
      <c r="O62" s="6"/>
      <c r="P62" s="6"/>
      <c r="Q62" s="6"/>
      <c r="R62" s="6"/>
      <c r="S62" s="6"/>
      <c r="T62" s="6"/>
    </row>
    <row r="63" spans="1:20">
      <c r="A63" s="5">
        <v>2003</v>
      </c>
      <c r="B63" s="92">
        <v>1077797.2</v>
      </c>
      <c r="C63" s="22">
        <v>394630.40000000002</v>
      </c>
      <c r="D63" s="22">
        <v>366694.2</v>
      </c>
      <c r="E63" s="22">
        <v>224824.7</v>
      </c>
      <c r="F63" s="14">
        <v>96851.7</v>
      </c>
      <c r="G63" s="22">
        <f t="shared" si="7"/>
        <v>57863.3</v>
      </c>
      <c r="H63" s="22">
        <v>9543.9</v>
      </c>
      <c r="I63" s="22">
        <v>19798.2</v>
      </c>
      <c r="J63" s="22">
        <v>28521.200000000001</v>
      </c>
      <c r="L63" s="116"/>
      <c r="M63" s="6"/>
      <c r="N63" s="6"/>
      <c r="O63" s="6"/>
      <c r="P63" s="6"/>
      <c r="Q63" s="6"/>
      <c r="R63" s="6"/>
      <c r="S63" s="6"/>
      <c r="T63" s="6"/>
    </row>
    <row r="64" spans="1:20">
      <c r="A64" s="5">
        <v>2004</v>
      </c>
      <c r="B64" s="92">
        <v>1103208.5</v>
      </c>
      <c r="C64" s="22">
        <v>395619.1</v>
      </c>
      <c r="D64" s="22">
        <v>375523.9</v>
      </c>
      <c r="E64" s="22">
        <v>232608.5</v>
      </c>
      <c r="F64" s="14">
        <v>103144.1</v>
      </c>
      <c r="G64" s="22">
        <f t="shared" si="7"/>
        <v>62823.1</v>
      </c>
      <c r="H64" s="22">
        <v>11617.3</v>
      </c>
      <c r="I64" s="22">
        <v>20128.599999999999</v>
      </c>
      <c r="J64" s="22">
        <v>31077.200000000001</v>
      </c>
      <c r="L64" s="116"/>
      <c r="M64" s="6"/>
      <c r="N64" s="6"/>
      <c r="O64" s="6"/>
      <c r="P64" s="6"/>
      <c r="Q64" s="6"/>
      <c r="R64" s="6"/>
      <c r="S64" s="6"/>
      <c r="T64" s="6"/>
    </row>
    <row r="65" spans="1:20">
      <c r="A65" s="5">
        <v>2005</v>
      </c>
      <c r="B65" s="92">
        <v>1140543.7</v>
      </c>
      <c r="C65" s="22">
        <v>395226.5</v>
      </c>
      <c r="D65" s="22">
        <v>390326.1</v>
      </c>
      <c r="E65" s="22">
        <v>245968.9</v>
      </c>
      <c r="F65" s="14">
        <v>110742.6</v>
      </c>
      <c r="G65" s="22">
        <f t="shared" si="7"/>
        <v>69765.100000000006</v>
      </c>
      <c r="H65" s="22">
        <v>14112.3</v>
      </c>
      <c r="I65" s="22">
        <v>20633.8</v>
      </c>
      <c r="J65" s="22">
        <v>35019</v>
      </c>
      <c r="L65" s="116"/>
      <c r="M65" s="6"/>
      <c r="N65" s="6"/>
      <c r="O65" s="6"/>
      <c r="P65" s="6"/>
      <c r="Q65" s="6"/>
      <c r="R65" s="6"/>
      <c r="S65" s="6"/>
      <c r="T65" s="6"/>
    </row>
    <row r="66" spans="1:20">
      <c r="A66" s="5">
        <v>2006</v>
      </c>
      <c r="B66" s="92">
        <v>1184703.3</v>
      </c>
      <c r="C66" s="22">
        <v>398517.7</v>
      </c>
      <c r="D66" s="22">
        <v>406926.7</v>
      </c>
      <c r="E66" s="22">
        <v>262773.09999999998</v>
      </c>
      <c r="F66" s="14">
        <v>116837.5</v>
      </c>
      <c r="G66" s="22">
        <f t="shared" si="7"/>
        <v>77731.599999999991</v>
      </c>
      <c r="H66" s="22">
        <v>17601.099999999999</v>
      </c>
      <c r="I66" s="22">
        <v>21460.799999999999</v>
      </c>
      <c r="J66" s="22">
        <v>38669.699999999997</v>
      </c>
      <c r="L66" s="116"/>
      <c r="M66" s="6"/>
      <c r="N66" s="6"/>
      <c r="O66" s="6"/>
      <c r="P66" s="6"/>
      <c r="Q66" s="6"/>
      <c r="R66" s="6"/>
      <c r="S66" s="6"/>
      <c r="T66" s="6"/>
    </row>
    <row r="67" spans="1:20">
      <c r="A67" s="5">
        <v>2007</v>
      </c>
      <c r="B67" s="92">
        <v>1222580</v>
      </c>
      <c r="C67" s="22">
        <v>400291.3</v>
      </c>
      <c r="D67" s="22">
        <v>423647.2</v>
      </c>
      <c r="E67" s="22">
        <v>275397.90000000002</v>
      </c>
      <c r="F67" s="14">
        <v>123243.5</v>
      </c>
      <c r="G67" s="22">
        <f t="shared" si="7"/>
        <v>85621.700000000012</v>
      </c>
      <c r="H67" s="22">
        <v>20433.2</v>
      </c>
      <c r="I67" s="22">
        <v>21914.2</v>
      </c>
      <c r="J67" s="22">
        <v>43274.3</v>
      </c>
      <c r="L67" s="116"/>
      <c r="M67" s="6"/>
      <c r="N67" s="6"/>
      <c r="O67" s="6"/>
      <c r="P67" s="6"/>
      <c r="Q67" s="6"/>
      <c r="R67" s="6"/>
      <c r="S67" s="6"/>
      <c r="T67" s="6"/>
    </row>
    <row r="68" spans="1:20">
      <c r="A68" s="5">
        <v>2008</v>
      </c>
      <c r="B68" s="92">
        <v>1260936</v>
      </c>
      <c r="C68" s="22">
        <v>403120.6</v>
      </c>
      <c r="D68" s="22">
        <v>444012.4</v>
      </c>
      <c r="E68" s="22">
        <v>285168.2</v>
      </c>
      <c r="F68" s="14">
        <v>128884.3</v>
      </c>
      <c r="G68" s="22">
        <f t="shared" si="7"/>
        <v>91953.600000000006</v>
      </c>
      <c r="H68" s="22">
        <v>23134.7</v>
      </c>
      <c r="I68" s="22">
        <v>22699.3</v>
      </c>
      <c r="J68" s="22">
        <v>46119.6</v>
      </c>
      <c r="L68" s="116"/>
      <c r="M68" s="6"/>
      <c r="N68" s="6"/>
      <c r="O68" s="6"/>
      <c r="P68" s="6"/>
      <c r="Q68" s="6"/>
      <c r="R68" s="6"/>
      <c r="S68" s="6"/>
      <c r="T68" s="6"/>
    </row>
    <row r="69" spans="1:20">
      <c r="A69" s="5">
        <v>2009</v>
      </c>
      <c r="B69" s="92">
        <v>1256999.3</v>
      </c>
      <c r="C69" s="22">
        <v>404823.4</v>
      </c>
      <c r="D69" s="22">
        <v>448119.6</v>
      </c>
      <c r="E69" s="22">
        <v>277835.2</v>
      </c>
      <c r="F69" s="14">
        <v>126292.8</v>
      </c>
      <c r="G69" s="22">
        <f t="shared" si="7"/>
        <v>92749.5</v>
      </c>
      <c r="H69" s="22">
        <v>23511.8</v>
      </c>
      <c r="I69" s="22">
        <v>22762.6</v>
      </c>
      <c r="J69" s="22">
        <v>46475.1</v>
      </c>
      <c r="L69" s="116"/>
      <c r="M69" s="6"/>
      <c r="N69" s="6"/>
      <c r="O69" s="6"/>
      <c r="P69" s="6"/>
      <c r="Q69" s="6"/>
      <c r="R69" s="6"/>
      <c r="S69" s="6"/>
      <c r="T69" s="6"/>
    </row>
    <row r="70" spans="1:20">
      <c r="A70" s="5">
        <v>2010</v>
      </c>
      <c r="B70" s="92">
        <v>1273461.3999999999</v>
      </c>
      <c r="C70" s="22">
        <v>403998.8</v>
      </c>
      <c r="D70" s="22">
        <v>463881.8</v>
      </c>
      <c r="E70" s="22">
        <v>279210.5</v>
      </c>
      <c r="F70" s="14">
        <v>125951.4</v>
      </c>
      <c r="G70" s="22">
        <f t="shared" si="7"/>
        <v>96906.4</v>
      </c>
      <c r="H70" s="22">
        <v>25707.7</v>
      </c>
      <c r="I70" s="22">
        <v>23757.1</v>
      </c>
      <c r="J70" s="22">
        <v>47441.599999999999</v>
      </c>
      <c r="L70" s="116"/>
      <c r="M70" s="6"/>
      <c r="N70" s="6"/>
      <c r="O70" s="6"/>
      <c r="P70" s="6"/>
      <c r="Q70" s="6"/>
      <c r="R70" s="6"/>
      <c r="S70" s="6"/>
      <c r="T70" s="6"/>
    </row>
    <row r="71" spans="1:20">
      <c r="A71" s="5">
        <v>2011</v>
      </c>
      <c r="B71" s="92">
        <v>1305623.8</v>
      </c>
      <c r="C71" s="22">
        <v>405918.2</v>
      </c>
      <c r="D71" s="22">
        <v>483134.5</v>
      </c>
      <c r="E71" s="22">
        <v>286891.40000000002</v>
      </c>
      <c r="F71" s="14">
        <v>128727.7</v>
      </c>
      <c r="G71" s="22">
        <f t="shared" si="7"/>
        <v>103031</v>
      </c>
      <c r="H71" s="22">
        <v>29338.400000000001</v>
      </c>
      <c r="I71" s="22">
        <v>25145.200000000001</v>
      </c>
      <c r="J71" s="22">
        <v>48547.4</v>
      </c>
      <c r="L71" s="116"/>
      <c r="M71" s="6"/>
      <c r="N71" s="6"/>
      <c r="O71" s="6"/>
      <c r="P71" s="6"/>
      <c r="Q71" s="6"/>
      <c r="R71" s="6"/>
      <c r="S71" s="6"/>
      <c r="T71" s="6"/>
    </row>
    <row r="72" spans="1:20">
      <c r="A72" s="5">
        <v>2012</v>
      </c>
      <c r="B72" s="92">
        <v>1342751.1</v>
      </c>
      <c r="C72" s="22">
        <v>407463</v>
      </c>
      <c r="D72" s="22">
        <v>508805.8</v>
      </c>
      <c r="E72" s="22">
        <v>292483.90000000002</v>
      </c>
      <c r="F72" s="14">
        <v>131813.1</v>
      </c>
      <c r="G72" s="22">
        <f t="shared" si="7"/>
        <v>108986.70000000001</v>
      </c>
      <c r="H72" s="22">
        <v>33078.9</v>
      </c>
      <c r="I72" s="22">
        <v>26415.7</v>
      </c>
      <c r="J72" s="22">
        <v>49492.1</v>
      </c>
      <c r="L72" s="116"/>
      <c r="M72" s="6"/>
      <c r="N72" s="6"/>
      <c r="O72" s="6"/>
      <c r="P72" s="6"/>
      <c r="Q72" s="6"/>
      <c r="R72" s="6"/>
      <c r="S72" s="6"/>
      <c r="T72" s="6"/>
    </row>
    <row r="74" spans="1:20">
      <c r="A74" s="4"/>
      <c r="B74" s="10" t="s">
        <v>17</v>
      </c>
      <c r="C74" s="8"/>
      <c r="D74" s="8"/>
      <c r="E74" s="8"/>
      <c r="F74" s="8"/>
      <c r="G74" s="8"/>
      <c r="H74" s="8"/>
      <c r="I74" s="8"/>
      <c r="J74" s="8"/>
      <c r="L74" s="116"/>
      <c r="M74" s="116"/>
      <c r="N74" s="116"/>
    </row>
    <row r="75" spans="1:20">
      <c r="A75" s="26" t="s">
        <v>18</v>
      </c>
      <c r="B75" s="15">
        <f t="shared" ref="B75:J77" si="8">IF(ISERROR((POWER(VLOOKUP(VALUE(RIGHT($A75,4)),$A$55:$J$73,COLUMN(B$73),)/VLOOKUP(VALUE(LEFT($A75,4)),$A$55:$J$73,COLUMN(B$73),),1/(VALUE(RIGHT($A75,4))-VALUE(LEFT($A75,4))))-1)*100),"n.a.",(POWER(VLOOKUP(VALUE(RIGHT($A75,4)),$A$55:$J$73,COLUMN(B$73),)/VLOOKUP(VALUE(LEFT($A75,4)),$A$55:$J$73,COLUMN(B$73),),1/(VALUE(RIGHT($A75,4))-VALUE(LEFT($A75,4))))-1)*100)</f>
        <v>2.2467777669196609</v>
      </c>
      <c r="C75" s="9">
        <f t="shared" si="8"/>
        <v>0.52971878232022096</v>
      </c>
      <c r="D75" s="9">
        <f t="shared" si="8"/>
        <v>2.4881071448741299</v>
      </c>
      <c r="E75" s="58">
        <f t="shared" si="8"/>
        <v>2.9176420649210888</v>
      </c>
      <c r="F75" s="17">
        <f t="shared" si="8"/>
        <v>5.6388591188898163</v>
      </c>
      <c r="G75" s="58">
        <f t="shared" si="8"/>
        <v>7.3893853652522434</v>
      </c>
      <c r="H75" s="58">
        <f t="shared" si="8"/>
        <v>19.421965192832012</v>
      </c>
      <c r="I75" s="9">
        <f t="shared" si="8"/>
        <v>2.6078394426619189</v>
      </c>
      <c r="J75" s="9">
        <f t="shared" si="8"/>
        <v>7.3801240721887984</v>
      </c>
      <c r="M75" s="32"/>
      <c r="N75" s="32"/>
      <c r="O75" s="32"/>
      <c r="P75" s="32"/>
      <c r="Q75" s="32"/>
      <c r="R75" s="32"/>
      <c r="S75" s="32"/>
      <c r="T75" s="32"/>
    </row>
    <row r="76" spans="1:20">
      <c r="A76" s="26" t="s">
        <v>19</v>
      </c>
      <c r="B76" s="16">
        <f t="shared" si="8"/>
        <v>2.7712141499653065</v>
      </c>
      <c r="C76" s="9">
        <f t="shared" si="8"/>
        <v>1.3108506132952558</v>
      </c>
      <c r="D76" s="9">
        <f t="shared" si="8"/>
        <v>1.3372213420541845</v>
      </c>
      <c r="E76" s="79">
        <f t="shared" si="8"/>
        <v>4.5392933858374951</v>
      </c>
      <c r="F76" s="95">
        <f t="shared" si="8"/>
        <v>8.5627122563606726</v>
      </c>
      <c r="G76" s="79">
        <f t="shared" si="8"/>
        <v>9.9485069793768588</v>
      </c>
      <c r="H76" s="9">
        <f t="shared" si="8"/>
        <v>38.214084784631261</v>
      </c>
      <c r="I76" s="9">
        <f t="shared" si="8"/>
        <v>4.1880608949272924</v>
      </c>
      <c r="J76" s="9">
        <f t="shared" si="8"/>
        <v>9.9691196826095627</v>
      </c>
      <c r="M76" s="32"/>
      <c r="N76" s="32"/>
      <c r="O76" s="32"/>
      <c r="P76" s="32"/>
      <c r="Q76" s="32"/>
      <c r="R76" s="32"/>
      <c r="S76" s="32"/>
      <c r="T76" s="32"/>
    </row>
    <row r="77" spans="1:20">
      <c r="A77" s="26" t="s">
        <v>20</v>
      </c>
      <c r="B77" s="16">
        <f t="shared" si="8"/>
        <v>2.0899693284030629</v>
      </c>
      <c r="C77" s="9">
        <f t="shared" si="8"/>
        <v>0.29655578334724098</v>
      </c>
      <c r="D77" s="9">
        <f t="shared" si="8"/>
        <v>2.8359149306845133</v>
      </c>
      <c r="E77" s="79">
        <f t="shared" si="8"/>
        <v>2.4360698919857482</v>
      </c>
      <c r="F77" s="95">
        <f t="shared" si="8"/>
        <v>4.777156334111754</v>
      </c>
      <c r="G77" s="79">
        <f t="shared" si="8"/>
        <v>6.6333278065618728</v>
      </c>
      <c r="H77" s="9">
        <f t="shared" si="8"/>
        <v>14.299356931524819</v>
      </c>
      <c r="I77" s="9">
        <f t="shared" si="8"/>
        <v>2.1384632652535984</v>
      </c>
      <c r="J77" s="9">
        <f t="shared" si="8"/>
        <v>6.615377090632113</v>
      </c>
      <c r="M77" s="32"/>
      <c r="N77" s="32"/>
      <c r="O77" s="32"/>
      <c r="P77" s="32"/>
      <c r="Q77" s="32"/>
      <c r="R77" s="32"/>
      <c r="S77" s="32"/>
      <c r="T77" s="32"/>
    </row>
    <row r="78" spans="1:20" ht="10.5" customHeight="1"/>
    <row r="79" spans="1:20">
      <c r="B79" s="1" t="s">
        <v>84</v>
      </c>
      <c r="C79" s="1" t="s">
        <v>85</v>
      </c>
      <c r="G79" s="116"/>
      <c r="M79" s="32"/>
      <c r="N79" s="32"/>
      <c r="O79" s="32"/>
      <c r="P79" s="32"/>
      <c r="Q79" s="32"/>
      <c r="R79" s="32"/>
      <c r="S79" s="32"/>
      <c r="T79" s="32"/>
    </row>
    <row r="80" spans="1:20">
      <c r="B80" s="1" t="s">
        <v>16</v>
      </c>
      <c r="C80" s="1" t="s">
        <v>41</v>
      </c>
      <c r="M80" s="32"/>
      <c r="N80" s="32"/>
      <c r="O80" s="32"/>
      <c r="P80" s="32"/>
      <c r="Q80" s="32"/>
      <c r="R80" s="32"/>
      <c r="S80" s="32"/>
      <c r="T80" s="32"/>
    </row>
    <row r="81" spans="13:20">
      <c r="M81" s="32"/>
      <c r="N81" s="32"/>
      <c r="O81" s="32"/>
      <c r="P81" s="32"/>
      <c r="Q81" s="32"/>
      <c r="R81" s="32"/>
      <c r="S81" s="32"/>
      <c r="T81" s="32"/>
    </row>
  </sheetData>
  <mergeCells count="3">
    <mergeCell ref="B4:J4"/>
    <mergeCell ref="B30:J30"/>
    <mergeCell ref="B56:J56"/>
  </mergeCells>
  <pageMargins left="0.70866141732283472" right="0.70866141732283472" top="0.74803149606299213" bottom="0.74803149606299213" header="0.31496062992125984" footer="0.31496062992125984"/>
  <pageSetup scale="85" orientation="landscape" horizontalDpi="300" verticalDpi="300" r:id="rId1"/>
  <rowBreaks count="1" manualBreakCount="1">
    <brk id="51" max="16383" man="1"/>
  </rowBreaks>
</worksheet>
</file>

<file path=xl/worksheets/sheet2.xml><?xml version="1.0" encoding="utf-8"?>
<worksheet xmlns="http://schemas.openxmlformats.org/spreadsheetml/2006/main" xmlns:r="http://schemas.openxmlformats.org/officeDocument/2006/relationships">
  <sheetPr codeName="Sheet2">
    <tabColor theme="5"/>
  </sheetPr>
  <dimension ref="A1:T52"/>
  <sheetViews>
    <sheetView zoomScaleNormal="100" workbookViewId="0"/>
  </sheetViews>
  <sheetFormatPr defaultRowHeight="11.25"/>
  <cols>
    <col min="1" max="1" width="9.140625" style="1"/>
    <col min="2" max="17" width="12.7109375" style="1" customWidth="1"/>
    <col min="18" max="16384" width="9.140625" style="1"/>
  </cols>
  <sheetData>
    <row r="1" spans="1:20" ht="12.75">
      <c r="B1" s="7" t="str">
        <f>'Table of Contents'!B6</f>
        <v>Table 1: Nominal GDP, Canada, Business Sector Industries, 1997-2010</v>
      </c>
      <c r="J1" s="7" t="str">
        <f>B1 &amp; " (continued)"</f>
        <v>Table 1: Nominal GDP, Canada, Business Sector Industries, 1997-2010 (continued)</v>
      </c>
    </row>
    <row r="3" spans="1:20"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row>
    <row r="4" spans="1:20" ht="11.25" customHeight="1">
      <c r="A4" s="5"/>
      <c r="B4" s="141" t="s">
        <v>43</v>
      </c>
      <c r="C4" s="142"/>
      <c r="D4" s="142"/>
      <c r="E4" s="142"/>
      <c r="F4" s="142"/>
      <c r="G4" s="142"/>
      <c r="H4" s="142"/>
      <c r="I4" s="142"/>
      <c r="J4" s="142" t="s">
        <v>43</v>
      </c>
      <c r="K4" s="142"/>
      <c r="L4" s="142"/>
      <c r="M4" s="142"/>
      <c r="N4" s="142"/>
      <c r="O4" s="142"/>
      <c r="P4" s="142"/>
      <c r="Q4" s="142"/>
    </row>
    <row r="5" spans="1:20">
      <c r="A5" s="5">
        <v>1997</v>
      </c>
      <c r="B5" s="92">
        <v>609900.23800000001</v>
      </c>
      <c r="C5" s="78">
        <v>19807.769</v>
      </c>
      <c r="D5" s="78">
        <v>33340.260999999999</v>
      </c>
      <c r="E5" s="78">
        <v>25370.046999999999</v>
      </c>
      <c r="F5" s="78">
        <v>42634.101999999999</v>
      </c>
      <c r="G5" s="78">
        <v>142253.95300000001</v>
      </c>
      <c r="H5" s="78">
        <v>43611.523000000001</v>
      </c>
      <c r="I5" s="78">
        <v>42060.78</v>
      </c>
      <c r="J5" s="78">
        <v>37927.925999999999</v>
      </c>
      <c r="K5" s="78">
        <v>25979.007000000001</v>
      </c>
      <c r="L5" s="78">
        <v>91532.19200000001</v>
      </c>
      <c r="M5" s="78">
        <v>30042.613999999998</v>
      </c>
      <c r="N5" s="78">
        <v>15286.565999999997</v>
      </c>
      <c r="O5" s="78">
        <v>5665.3069999999998</v>
      </c>
      <c r="P5" s="78">
        <v>19358.698</v>
      </c>
      <c r="Q5" s="78">
        <v>35029.493000000002</v>
      </c>
      <c r="T5" s="44"/>
    </row>
    <row r="6" spans="1:20">
      <c r="A6" s="5">
        <v>1998</v>
      </c>
      <c r="B6" s="92">
        <v>634609.55899999989</v>
      </c>
      <c r="C6" s="78">
        <v>21131.267999999996</v>
      </c>
      <c r="D6" s="78">
        <v>26996.514999999999</v>
      </c>
      <c r="E6" s="78">
        <v>24865.721999999998</v>
      </c>
      <c r="F6" s="78">
        <v>43751.794000000002</v>
      </c>
      <c r="G6" s="78">
        <v>150066.40699999998</v>
      </c>
      <c r="H6" s="78">
        <v>45357.482000000004</v>
      </c>
      <c r="I6" s="78">
        <v>45398.876999999993</v>
      </c>
      <c r="J6" s="78">
        <v>39545.381999999998</v>
      </c>
      <c r="K6" s="78">
        <v>28171.501</v>
      </c>
      <c r="L6" s="78">
        <v>95560.873999999996</v>
      </c>
      <c r="M6" s="78">
        <v>34396.286</v>
      </c>
      <c r="N6" s="78">
        <v>16630.175999999999</v>
      </c>
      <c r="O6" s="78">
        <v>5736.8040000000001</v>
      </c>
      <c r="P6" s="78">
        <v>20442.128000000001</v>
      </c>
      <c r="Q6" s="78">
        <v>36558.343000000001</v>
      </c>
      <c r="T6" s="44"/>
    </row>
    <row r="7" spans="1:20">
      <c r="A7" s="5">
        <v>1999</v>
      </c>
      <c r="B7" s="92">
        <v>689348.554</v>
      </c>
      <c r="C7" s="78">
        <v>21936.731</v>
      </c>
      <c r="D7" s="78">
        <v>33660.985000000001</v>
      </c>
      <c r="E7" s="78">
        <v>25141.396000000001</v>
      </c>
      <c r="F7" s="78">
        <v>45920.553999999996</v>
      </c>
      <c r="G7" s="78">
        <v>170291.073</v>
      </c>
      <c r="H7" s="78">
        <v>48163.217000000004</v>
      </c>
      <c r="I7" s="78">
        <v>47645.630000000005</v>
      </c>
      <c r="J7" s="78">
        <v>41608.794999999998</v>
      </c>
      <c r="K7" s="78">
        <v>30220.916000000001</v>
      </c>
      <c r="L7" s="78">
        <v>100930.489</v>
      </c>
      <c r="M7" s="78">
        <v>37658.968999999997</v>
      </c>
      <c r="N7" s="78">
        <v>18680.129999999997</v>
      </c>
      <c r="O7" s="78">
        <v>6262.8739999999998</v>
      </c>
      <c r="P7" s="78">
        <v>21813.998999999996</v>
      </c>
      <c r="Q7" s="78">
        <v>39412.796000000002</v>
      </c>
      <c r="T7" s="44"/>
    </row>
    <row r="8" spans="1:20">
      <c r="A8" s="5">
        <v>2000</v>
      </c>
      <c r="B8" s="92">
        <v>766997.20500000007</v>
      </c>
      <c r="C8" s="78">
        <v>22123.712</v>
      </c>
      <c r="D8" s="78">
        <v>59931.733999999997</v>
      </c>
      <c r="E8" s="78">
        <v>26155.629999999997</v>
      </c>
      <c r="F8" s="78">
        <v>49290.62999999999</v>
      </c>
      <c r="G8" s="78">
        <v>187440.51899999997</v>
      </c>
      <c r="H8" s="78">
        <v>50834.688000000009</v>
      </c>
      <c r="I8" s="78">
        <v>51128.587</v>
      </c>
      <c r="J8" s="78">
        <v>43716.103000000003</v>
      </c>
      <c r="K8" s="78">
        <v>32040.949999999997</v>
      </c>
      <c r="L8" s="78">
        <v>107951.867</v>
      </c>
      <c r="M8" s="78">
        <v>43493.415000000001</v>
      </c>
      <c r="N8" s="78">
        <v>20328.868999999999</v>
      </c>
      <c r="O8" s="78">
        <v>6998.2870000000003</v>
      </c>
      <c r="P8" s="78">
        <v>23137.925999999999</v>
      </c>
      <c r="Q8" s="78">
        <v>42424.288</v>
      </c>
      <c r="T8" s="44"/>
    </row>
    <row r="9" spans="1:20">
      <c r="A9" s="5">
        <v>2001</v>
      </c>
      <c r="B9" s="92">
        <v>789479.33299999998</v>
      </c>
      <c r="C9" s="78">
        <v>22440.412</v>
      </c>
      <c r="D9" s="78">
        <v>58273.663</v>
      </c>
      <c r="E9" s="78">
        <v>26961.379999999997</v>
      </c>
      <c r="F9" s="78">
        <v>53688.20900000001</v>
      </c>
      <c r="G9" s="78">
        <v>179909.20799999998</v>
      </c>
      <c r="H9" s="78">
        <v>53252.788</v>
      </c>
      <c r="I9" s="78">
        <v>54235.664999999994</v>
      </c>
      <c r="J9" s="78">
        <v>46178.599000000002</v>
      </c>
      <c r="K9" s="78">
        <v>34082.631999999998</v>
      </c>
      <c r="L9" s="78">
        <v>115043.72800000002</v>
      </c>
      <c r="M9" s="78">
        <v>45993.472999999998</v>
      </c>
      <c r="N9" s="78">
        <v>22461.307000000001</v>
      </c>
      <c r="O9" s="78">
        <v>7651.7159999999985</v>
      </c>
      <c r="P9" s="78">
        <v>23872.933000000001</v>
      </c>
      <c r="Q9" s="78">
        <v>45433.62</v>
      </c>
      <c r="T9" s="44"/>
    </row>
    <row r="10" spans="1:20">
      <c r="A10" s="5">
        <v>2002</v>
      </c>
      <c r="B10" s="92">
        <v>812582.20400000003</v>
      </c>
      <c r="C10" s="78">
        <v>22631.165000000001</v>
      </c>
      <c r="D10" s="78">
        <v>52415.252</v>
      </c>
      <c r="E10" s="78">
        <v>27221.734999999997</v>
      </c>
      <c r="F10" s="78">
        <v>57283.388000000006</v>
      </c>
      <c r="G10" s="78">
        <v>182686.36899999998</v>
      </c>
      <c r="H10" s="78">
        <v>55119.868999999999</v>
      </c>
      <c r="I10" s="78">
        <v>58232.106000000007</v>
      </c>
      <c r="J10" s="78">
        <v>47481.652000000002</v>
      </c>
      <c r="K10" s="78">
        <v>36181.962</v>
      </c>
      <c r="L10" s="78">
        <v>119002.625</v>
      </c>
      <c r="M10" s="78">
        <v>48109.298000000003</v>
      </c>
      <c r="N10" s="78">
        <v>24727.762999999999</v>
      </c>
      <c r="O10" s="78">
        <v>8332.5400000000009</v>
      </c>
      <c r="P10" s="78">
        <v>25089.081999999999</v>
      </c>
      <c r="Q10" s="78">
        <v>48067.397999999994</v>
      </c>
      <c r="T10" s="44"/>
    </row>
    <row r="11" spans="1:20">
      <c r="A11" s="5">
        <v>2003</v>
      </c>
      <c r="B11" s="92">
        <v>857996.01099999994</v>
      </c>
      <c r="C11" s="78">
        <v>22996.538</v>
      </c>
      <c r="D11" s="78">
        <v>69903.129000000015</v>
      </c>
      <c r="E11" s="78">
        <v>29390.839</v>
      </c>
      <c r="F11" s="78">
        <v>60752.768999999993</v>
      </c>
      <c r="G11" s="78">
        <v>180610.51499999998</v>
      </c>
      <c r="H11" s="78">
        <v>58755.468000000001</v>
      </c>
      <c r="I11" s="78">
        <v>62795.423999999999</v>
      </c>
      <c r="J11" s="78">
        <v>48027.689000000006</v>
      </c>
      <c r="K11" s="78">
        <v>37885.396999999997</v>
      </c>
      <c r="L11" s="78">
        <v>125044.448</v>
      </c>
      <c r="M11" s="78">
        <v>51136.380000000005</v>
      </c>
      <c r="N11" s="78">
        <v>26464.704000000002</v>
      </c>
      <c r="O11" s="78">
        <v>8574.99</v>
      </c>
      <c r="P11" s="78">
        <v>25075.411999999997</v>
      </c>
      <c r="Q11" s="78">
        <v>50582.309000000001</v>
      </c>
      <c r="T11" s="44"/>
    </row>
    <row r="12" spans="1:20">
      <c r="A12" s="5">
        <v>2004</v>
      </c>
      <c r="B12" s="92">
        <v>919253.50099999993</v>
      </c>
      <c r="C12" s="78">
        <v>25353.742999999999</v>
      </c>
      <c r="D12" s="78">
        <v>83313.061000000016</v>
      </c>
      <c r="E12" s="78">
        <v>29023.023000000001</v>
      </c>
      <c r="F12" s="78">
        <v>67410.150999999998</v>
      </c>
      <c r="G12" s="78">
        <v>186378.74600000004</v>
      </c>
      <c r="H12" s="78">
        <v>63824.268000000004</v>
      </c>
      <c r="I12" s="78">
        <v>66158.77899999998</v>
      </c>
      <c r="J12" s="78">
        <v>50464.926999999996</v>
      </c>
      <c r="K12" s="78">
        <v>41328.269</v>
      </c>
      <c r="L12" s="78">
        <v>133616.64499999999</v>
      </c>
      <c r="M12" s="78">
        <v>54008.344000000005</v>
      </c>
      <c r="N12" s="78">
        <v>28861.258000000002</v>
      </c>
      <c r="O12" s="78">
        <v>9196.4269999999997</v>
      </c>
      <c r="P12" s="78">
        <v>26588.008000000002</v>
      </c>
      <c r="Q12" s="78">
        <v>53727.852000000006</v>
      </c>
      <c r="T12" s="44"/>
    </row>
    <row r="13" spans="1:20">
      <c r="A13" s="5">
        <v>2005</v>
      </c>
      <c r="B13" s="92">
        <v>984049.95699999994</v>
      </c>
      <c r="C13" s="78">
        <v>22887.934000000001</v>
      </c>
      <c r="D13" s="78">
        <v>108885.40700000001</v>
      </c>
      <c r="E13" s="78">
        <v>31321.496000000003</v>
      </c>
      <c r="F13" s="78">
        <v>75214.031000000003</v>
      </c>
      <c r="G13" s="78">
        <v>184986.85</v>
      </c>
      <c r="H13" s="78">
        <v>68820.354999999981</v>
      </c>
      <c r="I13" s="78">
        <v>69977.277000000002</v>
      </c>
      <c r="J13" s="78">
        <v>55630.680999999997</v>
      </c>
      <c r="K13" s="78">
        <v>43408.096000000005</v>
      </c>
      <c r="L13" s="78">
        <v>140230.935</v>
      </c>
      <c r="M13" s="78">
        <v>57793.545999999995</v>
      </c>
      <c r="N13" s="78">
        <v>31481.932000000001</v>
      </c>
      <c r="O13" s="78">
        <v>9107.2390000000014</v>
      </c>
      <c r="P13" s="78">
        <v>27891.760000000002</v>
      </c>
      <c r="Q13" s="78">
        <v>56412.418000000005</v>
      </c>
      <c r="T13" s="44"/>
    </row>
    <row r="14" spans="1:20">
      <c r="A14" s="5">
        <v>2006</v>
      </c>
      <c r="B14" s="92">
        <v>1038996.3179999999</v>
      </c>
      <c r="C14" s="78">
        <v>21721.156999999999</v>
      </c>
      <c r="D14" s="78">
        <v>114867.56799999998</v>
      </c>
      <c r="E14" s="78">
        <v>31130.479000000003</v>
      </c>
      <c r="F14" s="78">
        <v>86724.391000000003</v>
      </c>
      <c r="G14" s="78">
        <v>184455.79700000002</v>
      </c>
      <c r="H14" s="78">
        <v>74424.337</v>
      </c>
      <c r="I14" s="78">
        <v>74515.394000000015</v>
      </c>
      <c r="J14" s="78">
        <v>59831.252</v>
      </c>
      <c r="K14" s="78">
        <v>45425.010999999999</v>
      </c>
      <c r="L14" s="78">
        <v>150703.46899999998</v>
      </c>
      <c r="M14" s="78">
        <v>62628.995999999999</v>
      </c>
      <c r="N14" s="78">
        <v>33916.897000000004</v>
      </c>
      <c r="O14" s="78">
        <v>9711.8629999999994</v>
      </c>
      <c r="P14" s="78">
        <v>29180.990999999998</v>
      </c>
      <c r="Q14" s="78">
        <v>59758.716</v>
      </c>
      <c r="T14" s="44"/>
    </row>
    <row r="15" spans="1:20">
      <c r="A15" s="5">
        <v>2007</v>
      </c>
      <c r="B15" s="92">
        <v>1095647.824</v>
      </c>
      <c r="C15" s="78">
        <v>23335.455999999998</v>
      </c>
      <c r="D15" s="78">
        <v>120081.18799999999</v>
      </c>
      <c r="E15" s="78">
        <v>32694.470000000005</v>
      </c>
      <c r="F15" s="78">
        <v>98236.31700000001</v>
      </c>
      <c r="G15" s="78">
        <v>184745.89900000003</v>
      </c>
      <c r="H15" s="78">
        <v>78137.183000000005</v>
      </c>
      <c r="I15" s="78">
        <v>80766.12999999999</v>
      </c>
      <c r="J15" s="78">
        <v>61167.228999999992</v>
      </c>
      <c r="K15" s="78">
        <v>47565.796000000002</v>
      </c>
      <c r="L15" s="78">
        <v>159816.27299999999</v>
      </c>
      <c r="M15" s="78">
        <v>68395.659</v>
      </c>
      <c r="N15" s="78">
        <v>36225.659999999996</v>
      </c>
      <c r="O15" s="78">
        <v>10055.047</v>
      </c>
      <c r="P15" s="78">
        <v>30965.779999999995</v>
      </c>
      <c r="Q15" s="78">
        <v>63459.737000000001</v>
      </c>
      <c r="T15" s="44"/>
    </row>
    <row r="16" spans="1:20">
      <c r="A16" s="5">
        <v>2008</v>
      </c>
      <c r="B16" s="92">
        <v>1151066.1200000001</v>
      </c>
      <c r="C16" s="78">
        <v>27913.492000000002</v>
      </c>
      <c r="D16" s="78">
        <v>152321.84900000002</v>
      </c>
      <c r="E16" s="78">
        <v>34331.776000000005</v>
      </c>
      <c r="F16" s="78">
        <v>106581.47899999999</v>
      </c>
      <c r="G16" s="78">
        <v>173603.95700000002</v>
      </c>
      <c r="H16" s="78">
        <v>77993.740000000005</v>
      </c>
      <c r="I16" s="78">
        <v>83120.84</v>
      </c>
      <c r="J16" s="78">
        <v>62161.103999999999</v>
      </c>
      <c r="K16" s="78">
        <v>49391.347000000002</v>
      </c>
      <c r="L16" s="78">
        <v>163743.89599999998</v>
      </c>
      <c r="M16" s="78">
        <v>72662.322</v>
      </c>
      <c r="N16" s="78">
        <v>37373.732000000004</v>
      </c>
      <c r="O16" s="78">
        <v>10624.424000000001</v>
      </c>
      <c r="P16" s="78">
        <v>32628.49</v>
      </c>
      <c r="Q16" s="78">
        <v>66613.672000000006</v>
      </c>
      <c r="T16" s="44"/>
    </row>
    <row r="17" spans="1:20">
      <c r="A17" s="5">
        <v>2009</v>
      </c>
      <c r="B17" s="92">
        <v>1059800.169025877</v>
      </c>
      <c r="C17" s="78">
        <v>24768.32514185012</v>
      </c>
      <c r="D17" s="78">
        <v>88407.215968759105</v>
      </c>
      <c r="E17" s="78">
        <v>34690.717339220522</v>
      </c>
      <c r="F17" s="78">
        <v>95892.554780984763</v>
      </c>
      <c r="G17" s="78">
        <v>154367.08671018117</v>
      </c>
      <c r="H17" s="78">
        <v>75062.721103460775</v>
      </c>
      <c r="I17" s="78">
        <v>82359.916591009998</v>
      </c>
      <c r="J17" s="78">
        <v>61693.114029733537</v>
      </c>
      <c r="K17" s="78">
        <v>50721.319182380932</v>
      </c>
      <c r="L17" s="78">
        <v>170102.05860383954</v>
      </c>
      <c r="M17" s="78">
        <v>73421.273490655367</v>
      </c>
      <c r="N17" s="78">
        <v>35773.563865185053</v>
      </c>
      <c r="O17" s="78">
        <v>10897.03115063362</v>
      </c>
      <c r="P17" s="78">
        <v>31938.720373176242</v>
      </c>
      <c r="Q17" s="78">
        <v>69704.550694806123</v>
      </c>
      <c r="T17" s="44"/>
    </row>
    <row r="18" spans="1:20">
      <c r="A18" s="5">
        <v>2010</v>
      </c>
      <c r="B18" s="92">
        <v>1134398.3294287478</v>
      </c>
      <c r="C18" s="78">
        <v>24982.000254945611</v>
      </c>
      <c r="D18" s="78">
        <v>109453.80949716837</v>
      </c>
      <c r="E18" s="78">
        <v>33598.698603293225</v>
      </c>
      <c r="F18" s="78">
        <v>106498.8885217408</v>
      </c>
      <c r="G18" s="78">
        <v>163867.4539090005</v>
      </c>
      <c r="H18" s="78">
        <v>80505.135997617355</v>
      </c>
      <c r="I18" s="78">
        <v>86154.328212685883</v>
      </c>
      <c r="J18" s="78">
        <v>66648.534780322574</v>
      </c>
      <c r="K18" s="78">
        <v>53043.662937613692</v>
      </c>
      <c r="L18" s="78">
        <v>177617.33135877276</v>
      </c>
      <c r="M18" s="78">
        <v>76788.11165225647</v>
      </c>
      <c r="N18" s="78">
        <v>37596.529985549692</v>
      </c>
      <c r="O18" s="78">
        <v>10807.024628228837</v>
      </c>
      <c r="P18" s="78">
        <v>33455.334358417567</v>
      </c>
      <c r="Q18" s="78">
        <v>73381.484731134304</v>
      </c>
      <c r="T18" s="44"/>
    </row>
    <row r="19" spans="1:20">
      <c r="A19" s="5">
        <v>2011</v>
      </c>
      <c r="B19" s="92" t="s">
        <v>25</v>
      </c>
      <c r="C19" s="78" t="s">
        <v>25</v>
      </c>
      <c r="D19" s="78" t="s">
        <v>25</v>
      </c>
      <c r="E19" s="78" t="s">
        <v>25</v>
      </c>
      <c r="F19" s="78" t="s">
        <v>25</v>
      </c>
      <c r="G19" s="78" t="s">
        <v>25</v>
      </c>
      <c r="H19" s="78" t="s">
        <v>25</v>
      </c>
      <c r="I19" s="78" t="s">
        <v>25</v>
      </c>
      <c r="J19" s="78" t="s">
        <v>25</v>
      </c>
      <c r="K19" s="78" t="s">
        <v>25</v>
      </c>
      <c r="L19" s="78" t="s">
        <v>25</v>
      </c>
      <c r="M19" s="78" t="s">
        <v>25</v>
      </c>
      <c r="N19" s="78" t="s">
        <v>25</v>
      </c>
      <c r="O19" s="78" t="s">
        <v>25</v>
      </c>
      <c r="P19" s="78" t="s">
        <v>25</v>
      </c>
      <c r="Q19" s="78" t="s">
        <v>25</v>
      </c>
      <c r="T19" s="44"/>
    </row>
    <row r="20" spans="1:20">
      <c r="A20" s="5">
        <v>2012</v>
      </c>
      <c r="B20" s="92" t="s">
        <v>25</v>
      </c>
      <c r="C20" s="78" t="s">
        <v>25</v>
      </c>
      <c r="D20" s="78" t="s">
        <v>25</v>
      </c>
      <c r="E20" s="78" t="s">
        <v>25</v>
      </c>
      <c r="F20" s="78" t="s">
        <v>25</v>
      </c>
      <c r="G20" s="78" t="s">
        <v>25</v>
      </c>
      <c r="H20" s="78" t="s">
        <v>25</v>
      </c>
      <c r="I20" s="78" t="s">
        <v>25</v>
      </c>
      <c r="J20" s="78" t="s">
        <v>25</v>
      </c>
      <c r="K20" s="78" t="s">
        <v>25</v>
      </c>
      <c r="L20" s="78" t="s">
        <v>25</v>
      </c>
      <c r="M20" s="78" t="s">
        <v>25</v>
      </c>
      <c r="N20" s="78" t="s">
        <v>25</v>
      </c>
      <c r="O20" s="78" t="s">
        <v>25</v>
      </c>
      <c r="P20" s="78" t="s">
        <v>25</v>
      </c>
      <c r="Q20" s="78" t="s">
        <v>25</v>
      </c>
      <c r="T20" s="44"/>
    </row>
    <row r="21" spans="1:20">
      <c r="H21" s="55"/>
      <c r="I21" s="55"/>
      <c r="J21" s="55"/>
      <c r="K21" s="55"/>
      <c r="L21" s="55"/>
      <c r="M21" s="55"/>
      <c r="N21" s="55"/>
      <c r="O21" s="55"/>
      <c r="P21" s="55"/>
      <c r="Q21" s="55"/>
    </row>
    <row r="22" spans="1:20">
      <c r="A22" s="4"/>
      <c r="B22" s="10" t="s">
        <v>17</v>
      </c>
      <c r="C22" s="8"/>
      <c r="D22" s="8"/>
      <c r="E22" s="8"/>
      <c r="F22" s="8"/>
      <c r="G22" s="8"/>
      <c r="H22" s="10"/>
      <c r="I22" s="8"/>
      <c r="J22" s="10" t="s">
        <v>17</v>
      </c>
      <c r="K22" s="8"/>
      <c r="L22" s="8"/>
      <c r="M22" s="8"/>
      <c r="N22" s="8"/>
      <c r="O22" s="8"/>
      <c r="P22" s="8"/>
      <c r="Q22" s="8"/>
    </row>
    <row r="23" spans="1:20">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4.8893249607005584</v>
      </c>
      <c r="C23" s="28">
        <f t="shared" si="0"/>
        <v>1.8012717687284407</v>
      </c>
      <c r="D23" s="28">
        <f t="shared" si="0"/>
        <v>9.5752456112911055</v>
      </c>
      <c r="E23" s="28">
        <f t="shared" si="0"/>
        <v>2.1844252372580364</v>
      </c>
      <c r="F23" s="28">
        <f t="shared" si="0"/>
        <v>7.2960388194532655</v>
      </c>
      <c r="G23" s="28">
        <f t="shared" si="0"/>
        <v>1.0939715941562733</v>
      </c>
      <c r="H23" s="28">
        <f t="shared" si="0"/>
        <v>4.8283237089767006</v>
      </c>
      <c r="I23" s="28">
        <f t="shared" si="0"/>
        <v>5.6705162321827762</v>
      </c>
      <c r="J23" s="28">
        <f t="shared" si="0"/>
        <v>4.4319032903671118</v>
      </c>
      <c r="K23" s="28">
        <f t="shared" si="0"/>
        <v>5.6445255184390142</v>
      </c>
      <c r="L23" s="28">
        <f t="shared" si="0"/>
        <v>5.231809119949582</v>
      </c>
      <c r="M23" s="28">
        <f t="shared" si="0"/>
        <v>7.4856488068539395</v>
      </c>
      <c r="N23" s="28">
        <f t="shared" si="0"/>
        <v>7.1678327927432228</v>
      </c>
      <c r="O23" s="28">
        <f t="shared" si="0"/>
        <v>5.0934360727447059</v>
      </c>
      <c r="P23" s="28">
        <f t="shared" si="0"/>
        <v>4.298027390308734</v>
      </c>
      <c r="Q23" s="58">
        <f t="shared" si="0"/>
        <v>5.8532141244294289</v>
      </c>
    </row>
    <row r="24" spans="1:20">
      <c r="A24" s="26" t="s">
        <v>19</v>
      </c>
      <c r="B24" s="16">
        <f t="shared" si="0"/>
        <v>7.9389840790908606</v>
      </c>
      <c r="C24" s="28">
        <f t="shared" si="0"/>
        <v>3.7546280678033339</v>
      </c>
      <c r="D24" s="28">
        <f t="shared" si="0"/>
        <v>21.589465496420491</v>
      </c>
      <c r="E24" s="28">
        <f t="shared" si="0"/>
        <v>1.021691909196587</v>
      </c>
      <c r="F24" s="28">
        <f t="shared" si="0"/>
        <v>4.9548268255950934</v>
      </c>
      <c r="G24" s="28">
        <f t="shared" si="0"/>
        <v>9.6309165202294711</v>
      </c>
      <c r="H24" s="28">
        <f t="shared" si="0"/>
        <v>5.2413239704999226</v>
      </c>
      <c r="I24" s="28">
        <f t="shared" si="0"/>
        <v>6.7240152268121189</v>
      </c>
      <c r="J24" s="28">
        <f t="shared" si="0"/>
        <v>4.8481523955784978</v>
      </c>
      <c r="K24" s="28">
        <f t="shared" si="0"/>
        <v>7.241022404422659</v>
      </c>
      <c r="L24" s="28">
        <f t="shared" si="0"/>
        <v>5.6538753867206193</v>
      </c>
      <c r="M24" s="28">
        <f t="shared" si="0"/>
        <v>13.125869512593646</v>
      </c>
      <c r="N24" s="28">
        <f t="shared" si="0"/>
        <v>9.9683630917669639</v>
      </c>
      <c r="O24" s="28">
        <f t="shared" si="0"/>
        <v>7.297458037863036</v>
      </c>
      <c r="P24" s="28">
        <f t="shared" si="0"/>
        <v>6.1246068411542343</v>
      </c>
      <c r="Q24" s="28">
        <f t="shared" si="0"/>
        <v>6.5925626848921226</v>
      </c>
    </row>
    <row r="25" spans="1:20">
      <c r="A25" s="118" t="s">
        <v>20</v>
      </c>
      <c r="B25" s="16">
        <f t="shared" si="0"/>
        <v>3.9913412612293309</v>
      </c>
      <c r="C25" s="28">
        <f t="shared" si="0"/>
        <v>1.2224678066835803</v>
      </c>
      <c r="D25" s="28">
        <f t="shared" si="0"/>
        <v>6.208042333268371</v>
      </c>
      <c r="E25" s="28">
        <f t="shared" si="0"/>
        <v>2.5358478989772504</v>
      </c>
      <c r="F25" s="28">
        <f t="shared" si="0"/>
        <v>8.0085337971393944</v>
      </c>
      <c r="G25" s="28">
        <f t="shared" si="0"/>
        <v>-1.3350448554523608</v>
      </c>
      <c r="H25" s="28">
        <f t="shared" si="0"/>
        <v>4.7047399654250421</v>
      </c>
      <c r="I25" s="28">
        <f t="shared" si="0"/>
        <v>5.3564990970569548</v>
      </c>
      <c r="J25" s="28">
        <f t="shared" si="0"/>
        <v>4.3073510985589758</v>
      </c>
      <c r="K25" s="28">
        <f t="shared" si="0"/>
        <v>5.1702272280953032</v>
      </c>
      <c r="L25" s="28">
        <f t="shared" si="0"/>
        <v>5.1055183307475271</v>
      </c>
      <c r="M25" s="28">
        <f t="shared" si="0"/>
        <v>5.8490703100238406</v>
      </c>
      <c r="N25" s="28">
        <f t="shared" si="0"/>
        <v>6.3416646978404101</v>
      </c>
      <c r="O25" s="28">
        <f t="shared" si="0"/>
        <v>4.4411004690056544</v>
      </c>
      <c r="P25" s="28">
        <f t="shared" si="0"/>
        <v>3.7562088537780536</v>
      </c>
      <c r="Q25" s="28">
        <f t="shared" si="0"/>
        <v>5.632411193761433</v>
      </c>
    </row>
    <row r="26" spans="1:20">
      <c r="A26" s="82"/>
      <c r="B26" s="28"/>
      <c r="C26" s="28"/>
      <c r="D26" s="28"/>
      <c r="E26" s="28"/>
      <c r="F26" s="28"/>
      <c r="G26" s="28"/>
      <c r="H26" s="28"/>
      <c r="I26" s="28"/>
      <c r="J26" s="28"/>
      <c r="K26" s="28"/>
      <c r="L26" s="28"/>
      <c r="M26" s="28"/>
      <c r="N26" s="28"/>
      <c r="O26" s="28"/>
      <c r="P26" s="28"/>
      <c r="Q26" s="28"/>
    </row>
    <row r="27" spans="1:20">
      <c r="A27" s="82"/>
      <c r="B27" s="28"/>
      <c r="C27" s="28"/>
      <c r="D27" s="28"/>
      <c r="E27" s="28"/>
      <c r="F27" s="28"/>
      <c r="G27" s="28"/>
      <c r="H27" s="28"/>
      <c r="I27" s="28"/>
      <c r="J27" s="28"/>
      <c r="K27" s="28"/>
      <c r="L27" s="28"/>
      <c r="M27" s="28"/>
      <c r="N27" s="28"/>
      <c r="O27" s="28"/>
      <c r="P27" s="28"/>
      <c r="Q27" s="28"/>
    </row>
    <row r="28" spans="1:20">
      <c r="H28" s="55"/>
      <c r="I28" s="55"/>
      <c r="J28" s="55"/>
      <c r="K28" s="55"/>
      <c r="L28" s="55"/>
      <c r="M28" s="55"/>
      <c r="N28" s="55"/>
      <c r="O28" s="55"/>
      <c r="P28" s="55"/>
      <c r="Q28" s="55"/>
    </row>
    <row r="29" spans="1:20"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row>
    <row r="30" spans="1:20" ht="11.25" customHeight="1">
      <c r="A30" s="5"/>
      <c r="B30" s="141" t="s">
        <v>22</v>
      </c>
      <c r="C30" s="142"/>
      <c r="D30" s="142"/>
      <c r="E30" s="142"/>
      <c r="F30" s="142"/>
      <c r="G30" s="142"/>
      <c r="H30" s="142"/>
      <c r="I30" s="142"/>
      <c r="J30" s="142" t="s">
        <v>22</v>
      </c>
      <c r="K30" s="142"/>
      <c r="L30" s="142"/>
      <c r="M30" s="142"/>
      <c r="N30" s="142"/>
      <c r="O30" s="142"/>
      <c r="P30" s="142"/>
      <c r="Q30" s="142"/>
    </row>
    <row r="31" spans="1:20">
      <c r="A31" s="5">
        <v>1997</v>
      </c>
      <c r="B31" s="87">
        <f t="shared" ref="B31:Q31" si="1">IF(ISERROR((B5/$B5)*100),"..",(B5/$B5)*100)</f>
        <v>100</v>
      </c>
      <c r="C31" s="21">
        <f t="shared" si="1"/>
        <v>3.2477063896472855</v>
      </c>
      <c r="D31" s="21">
        <f t="shared" si="1"/>
        <v>5.4665105738161719</v>
      </c>
      <c r="E31" s="21">
        <f t="shared" si="1"/>
        <v>4.1597043941471616</v>
      </c>
      <c r="F31" s="21">
        <f t="shared" si="1"/>
        <v>6.9903402792244842</v>
      </c>
      <c r="G31" s="21">
        <f t="shared" si="1"/>
        <v>23.324134692336358</v>
      </c>
      <c r="H31" s="21">
        <f t="shared" si="1"/>
        <v>7.1505994395103025</v>
      </c>
      <c r="I31" s="21">
        <f t="shared" si="1"/>
        <v>6.8963376925260347</v>
      </c>
      <c r="J31" s="21">
        <f t="shared" si="1"/>
        <v>6.2187098211953806</v>
      </c>
      <c r="K31" s="21">
        <f t="shared" si="1"/>
        <v>4.2595502315577063</v>
      </c>
      <c r="L31" s="21">
        <f t="shared" si="1"/>
        <v>15.007731805476029</v>
      </c>
      <c r="M31" s="21">
        <f t="shared" si="1"/>
        <v>4.9258242788224642</v>
      </c>
      <c r="N31" s="21">
        <f t="shared" si="1"/>
        <v>2.5064043342773701</v>
      </c>
      <c r="O31" s="21">
        <f t="shared" si="1"/>
        <v>0.92889076721429309</v>
      </c>
      <c r="P31" s="21">
        <f t="shared" si="1"/>
        <v>3.1740761511229314</v>
      </c>
      <c r="Q31" s="21">
        <f t="shared" si="1"/>
        <v>5.7434791491260251</v>
      </c>
    </row>
    <row r="32" spans="1:20">
      <c r="A32" s="5">
        <v>1998</v>
      </c>
      <c r="B32" s="87">
        <f t="shared" ref="B32:Q32" si="2">IF(ISERROR((B6/$B6)*100),"..",(B6/$B6)*100)</f>
        <v>100</v>
      </c>
      <c r="C32" s="21">
        <f t="shared" si="2"/>
        <v>3.3298061304494158</v>
      </c>
      <c r="D32" s="21">
        <f t="shared" si="2"/>
        <v>4.2540353540435731</v>
      </c>
      <c r="E32" s="21">
        <f t="shared" si="2"/>
        <v>3.9182709505956246</v>
      </c>
      <c r="F32" s="21">
        <f t="shared" si="2"/>
        <v>6.8942853727168654</v>
      </c>
      <c r="G32" s="21">
        <f t="shared" si="2"/>
        <v>23.647044843836021</v>
      </c>
      <c r="H32" s="21">
        <f t="shared" si="2"/>
        <v>7.1473051984078317</v>
      </c>
      <c r="I32" s="21">
        <f t="shared" si="2"/>
        <v>7.1538281067713951</v>
      </c>
      <c r="J32" s="21">
        <f t="shared" si="2"/>
        <v>6.2314507304797786</v>
      </c>
      <c r="K32" s="21">
        <f t="shared" si="2"/>
        <v>4.4391863627758568</v>
      </c>
      <c r="L32" s="21">
        <f t="shared" si="2"/>
        <v>15.058215345917917</v>
      </c>
      <c r="M32" s="21">
        <f t="shared" si="2"/>
        <v>5.4200705791763859</v>
      </c>
      <c r="N32" s="21">
        <f t="shared" si="2"/>
        <v>2.6205366377092347</v>
      </c>
      <c r="O32" s="21">
        <f t="shared" si="2"/>
        <v>0.9039895347684167</v>
      </c>
      <c r="P32" s="21">
        <f t="shared" si="2"/>
        <v>3.2212133760184982</v>
      </c>
      <c r="Q32" s="21">
        <f t="shared" si="2"/>
        <v>5.7607614763332</v>
      </c>
    </row>
    <row r="33" spans="1:17">
      <c r="A33" s="5">
        <v>1999</v>
      </c>
      <c r="B33" s="87">
        <f t="shared" ref="B33:Q33" si="3">IF(ISERROR((B7/$B7)*100),"..",(B7/$B7)*100)</f>
        <v>100</v>
      </c>
      <c r="C33" s="21">
        <f t="shared" si="3"/>
        <v>3.182240808762181</v>
      </c>
      <c r="D33" s="21">
        <f t="shared" si="3"/>
        <v>4.883013796820121</v>
      </c>
      <c r="E33" s="21">
        <f t="shared" si="3"/>
        <v>3.6471239192589939</v>
      </c>
      <c r="F33" s="21">
        <f t="shared" si="3"/>
        <v>6.6614419851238269</v>
      </c>
      <c r="G33" s="21">
        <f t="shared" si="3"/>
        <v>24.703188541104854</v>
      </c>
      <c r="H33" s="21">
        <f t="shared" si="3"/>
        <v>6.9867727611132411</v>
      </c>
      <c r="I33" s="21">
        <f t="shared" si="3"/>
        <v>6.9116892642383059</v>
      </c>
      <c r="J33" s="21">
        <f t="shared" si="3"/>
        <v>6.0359588423826587</v>
      </c>
      <c r="K33" s="21">
        <f t="shared" si="3"/>
        <v>4.3839819238962239</v>
      </c>
      <c r="L33" s="21">
        <f t="shared" si="3"/>
        <v>14.641430436655417</v>
      </c>
      <c r="M33" s="21">
        <f t="shared" si="3"/>
        <v>5.4629793275812109</v>
      </c>
      <c r="N33" s="21">
        <f t="shared" si="3"/>
        <v>2.7098236286428765</v>
      </c>
      <c r="O33" s="21">
        <f t="shared" si="3"/>
        <v>0.90852065528522152</v>
      </c>
      <c r="P33" s="21">
        <f t="shared" si="3"/>
        <v>3.164436753137803</v>
      </c>
      <c r="Q33" s="21">
        <f t="shared" si="3"/>
        <v>5.7173973559970657</v>
      </c>
    </row>
    <row r="34" spans="1:17">
      <c r="A34" s="5">
        <v>2000</v>
      </c>
      <c r="B34" s="87">
        <f t="shared" ref="B34:Q34" si="4">IF(ISERROR((B8/$B8)*100),"..",(B8/$B8)*100)</f>
        <v>100</v>
      </c>
      <c r="C34" s="21">
        <f t="shared" si="4"/>
        <v>2.8844579687875131</v>
      </c>
      <c r="D34" s="21">
        <f t="shared" si="4"/>
        <v>7.8138138717206918</v>
      </c>
      <c r="E34" s="21">
        <f t="shared" si="4"/>
        <v>3.4101336783880449</v>
      </c>
      <c r="F34" s="21">
        <f t="shared" si="4"/>
        <v>6.426441932079789</v>
      </c>
      <c r="G34" s="21">
        <f t="shared" si="4"/>
        <v>24.438227124960637</v>
      </c>
      <c r="H34" s="21">
        <f t="shared" si="4"/>
        <v>6.627754008569041</v>
      </c>
      <c r="I34" s="21">
        <f t="shared" si="4"/>
        <v>6.6660721403802237</v>
      </c>
      <c r="J34" s="21">
        <f t="shared" si="4"/>
        <v>5.6996430645402416</v>
      </c>
      <c r="K34" s="21">
        <f t="shared" si="4"/>
        <v>4.1774532933271891</v>
      </c>
      <c r="L34" s="21">
        <f t="shared" si="4"/>
        <v>14.074610219733458</v>
      </c>
      <c r="M34" s="21">
        <f t="shared" si="4"/>
        <v>5.6706093211904198</v>
      </c>
      <c r="N34" s="21">
        <f t="shared" si="4"/>
        <v>2.6504489022225313</v>
      </c>
      <c r="O34" s="21">
        <f t="shared" si="4"/>
        <v>0.91242666262388794</v>
      </c>
      <c r="P34" s="21">
        <f t="shared" si="4"/>
        <v>3.0166897413922125</v>
      </c>
      <c r="Q34" s="21">
        <f t="shared" si="4"/>
        <v>5.5312180700841012</v>
      </c>
    </row>
    <row r="35" spans="1:17">
      <c r="A35" s="5">
        <v>2001</v>
      </c>
      <c r="B35" s="87">
        <f t="shared" ref="B35:Q35" si="5">IF(ISERROR((B9/$B9)*100),"..",(B9/$B9)*100)</f>
        <v>100</v>
      </c>
      <c r="C35" s="21">
        <f t="shared" si="5"/>
        <v>2.8424318486877986</v>
      </c>
      <c r="D35" s="21">
        <f t="shared" si="5"/>
        <v>7.3812778326396042</v>
      </c>
      <c r="E35" s="21">
        <f t="shared" si="5"/>
        <v>3.4150836979541301</v>
      </c>
      <c r="F35" s="21">
        <f t="shared" si="5"/>
        <v>6.8004578151509403</v>
      </c>
      <c r="G35" s="21">
        <f t="shared" si="5"/>
        <v>22.788336626412992</v>
      </c>
      <c r="H35" s="21">
        <f t="shared" si="5"/>
        <v>6.7453048831108546</v>
      </c>
      <c r="I35" s="21">
        <f t="shared" si="5"/>
        <v>6.869801745652536</v>
      </c>
      <c r="J35" s="21">
        <f t="shared" si="5"/>
        <v>5.8492473545219452</v>
      </c>
      <c r="K35" s="21">
        <f t="shared" si="5"/>
        <v>4.3171024972226846</v>
      </c>
      <c r="L35" s="21">
        <f t="shared" si="5"/>
        <v>14.572101281339053</v>
      </c>
      <c r="M35" s="21">
        <f t="shared" si="5"/>
        <v>5.8257982289702319</v>
      </c>
      <c r="N35" s="21">
        <f t="shared" si="5"/>
        <v>2.8450785297504426</v>
      </c>
      <c r="O35" s="21">
        <f t="shared" si="5"/>
        <v>0.96921042517017963</v>
      </c>
      <c r="P35" s="21">
        <f t="shared" si="5"/>
        <v>3.023883210379112</v>
      </c>
      <c r="Q35" s="21">
        <f t="shared" si="5"/>
        <v>5.7548840230374978</v>
      </c>
    </row>
    <row r="36" spans="1:17">
      <c r="A36" s="5">
        <v>2002</v>
      </c>
      <c r="B36" s="87">
        <f t="shared" ref="B36:Q36" si="6">IF(ISERROR((B10/$B10)*100),"..",(B10/$B10)*100)</f>
        <v>100</v>
      </c>
      <c r="C36" s="21">
        <f t="shared" si="6"/>
        <v>2.7850923744817822</v>
      </c>
      <c r="D36" s="21">
        <f t="shared" si="6"/>
        <v>6.4504553191027059</v>
      </c>
      <c r="E36" s="21">
        <f t="shared" si="6"/>
        <v>3.3500284483217646</v>
      </c>
      <c r="F36" s="21">
        <f t="shared" si="6"/>
        <v>7.0495499062147822</v>
      </c>
      <c r="G36" s="21">
        <f t="shared" si="6"/>
        <v>22.482201566895252</v>
      </c>
      <c r="H36" s="21">
        <f t="shared" si="6"/>
        <v>6.7832975825298778</v>
      </c>
      <c r="I36" s="21">
        <f t="shared" si="6"/>
        <v>7.1663033860879395</v>
      </c>
      <c r="J36" s="21">
        <f t="shared" si="6"/>
        <v>5.8433044393869098</v>
      </c>
      <c r="K36" s="21">
        <f t="shared" si="6"/>
        <v>4.4527140542693937</v>
      </c>
      <c r="L36" s="21">
        <f t="shared" si="6"/>
        <v>14.64499522807664</v>
      </c>
      <c r="M36" s="21">
        <f t="shared" si="6"/>
        <v>5.9205453630633533</v>
      </c>
      <c r="N36" s="21">
        <f t="shared" si="6"/>
        <v>3.043109100627067</v>
      </c>
      <c r="O36" s="21">
        <f t="shared" si="6"/>
        <v>1.0254396366278287</v>
      </c>
      <c r="P36" s="21">
        <f t="shared" si="6"/>
        <v>3.0875746326337214</v>
      </c>
      <c r="Q36" s="21">
        <f t="shared" si="6"/>
        <v>5.9153889616809767</v>
      </c>
    </row>
    <row r="37" spans="1:17">
      <c r="A37" s="5">
        <v>2003</v>
      </c>
      <c r="B37" s="87">
        <f t="shared" ref="B37:Q37" si="7">IF(ISERROR((B11/$B11)*100),"..",(B11/$B11)*100)</f>
        <v>100</v>
      </c>
      <c r="C37" s="21">
        <f t="shared" si="7"/>
        <v>2.6802616451791406</v>
      </c>
      <c r="D37" s="21">
        <f t="shared" si="7"/>
        <v>8.147255710259941</v>
      </c>
      <c r="E37" s="21">
        <f t="shared" si="7"/>
        <v>3.4255216368366077</v>
      </c>
      <c r="F37" s="21">
        <f t="shared" si="7"/>
        <v>7.0807752275202587</v>
      </c>
      <c r="G37" s="21">
        <f t="shared" si="7"/>
        <v>21.050274440028836</v>
      </c>
      <c r="H37" s="21">
        <f t="shared" si="7"/>
        <v>6.8479884809161433</v>
      </c>
      <c r="I37" s="21">
        <f t="shared" si="7"/>
        <v>7.3188480126861579</v>
      </c>
      <c r="J37" s="21">
        <f t="shared" si="7"/>
        <v>5.5976587751292017</v>
      </c>
      <c r="K37" s="21">
        <f t="shared" si="7"/>
        <v>4.4155679646860273</v>
      </c>
      <c r="L37" s="21">
        <f t="shared" si="7"/>
        <v>14.574012745614038</v>
      </c>
      <c r="M37" s="21">
        <f t="shared" si="7"/>
        <v>5.9599787579898207</v>
      </c>
      <c r="N37" s="21">
        <f t="shared" si="7"/>
        <v>3.0844786759737048</v>
      </c>
      <c r="O37" s="21">
        <f t="shared" si="7"/>
        <v>0.99942073040710211</v>
      </c>
      <c r="P37" s="21">
        <f t="shared" si="7"/>
        <v>2.9225557786421921</v>
      </c>
      <c r="Q37" s="21">
        <f t="shared" si="7"/>
        <v>5.8954014181308363</v>
      </c>
    </row>
    <row r="38" spans="1:17">
      <c r="A38" s="5">
        <v>2004</v>
      </c>
      <c r="B38" s="87">
        <f t="shared" ref="B38:Q38" si="8">IF(ISERROR((B12/$B12)*100),"..",(B12/$B12)*100)</f>
        <v>100</v>
      </c>
      <c r="C38" s="21">
        <f t="shared" si="8"/>
        <v>2.758079569174249</v>
      </c>
      <c r="D38" s="21">
        <f t="shared" si="8"/>
        <v>9.0631214250877257</v>
      </c>
      <c r="E38" s="21">
        <f t="shared" si="8"/>
        <v>3.1572382338960496</v>
      </c>
      <c r="F38" s="21">
        <f t="shared" si="8"/>
        <v>7.333140523986974</v>
      </c>
      <c r="G38" s="21">
        <f t="shared" si="8"/>
        <v>20.275010733954229</v>
      </c>
      <c r="H38" s="21">
        <f t="shared" si="8"/>
        <v>6.9430541119037859</v>
      </c>
      <c r="I38" s="21">
        <f t="shared" si="8"/>
        <v>7.1970113715128496</v>
      </c>
      <c r="J38" s="21">
        <f t="shared" si="8"/>
        <v>5.4897726193158114</v>
      </c>
      <c r="K38" s="21">
        <f t="shared" si="8"/>
        <v>4.4958511395432801</v>
      </c>
      <c r="L38" s="21">
        <f t="shared" si="8"/>
        <v>14.535342520278311</v>
      </c>
      <c r="M38" s="21">
        <f t="shared" si="8"/>
        <v>5.8752394134205215</v>
      </c>
      <c r="N38" s="21">
        <f t="shared" si="8"/>
        <v>3.1396408029562681</v>
      </c>
      <c r="O38" s="21">
        <f t="shared" si="8"/>
        <v>1.0004233859317115</v>
      </c>
      <c r="P38" s="21">
        <f t="shared" si="8"/>
        <v>2.8923477551161381</v>
      </c>
      <c r="Q38" s="21">
        <f t="shared" si="8"/>
        <v>5.8447263939221061</v>
      </c>
    </row>
    <row r="39" spans="1:17">
      <c r="A39" s="5">
        <v>2005</v>
      </c>
      <c r="B39" s="87">
        <f t="shared" ref="B39:Q39" si="9">IF(ISERROR((B13/$B13)*100),"..",(B13/$B13)*100)</f>
        <v>100</v>
      </c>
      <c r="C39" s="21">
        <f t="shared" si="9"/>
        <v>2.3258914689429737</v>
      </c>
      <c r="D39" s="21">
        <f t="shared" si="9"/>
        <v>11.065028378432215</v>
      </c>
      <c r="E39" s="21">
        <f t="shared" si="9"/>
        <v>3.182917267278536</v>
      </c>
      <c r="F39" s="21">
        <f t="shared" si="9"/>
        <v>7.6433142916137546</v>
      </c>
      <c r="G39" s="21">
        <f t="shared" si="9"/>
        <v>18.798522238033087</v>
      </c>
      <c r="H39" s="21">
        <f t="shared" si="9"/>
        <v>6.9935834568610202</v>
      </c>
      <c r="I39" s="21">
        <f t="shared" si="9"/>
        <v>7.1111508620288477</v>
      </c>
      <c r="J39" s="21">
        <f t="shared" si="9"/>
        <v>5.6532374809097217</v>
      </c>
      <c r="K39" s="21">
        <f t="shared" si="9"/>
        <v>4.4111679179718726</v>
      </c>
      <c r="L39" s="21">
        <f t="shared" si="9"/>
        <v>14.250387798147123</v>
      </c>
      <c r="M39" s="21">
        <f t="shared" si="9"/>
        <v>5.8730296758704084</v>
      </c>
      <c r="N39" s="21">
        <f t="shared" si="9"/>
        <v>3.1992209110985206</v>
      </c>
      <c r="O39" s="21">
        <f t="shared" si="9"/>
        <v>0.92548543244334525</v>
      </c>
      <c r="P39" s="21">
        <f t="shared" si="9"/>
        <v>2.8343845555393896</v>
      </c>
      <c r="Q39" s="21">
        <f t="shared" si="9"/>
        <v>5.7326782648291923</v>
      </c>
    </row>
    <row r="40" spans="1:17">
      <c r="A40" s="5">
        <v>2006</v>
      </c>
      <c r="B40" s="87">
        <f t="shared" ref="B40:Q40" si="10">IF(ISERROR((B14/$B14)*100),"..",(B14/$B14)*100)</f>
        <v>100</v>
      </c>
      <c r="C40" s="21">
        <f t="shared" si="10"/>
        <v>2.0905903730065001</v>
      </c>
      <c r="D40" s="21">
        <f t="shared" si="10"/>
        <v>11.055628014265976</v>
      </c>
      <c r="E40" s="21">
        <f t="shared" si="10"/>
        <v>2.9962068643250004</v>
      </c>
      <c r="F40" s="21">
        <f t="shared" si="10"/>
        <v>8.3469392044563548</v>
      </c>
      <c r="G40" s="21">
        <f t="shared" si="10"/>
        <v>17.753267629962867</v>
      </c>
      <c r="H40" s="21">
        <f t="shared" si="10"/>
        <v>7.1630992055161462</v>
      </c>
      <c r="I40" s="21">
        <f t="shared" si="10"/>
        <v>7.1718631441771885</v>
      </c>
      <c r="J40" s="21">
        <f t="shared" si="10"/>
        <v>5.7585624668209849</v>
      </c>
      <c r="K40" s="21">
        <f t="shared" si="10"/>
        <v>4.3720088524895049</v>
      </c>
      <c r="L40" s="21">
        <f t="shared" si="10"/>
        <v>14.504716368013154</v>
      </c>
      <c r="M40" s="21">
        <f t="shared" si="10"/>
        <v>6.0278361833424716</v>
      </c>
      <c r="N40" s="21">
        <f t="shared" si="10"/>
        <v>3.2643904903616807</v>
      </c>
      <c r="O40" s="21">
        <f t="shared" si="10"/>
        <v>0.9347350738157284</v>
      </c>
      <c r="P40" s="21">
        <f t="shared" si="10"/>
        <v>2.8085750155661287</v>
      </c>
      <c r="Q40" s="21">
        <f t="shared" si="10"/>
        <v>5.7515811138803299</v>
      </c>
    </row>
    <row r="41" spans="1:17">
      <c r="A41" s="5">
        <v>2007</v>
      </c>
      <c r="B41" s="87">
        <f t="shared" ref="B41:Q41" si="11">IF(ISERROR((B15/$B15)*100),"..",(B15/$B15)*100)</f>
        <v>100</v>
      </c>
      <c r="C41" s="21">
        <f t="shared" si="11"/>
        <v>2.1298318208497622</v>
      </c>
      <c r="D41" s="21">
        <f t="shared" si="11"/>
        <v>10.959834480536513</v>
      </c>
      <c r="E41" s="21">
        <f t="shared" si="11"/>
        <v>2.9840309343780529</v>
      </c>
      <c r="F41" s="21">
        <f t="shared" si="11"/>
        <v>8.966048656160158</v>
      </c>
      <c r="G41" s="21">
        <f t="shared" si="11"/>
        <v>16.861795820990015</v>
      </c>
      <c r="H41" s="21">
        <f t="shared" si="11"/>
        <v>7.1315966032530547</v>
      </c>
      <c r="I41" s="21">
        <f t="shared" si="11"/>
        <v>7.3715411312677404</v>
      </c>
      <c r="J41" s="21">
        <f t="shared" si="11"/>
        <v>5.582745446131602</v>
      </c>
      <c r="K41" s="21">
        <f t="shared" si="11"/>
        <v>4.3413398866021025</v>
      </c>
      <c r="L41" s="21">
        <f t="shared" si="11"/>
        <v>14.586463779624134</v>
      </c>
      <c r="M41" s="21">
        <f t="shared" si="11"/>
        <v>6.2424857241353857</v>
      </c>
      <c r="N41" s="21">
        <f t="shared" si="11"/>
        <v>3.3063233647238088</v>
      </c>
      <c r="O41" s="21">
        <f t="shared" si="11"/>
        <v>0.91772618716942744</v>
      </c>
      <c r="P41" s="21">
        <f t="shared" si="11"/>
        <v>2.8262530460700295</v>
      </c>
      <c r="Q41" s="21">
        <f t="shared" si="11"/>
        <v>5.791983118108214</v>
      </c>
    </row>
    <row r="42" spans="1:17">
      <c r="A42" s="5">
        <v>2008</v>
      </c>
      <c r="B42" s="87">
        <f t="shared" ref="B42:Q42" si="12">IF(ISERROR((B16/$B16)*100),"..",(B16/$B16)*100)</f>
        <v>100</v>
      </c>
      <c r="C42" s="21">
        <f t="shared" si="12"/>
        <v>2.4250120401424029</v>
      </c>
      <c r="D42" s="21">
        <f t="shared" si="12"/>
        <v>13.233110275194271</v>
      </c>
      <c r="E42" s="21">
        <f t="shared" si="12"/>
        <v>2.9826067680629853</v>
      </c>
      <c r="F42" s="21">
        <f t="shared" si="12"/>
        <v>9.2593706954036659</v>
      </c>
      <c r="G42" s="21">
        <f t="shared" si="12"/>
        <v>15.082014315563386</v>
      </c>
      <c r="H42" s="21">
        <f t="shared" si="12"/>
        <v>6.7757827847456751</v>
      </c>
      <c r="I42" s="21">
        <f t="shared" si="12"/>
        <v>7.2212046341873029</v>
      </c>
      <c r="J42" s="21">
        <f t="shared" si="12"/>
        <v>5.4003069780213835</v>
      </c>
      <c r="K42" s="21">
        <f t="shared" si="12"/>
        <v>4.2909217934413704</v>
      </c>
      <c r="L42" s="21">
        <f t="shared" si="12"/>
        <v>14.225411829513318</v>
      </c>
      <c r="M42" s="21">
        <f t="shared" si="12"/>
        <v>6.3126106083289111</v>
      </c>
      <c r="N42" s="21">
        <f t="shared" si="12"/>
        <v>3.2468796840271867</v>
      </c>
      <c r="O42" s="21">
        <f t="shared" si="12"/>
        <v>0.92300727259699034</v>
      </c>
      <c r="P42" s="21">
        <f t="shared" si="12"/>
        <v>2.83463212347871</v>
      </c>
      <c r="Q42" s="21">
        <f t="shared" si="12"/>
        <v>5.7871281972924367</v>
      </c>
    </row>
    <row r="43" spans="1:17">
      <c r="A43" s="5">
        <v>2009</v>
      </c>
      <c r="B43" s="87">
        <f t="shared" ref="B43:Q43" si="13">IF(ISERROR((B17/$B17)*100),"..",(B17/$B17)*100)</f>
        <v>100</v>
      </c>
      <c r="C43" s="21">
        <f t="shared" si="13"/>
        <v>2.3370750322314162</v>
      </c>
      <c r="D43" s="21">
        <f t="shared" si="13"/>
        <v>8.341876001965467</v>
      </c>
      <c r="E43" s="21">
        <f t="shared" si="13"/>
        <v>3.2733262697161813</v>
      </c>
      <c r="F43" s="21">
        <f t="shared" si="13"/>
        <v>9.0481731918504131</v>
      </c>
      <c r="G43" s="21">
        <f t="shared" si="13"/>
        <v>14.565678627138624</v>
      </c>
      <c r="H43" s="21">
        <f t="shared" si="13"/>
        <v>7.0827240169677657</v>
      </c>
      <c r="I43" s="21">
        <f t="shared" si="13"/>
        <v>7.7712684898617921</v>
      </c>
      <c r="J43" s="21">
        <f t="shared" si="13"/>
        <v>5.8212025090012212</v>
      </c>
      <c r="K43" s="21">
        <f t="shared" si="13"/>
        <v>4.7859323544929984</v>
      </c>
      <c r="L43" s="21">
        <f t="shared" si="13"/>
        <v>16.050389835301697</v>
      </c>
      <c r="M43" s="21">
        <f t="shared" si="13"/>
        <v>6.9278412701274679</v>
      </c>
      <c r="N43" s="21">
        <f t="shared" si="13"/>
        <v>3.3755008642871407</v>
      </c>
      <c r="O43" s="21">
        <f t="shared" si="13"/>
        <v>1.0282156456579645</v>
      </c>
      <c r="P43" s="21">
        <f t="shared" si="13"/>
        <v>3.0136549612492467</v>
      </c>
      <c r="Q43" s="21">
        <f t="shared" si="13"/>
        <v>6.577140930150593</v>
      </c>
    </row>
    <row r="44" spans="1:17">
      <c r="A44" s="5">
        <v>2010</v>
      </c>
      <c r="B44" s="87">
        <f t="shared" ref="B44:Q44" si="14">IF(ISERROR((B18/$B18)*100),"..",(B18/$B18)*100)</f>
        <v>100</v>
      </c>
      <c r="C44" s="21">
        <f t="shared" si="14"/>
        <v>2.2022247042205949</v>
      </c>
      <c r="D44" s="21">
        <f t="shared" si="14"/>
        <v>9.6486222394462047</v>
      </c>
      <c r="E44" s="21">
        <f t="shared" si="14"/>
        <v>2.9618078351907147</v>
      </c>
      <c r="F44" s="21">
        <f t="shared" si="14"/>
        <v>9.3881386951063952</v>
      </c>
      <c r="G44" s="21">
        <f t="shared" si="14"/>
        <v>14.445318690791769</v>
      </c>
      <c r="H44" s="21">
        <f t="shared" si="14"/>
        <v>7.096725542443064</v>
      </c>
      <c r="I44" s="21">
        <f t="shared" si="14"/>
        <v>7.5947157164865411</v>
      </c>
      <c r="J44" s="21">
        <f t="shared" si="14"/>
        <v>5.8752320989299207</v>
      </c>
      <c r="K44" s="21">
        <f t="shared" si="14"/>
        <v>4.6759292182953969</v>
      </c>
      <c r="L44" s="21">
        <f t="shared" si="14"/>
        <v>15.657404171973353</v>
      </c>
      <c r="M44" s="21">
        <f t="shared" si="14"/>
        <v>6.7690607135259873</v>
      </c>
      <c r="N44" s="21">
        <f t="shared" si="14"/>
        <v>3.3142264943639579</v>
      </c>
      <c r="O44" s="21">
        <f t="shared" si="14"/>
        <v>0.95266577425858534</v>
      </c>
      <c r="P44" s="21">
        <f t="shared" si="14"/>
        <v>2.9491699247533947</v>
      </c>
      <c r="Q44" s="21">
        <f t="shared" si="14"/>
        <v>6.4687581802141088</v>
      </c>
    </row>
    <row r="45" spans="1:17">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row>
    <row r="46" spans="1:17">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row>
    <row r="48" spans="1:17">
      <c r="B48" s="1" t="s">
        <v>16</v>
      </c>
      <c r="C48" s="1" t="s">
        <v>188</v>
      </c>
      <c r="J48" s="1" t="s">
        <v>23</v>
      </c>
      <c r="K48" s="1" t="s">
        <v>26</v>
      </c>
    </row>
    <row r="49" spans="2:11">
      <c r="J49" s="1" t="s">
        <v>16</v>
      </c>
      <c r="K49" s="1" t="s">
        <v>21</v>
      </c>
    </row>
    <row r="52" spans="2:11">
      <c r="B52" s="43"/>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20.xml><?xml version="1.0" encoding="utf-8"?>
<worksheet xmlns="http://schemas.openxmlformats.org/spreadsheetml/2006/main" xmlns:r="http://schemas.openxmlformats.org/officeDocument/2006/relationships">
  <sheetPr codeName="Sheet19">
    <tabColor theme="5"/>
  </sheetPr>
  <dimension ref="A1:R49"/>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Contents'!B38</f>
        <v>Table 28: Investment Intensity, Canada, Business Sector Industries, 1997-2010</v>
      </c>
      <c r="H1" s="7"/>
      <c r="J1" s="7" t="str">
        <f>B1 &amp; " (continued)"</f>
        <v>Table 28: Investment Intensity,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215</v>
      </c>
      <c r="C4" s="142"/>
      <c r="D4" s="142"/>
      <c r="E4" s="142"/>
      <c r="F4" s="142"/>
      <c r="G4" s="142"/>
      <c r="H4" s="142"/>
      <c r="I4" s="142"/>
      <c r="J4" s="142" t="s">
        <v>215</v>
      </c>
      <c r="K4" s="142"/>
      <c r="L4" s="142"/>
      <c r="M4" s="142"/>
      <c r="N4" s="142"/>
      <c r="O4" s="142"/>
      <c r="P4" s="142"/>
      <c r="Q4" s="142"/>
      <c r="R4" s="55"/>
    </row>
    <row r="5" spans="1:18">
      <c r="A5" s="5">
        <v>1997</v>
      </c>
      <c r="B5" s="16">
        <f>IF(ISERROR(Gross_Inv_Can!B56/Hrs_Wkd_Can!B5),"..",Gross_Inv_Can!B56/Hrs_Wkd_Can!B5)</f>
        <v>5.8961295815972186</v>
      </c>
      <c r="C5" s="28">
        <f>IF(ISERROR(Gross_Inv_Can!C56/Hrs_Wkd_Can!C5),"..",Gross_Inv_Can!C56/Hrs_Wkd_Can!C5)</f>
        <v>4.7455218448083434</v>
      </c>
      <c r="D5" s="28">
        <f>IF(ISERROR(Gross_Inv_Can!D56/Hrs_Wkd_Can!D5),"..",Gross_Inv_Can!D56/Hrs_Wkd_Can!D5)</f>
        <v>89.013559597331522</v>
      </c>
      <c r="E5" s="28">
        <f>IF(ISERROR(Gross_Inv_Can!E56/Hrs_Wkd_Can!E5),"..",Gross_Inv_Can!E56/Hrs_Wkd_Can!E5)</f>
        <v>46.234017447212324</v>
      </c>
      <c r="F5" s="28">
        <f>IF(ISERROR(Gross_Inv_Can!F56/Hrs_Wkd_Can!F5),"..",Gross_Inv_Can!F56/Hrs_Wkd_Can!F5)</f>
        <v>1.4879488511853247</v>
      </c>
      <c r="G5" s="28">
        <f>IF(ISERROR(Gross_Inv_Can!G56/Hrs_Wkd_Can!G5),"..",Gross_Inv_Can!G56/Hrs_Wkd_Can!G5)</f>
        <v>6.2190096487085951</v>
      </c>
      <c r="H5" s="28">
        <f>IF(ISERROR(Gross_Inv_Can!H56/Hrs_Wkd_Can!H5),"..",Gross_Inv_Can!H56/Hrs_Wkd_Can!H5)</f>
        <v>2.5589513243000583</v>
      </c>
      <c r="I5" s="28">
        <f>IF(ISERROR(Gross_Inv_Can!I56/Hrs_Wkd_Can!I5),"..",Gross_Inv_Can!I56/Hrs_Wkd_Can!I5)</f>
        <v>1.8016732984957844</v>
      </c>
      <c r="J5" s="28">
        <f>IF(ISERROR(Gross_Inv_Can!J56/Hrs_Wkd_Can!J5),"..",Gross_Inv_Can!J56/Hrs_Wkd_Can!J5)</f>
        <v>7.5487674363759174</v>
      </c>
      <c r="K5" s="28">
        <f>IF(ISERROR(Gross_Inv_Can!K56/Hrs_Wkd_Can!K5),"..",Gross_Inv_Can!K56/Hrs_Wkd_Can!K5)</f>
        <v>16.228523968426707</v>
      </c>
      <c r="L5" s="28">
        <f>IF(ISERROR(Gross_Inv_Can!L56/Hrs_Wkd_Can!L5),"..",Gross_Inv_Can!L56/Hrs_Wkd_Can!L5)</f>
        <v>11.158071579781867</v>
      </c>
      <c r="M5" s="28">
        <f>IF(ISERROR(Gross_Inv_Can!M56/Hrs_Wkd_Can!M5),"..",Gross_Inv_Can!M56/Hrs_Wkd_Can!M5)</f>
        <v>1.7418992622659146</v>
      </c>
      <c r="N5" s="28">
        <f>IF(ISERROR(Gross_Inv_Can!N56/Hrs_Wkd_Can!N5),"..",Gross_Inv_Can!N56/Hrs_Wkd_Can!N5)</f>
        <v>0.88243806663472701</v>
      </c>
      <c r="O5" s="28">
        <f>IF(ISERROR(Gross_Inv_Can!O56/Hrs_Wkd_Can!O5),"..",Gross_Inv_Can!O56/Hrs_Wkd_Can!O5)</f>
        <v>2.7100761043073707</v>
      </c>
      <c r="P5" s="28">
        <f>IF(ISERROR(Gross_Inv_Can!P56/Hrs_Wkd_Can!P5),"..",Gross_Inv_Can!P56/Hrs_Wkd_Can!P5)</f>
        <v>1.0107189405065826</v>
      </c>
      <c r="Q5" s="28">
        <f>IF(ISERROR(Gross_Inv_Can!Q56/Hrs_Wkd_Can!Q5),"..",Gross_Inv_Can!Q56/Hrs_Wkd_Can!Q5)</f>
        <v>0.69374352233071401</v>
      </c>
      <c r="R5" s="55"/>
    </row>
    <row r="6" spans="1:18">
      <c r="A6" s="5">
        <v>1998</v>
      </c>
      <c r="B6" s="16">
        <f>IF(ISERROR(Gross_Inv_Can!B57/Hrs_Wkd_Can!B6),"..",Gross_Inv_Can!B57/Hrs_Wkd_Can!B6)</f>
        <v>6.1363909769956075</v>
      </c>
      <c r="C6" s="28">
        <f>IF(ISERROR(Gross_Inv_Can!C57/Hrs_Wkd_Can!C6),"..",Gross_Inv_Can!C57/Hrs_Wkd_Can!C6)</f>
        <v>4.9875743401278054</v>
      </c>
      <c r="D6" s="28">
        <f>IF(ISERROR(Gross_Inv_Can!D57/Hrs_Wkd_Can!D6),"..",Gross_Inv_Can!D57/Hrs_Wkd_Can!D6)</f>
        <v>89.178278418284449</v>
      </c>
      <c r="E6" s="28">
        <f>IF(ISERROR(Gross_Inv_Can!E57/Hrs_Wkd_Can!E6),"..",Gross_Inv_Can!E57/Hrs_Wkd_Can!E6)</f>
        <v>53.302207052537128</v>
      </c>
      <c r="F6" s="28">
        <f>IF(ISERROR(Gross_Inv_Can!F57/Hrs_Wkd_Can!F6),"..",Gross_Inv_Can!F57/Hrs_Wkd_Can!F6)</f>
        <v>1.5741780210942597</v>
      </c>
      <c r="G6" s="28">
        <f>IF(ISERROR(Gross_Inv_Can!G57/Hrs_Wkd_Can!G6),"..",Gross_Inv_Can!G57/Hrs_Wkd_Can!G6)</f>
        <v>6.4387943088311328</v>
      </c>
      <c r="H6" s="28">
        <f>IF(ISERROR(Gross_Inv_Can!H57/Hrs_Wkd_Can!H6),"..",Gross_Inv_Can!H57/Hrs_Wkd_Can!H6)</f>
        <v>2.4057223325497143</v>
      </c>
      <c r="I6" s="28">
        <f>IF(ISERROR(Gross_Inv_Can!I57/Hrs_Wkd_Can!I6),"..",Gross_Inv_Can!I57/Hrs_Wkd_Can!I6)</f>
        <v>1.6421233586880828</v>
      </c>
      <c r="J6" s="28">
        <f>IF(ISERROR(Gross_Inv_Can!J57/Hrs_Wkd_Can!J6),"..",Gross_Inv_Can!J57/Hrs_Wkd_Can!J6)</f>
        <v>10.384954333753202</v>
      </c>
      <c r="K6" s="28">
        <f>IF(ISERROR(Gross_Inv_Can!K57/Hrs_Wkd_Can!K6),"..",Gross_Inv_Can!K57/Hrs_Wkd_Can!K6)</f>
        <v>15.21504623621505</v>
      </c>
      <c r="L6" s="28">
        <f>IF(ISERROR(Gross_Inv_Can!L57/Hrs_Wkd_Can!L6),"..",Gross_Inv_Can!L57/Hrs_Wkd_Can!L6)</f>
        <v>12.988179381339917</v>
      </c>
      <c r="M6" s="28">
        <f>IF(ISERROR(Gross_Inv_Can!M57/Hrs_Wkd_Can!M6),"..",Gross_Inv_Can!M57/Hrs_Wkd_Can!M6)</f>
        <v>2.0562449572485235</v>
      </c>
      <c r="N6" s="28">
        <f>IF(ISERROR(Gross_Inv_Can!N57/Hrs_Wkd_Can!N6),"..",Gross_Inv_Can!N57/Hrs_Wkd_Can!N6)</f>
        <v>0.56585772687837266</v>
      </c>
      <c r="O6" s="28">
        <f>IF(ISERROR(Gross_Inv_Can!O57/Hrs_Wkd_Can!O6),"..",Gross_Inv_Can!O57/Hrs_Wkd_Can!O6)</f>
        <v>2.467303921243488</v>
      </c>
      <c r="P6" s="28">
        <f>IF(ISERROR(Gross_Inv_Can!P57/Hrs_Wkd_Can!P6),"..",Gross_Inv_Can!P57/Hrs_Wkd_Can!P6)</f>
        <v>1.1105297389835875</v>
      </c>
      <c r="Q6" s="28">
        <f>IF(ISERROR(Gross_Inv_Can!Q57/Hrs_Wkd_Can!Q6),"..",Gross_Inv_Can!Q57/Hrs_Wkd_Can!Q6)</f>
        <v>0.64505113096326006</v>
      </c>
      <c r="R6" s="55"/>
    </row>
    <row r="7" spans="1:18">
      <c r="A7" s="5">
        <v>1999</v>
      </c>
      <c r="B7" s="16">
        <f>IF(ISERROR(Gross_Inv_Can!B58/Hrs_Wkd_Can!B7),"..",Gross_Inv_Can!B58/Hrs_Wkd_Can!B7)</f>
        <v>6.1635019357226168</v>
      </c>
      <c r="C7" s="28">
        <f>IF(ISERROR(Gross_Inv_Can!C58/Hrs_Wkd_Can!C7),"..",Gross_Inv_Can!C58/Hrs_Wkd_Can!C7)</f>
        <v>4.4447841045964456</v>
      </c>
      <c r="D7" s="28">
        <f>IF(ISERROR(Gross_Inv_Can!D58/Hrs_Wkd_Can!D7),"..",Gross_Inv_Can!D58/Hrs_Wkd_Can!D7)</f>
        <v>87.673544804292789</v>
      </c>
      <c r="E7" s="28">
        <f>IF(ISERROR(Gross_Inv_Can!E58/Hrs_Wkd_Can!E7),"..",Gross_Inv_Can!E58/Hrs_Wkd_Can!E7)</f>
        <v>55.114203860237531</v>
      </c>
      <c r="F7" s="28">
        <f>IF(ISERROR(Gross_Inv_Can!F58/Hrs_Wkd_Can!F7),"..",Gross_Inv_Can!F58/Hrs_Wkd_Can!F7)</f>
        <v>1.7092762964433659</v>
      </c>
      <c r="G7" s="28">
        <f>IF(ISERROR(Gross_Inv_Can!G58/Hrs_Wkd_Can!G7),"..",Gross_Inv_Can!G58/Hrs_Wkd_Can!G7)</f>
        <v>6.0649421344414467</v>
      </c>
      <c r="H7" s="28">
        <f>IF(ISERROR(Gross_Inv_Can!H58/Hrs_Wkd_Can!H7),"..",Gross_Inv_Can!H58/Hrs_Wkd_Can!H7)</f>
        <v>2.4801959619487635</v>
      </c>
      <c r="I7" s="28">
        <f>IF(ISERROR(Gross_Inv_Can!I58/Hrs_Wkd_Can!I7),"..",Gross_Inv_Can!I58/Hrs_Wkd_Can!I7)</f>
        <v>1.7047889673581349</v>
      </c>
      <c r="J7" s="28">
        <f>IF(ISERROR(Gross_Inv_Can!J58/Hrs_Wkd_Can!J7),"..",Gross_Inv_Can!J58/Hrs_Wkd_Can!J7)</f>
        <v>10.893063721719393</v>
      </c>
      <c r="K7" s="28">
        <f>IF(ISERROR(Gross_Inv_Can!K58/Hrs_Wkd_Can!K7),"..",Gross_Inv_Can!K58/Hrs_Wkd_Can!K7)</f>
        <v>15.650260961442733</v>
      </c>
      <c r="L7" s="28">
        <f>IF(ISERROR(Gross_Inv_Can!L58/Hrs_Wkd_Can!L7),"..",Gross_Inv_Can!L58/Hrs_Wkd_Can!L7)</f>
        <v>14.527728205084037</v>
      </c>
      <c r="M7" s="28">
        <f>IF(ISERROR(Gross_Inv_Can!M58/Hrs_Wkd_Can!M7),"..",Gross_Inv_Can!M58/Hrs_Wkd_Can!M7)</f>
        <v>2.1836000163608142</v>
      </c>
      <c r="N7" s="28">
        <f>IF(ISERROR(Gross_Inv_Can!N58/Hrs_Wkd_Can!N7),"..",Gross_Inv_Can!N58/Hrs_Wkd_Can!N7)</f>
        <v>0.52468588317424136</v>
      </c>
      <c r="O7" s="28">
        <f>IF(ISERROR(Gross_Inv_Can!O58/Hrs_Wkd_Can!O7),"..",Gross_Inv_Can!O58/Hrs_Wkd_Can!O7)</f>
        <v>2.924037756458354</v>
      </c>
      <c r="P7" s="28">
        <f>IF(ISERROR(Gross_Inv_Can!P58/Hrs_Wkd_Can!P7),"..",Gross_Inv_Can!P58/Hrs_Wkd_Can!P7)</f>
        <v>0.95350678820758517</v>
      </c>
      <c r="Q7" s="28">
        <f>IF(ISERROR(Gross_Inv_Can!Q58/Hrs_Wkd_Can!Q7),"..",Gross_Inv_Can!Q58/Hrs_Wkd_Can!Q7)</f>
        <v>0.5908783910633697</v>
      </c>
      <c r="R7" s="55"/>
    </row>
    <row r="8" spans="1:18">
      <c r="A8" s="5">
        <v>2000</v>
      </c>
      <c r="B8" s="16">
        <f>IF(ISERROR(Gross_Inv_Can!B59/Hrs_Wkd_Can!B8),"..",Gross_Inv_Can!B59/Hrs_Wkd_Can!B8)</f>
        <v>6.3533537240686542</v>
      </c>
      <c r="C8" s="28">
        <f>IF(ISERROR(Gross_Inv_Can!C59/Hrs_Wkd_Can!C8),"..",Gross_Inv_Can!C59/Hrs_Wkd_Can!C8)</f>
        <v>4.7516593218131513</v>
      </c>
      <c r="D8" s="28">
        <f>IF(ISERROR(Gross_Inv_Can!D59/Hrs_Wkd_Can!D8),"..",Gross_Inv_Can!D59/Hrs_Wkd_Can!D8)</f>
        <v>102.11336183123987</v>
      </c>
      <c r="E8" s="28">
        <f>IF(ISERROR(Gross_Inv_Can!E59/Hrs_Wkd_Can!E8),"..",Gross_Inv_Can!E59/Hrs_Wkd_Can!E8)</f>
        <v>55.60078915378282</v>
      </c>
      <c r="F8" s="28">
        <f>IF(ISERROR(Gross_Inv_Can!F59/Hrs_Wkd_Can!F8),"..",Gross_Inv_Can!F59/Hrs_Wkd_Can!F8)</f>
        <v>1.7483524825617665</v>
      </c>
      <c r="G8" s="28">
        <f>IF(ISERROR(Gross_Inv_Can!G59/Hrs_Wkd_Can!G8),"..",Gross_Inv_Can!G59/Hrs_Wkd_Can!G8)</f>
        <v>6.0858012046386687</v>
      </c>
      <c r="H8" s="28">
        <f>IF(ISERROR(Gross_Inv_Can!H59/Hrs_Wkd_Can!H8),"..",Gross_Inv_Can!H59/Hrs_Wkd_Can!H8)</f>
        <v>2.3685935538125378</v>
      </c>
      <c r="I8" s="28">
        <f>IF(ISERROR(Gross_Inv_Can!I59/Hrs_Wkd_Can!I8),"..",Gross_Inv_Can!I59/Hrs_Wkd_Can!I8)</f>
        <v>1.9087979126194794</v>
      </c>
      <c r="J8" s="28">
        <f>IF(ISERROR(Gross_Inv_Can!J59/Hrs_Wkd_Can!J8),"..",Gross_Inv_Can!J59/Hrs_Wkd_Can!J8)</f>
        <v>8.7377674171957782</v>
      </c>
      <c r="K8" s="28">
        <f>IF(ISERROR(Gross_Inv_Can!K59/Hrs_Wkd_Can!K8),"..",Gross_Inv_Can!K59/Hrs_Wkd_Can!K8)</f>
        <v>16.230159316593582</v>
      </c>
      <c r="L8" s="28">
        <f>IF(ISERROR(Gross_Inv_Can!L59/Hrs_Wkd_Can!L8),"..",Gross_Inv_Can!L59/Hrs_Wkd_Can!L8)</f>
        <v>13.484516909500126</v>
      </c>
      <c r="M8" s="28">
        <f>IF(ISERROR(Gross_Inv_Can!M59/Hrs_Wkd_Can!M8),"..",Gross_Inv_Can!M59/Hrs_Wkd_Can!M8)</f>
        <v>3.097310577692185</v>
      </c>
      <c r="N8" s="28">
        <f>IF(ISERROR(Gross_Inv_Can!N59/Hrs_Wkd_Can!N8),"..",Gross_Inv_Can!N59/Hrs_Wkd_Can!N8)</f>
        <v>0.57924276313497969</v>
      </c>
      <c r="O8" s="28">
        <f>IF(ISERROR(Gross_Inv_Can!O59/Hrs_Wkd_Can!O8),"..",Gross_Inv_Can!O59/Hrs_Wkd_Can!O8)</f>
        <v>2.7961437005508669</v>
      </c>
      <c r="P8" s="28">
        <f>IF(ISERROR(Gross_Inv_Can!P59/Hrs_Wkd_Can!P8),"..",Gross_Inv_Can!P59/Hrs_Wkd_Can!P8)</f>
        <v>0.79872591272174587</v>
      </c>
      <c r="Q8" s="28">
        <f>IF(ISERROR(Gross_Inv_Can!Q59/Hrs_Wkd_Can!Q8),"..",Gross_Inv_Can!Q59/Hrs_Wkd_Can!Q8)</f>
        <v>0.59310383464105854</v>
      </c>
      <c r="R8" s="55"/>
    </row>
    <row r="9" spans="1:18">
      <c r="A9" s="5">
        <v>2001</v>
      </c>
      <c r="B9" s="16">
        <f>IF(ISERROR(Gross_Inv_Can!B60/Hrs_Wkd_Can!B9),"..",Gross_Inv_Can!B60/Hrs_Wkd_Can!B9)</f>
        <v>6.3855167018857308</v>
      </c>
      <c r="C9" s="28">
        <f>IF(ISERROR(Gross_Inv_Can!C60/Hrs_Wkd_Can!C9),"..",Gross_Inv_Can!C60/Hrs_Wkd_Can!C9)</f>
        <v>4.8936388329785228</v>
      </c>
      <c r="D9" s="28">
        <f>IF(ISERROR(Gross_Inv_Can!D60/Hrs_Wkd_Can!D9),"..",Gross_Inv_Can!D60/Hrs_Wkd_Can!D9)</f>
        <v>110.21503845255766</v>
      </c>
      <c r="E9" s="28">
        <f>IF(ISERROR(Gross_Inv_Can!E60/Hrs_Wkd_Can!E9),"..",Gross_Inv_Can!E60/Hrs_Wkd_Can!E9)</f>
        <v>60.812688989316648</v>
      </c>
      <c r="F9" s="28">
        <f>IF(ISERROR(Gross_Inv_Can!F60/Hrs_Wkd_Can!F9),"..",Gross_Inv_Can!F60/Hrs_Wkd_Can!F9)</f>
        <v>1.7248811819539021</v>
      </c>
      <c r="G9" s="28">
        <f>IF(ISERROR(Gross_Inv_Can!G60/Hrs_Wkd_Can!G9),"..",Gross_Inv_Can!G60/Hrs_Wkd_Can!G9)</f>
        <v>5.4056240116214926</v>
      </c>
      <c r="H9" s="28">
        <f>IF(ISERROR(Gross_Inv_Can!H60/Hrs_Wkd_Can!H9),"..",Gross_Inv_Can!H60/Hrs_Wkd_Can!H9)</f>
        <v>2.3459869984815764</v>
      </c>
      <c r="I9" s="28">
        <f>IF(ISERROR(Gross_Inv_Can!I60/Hrs_Wkd_Can!I9),"..",Gross_Inv_Can!I60/Hrs_Wkd_Can!I9)</f>
        <v>1.9548420389427525</v>
      </c>
      <c r="J9" s="28">
        <f>IF(ISERROR(Gross_Inv_Can!J60/Hrs_Wkd_Can!J9),"..",Gross_Inv_Can!J60/Hrs_Wkd_Can!J9)</f>
        <v>8.6566680977829638</v>
      </c>
      <c r="K9" s="28">
        <f>IF(ISERROR(Gross_Inv_Can!K60/Hrs_Wkd_Can!K9),"..",Gross_Inv_Can!K60/Hrs_Wkd_Can!K9)</f>
        <v>17.282975575487274</v>
      </c>
      <c r="L9" s="28">
        <f>IF(ISERROR(Gross_Inv_Can!L60/Hrs_Wkd_Can!L9),"..",Gross_Inv_Can!L60/Hrs_Wkd_Can!L9)</f>
        <v>12.998375204705225</v>
      </c>
      <c r="M9" s="28">
        <f>IF(ISERROR(Gross_Inv_Can!M60/Hrs_Wkd_Can!M9),"..",Gross_Inv_Can!M60/Hrs_Wkd_Can!M9)</f>
        <v>2.9887086975506612</v>
      </c>
      <c r="N9" s="28">
        <f>IF(ISERROR(Gross_Inv_Can!N60/Hrs_Wkd_Can!N9),"..",Gross_Inv_Can!N60/Hrs_Wkd_Can!N9)</f>
        <v>0.55706497249897124</v>
      </c>
      <c r="O9" s="28">
        <f>IF(ISERROR(Gross_Inv_Can!O60/Hrs_Wkd_Can!O9),"..",Gross_Inv_Can!O60/Hrs_Wkd_Can!O9)</f>
        <v>2.6266867205379474</v>
      </c>
      <c r="P9" s="28">
        <f>IF(ISERROR(Gross_Inv_Can!P60/Hrs_Wkd_Can!P9),"..",Gross_Inv_Can!P60/Hrs_Wkd_Can!P9)</f>
        <v>0.79019368927760369</v>
      </c>
      <c r="Q9" s="28">
        <f>IF(ISERROR(Gross_Inv_Can!Q60/Hrs_Wkd_Can!Q9),"..",Gross_Inv_Can!Q60/Hrs_Wkd_Can!Q9)</f>
        <v>0.6915079187961336</v>
      </c>
      <c r="R9" s="55"/>
    </row>
    <row r="10" spans="1:18">
      <c r="A10" s="5">
        <v>2002</v>
      </c>
      <c r="B10" s="16">
        <f>IF(ISERROR(Gross_Inv_Can!B61/Hrs_Wkd_Can!B10),"..",Gross_Inv_Can!B61/Hrs_Wkd_Can!B10)</f>
        <v>6.0584551833697313</v>
      </c>
      <c r="C10" s="28">
        <f>IF(ISERROR(Gross_Inv_Can!C61/Hrs_Wkd_Can!C10),"..",Gross_Inv_Can!C61/Hrs_Wkd_Can!C10)</f>
        <v>5.2151582911496144</v>
      </c>
      <c r="D10" s="28">
        <f>IF(ISERROR(Gross_Inv_Can!D61/Hrs_Wkd_Can!D10),"..",Gross_Inv_Can!D61/Hrs_Wkd_Can!D10)</f>
        <v>100.13525982087383</v>
      </c>
      <c r="E10" s="28">
        <f>IF(ISERROR(Gross_Inv_Can!E61/Hrs_Wkd_Can!E10),"..",Gross_Inv_Can!E61/Hrs_Wkd_Can!E10)</f>
        <v>67.833698194114717</v>
      </c>
      <c r="F10" s="28">
        <f>IF(ISERROR(Gross_Inv_Can!F61/Hrs_Wkd_Can!F10),"..",Gross_Inv_Can!F61/Hrs_Wkd_Can!F10)</f>
        <v>1.5169238383110211</v>
      </c>
      <c r="G10" s="28">
        <f>IF(ISERROR(Gross_Inv_Can!G61/Hrs_Wkd_Can!G10),"..",Gross_Inv_Can!G61/Hrs_Wkd_Can!G10)</f>
        <v>5.2613419987943839</v>
      </c>
      <c r="H10" s="28">
        <f>IF(ISERROR(Gross_Inv_Can!H61/Hrs_Wkd_Can!H10),"..",Gross_Inv_Can!H61/Hrs_Wkd_Can!H10)</f>
        <v>2.3791162113820441</v>
      </c>
      <c r="I10" s="28">
        <f>IF(ISERROR(Gross_Inv_Can!I61/Hrs_Wkd_Can!I10),"..",Gross_Inv_Can!I61/Hrs_Wkd_Can!I10)</f>
        <v>1.9485738904065877</v>
      </c>
      <c r="J10" s="28">
        <f>IF(ISERROR(Gross_Inv_Can!J61/Hrs_Wkd_Can!J10),"..",Gross_Inv_Can!J61/Hrs_Wkd_Can!J10)</f>
        <v>8.4138446288135071</v>
      </c>
      <c r="K10" s="28">
        <f>IF(ISERROR(Gross_Inv_Can!K61/Hrs_Wkd_Can!K10),"..",Gross_Inv_Can!K61/Hrs_Wkd_Can!K10)</f>
        <v>17.185443009860734</v>
      </c>
      <c r="L10" s="28">
        <f>IF(ISERROR(Gross_Inv_Can!L61/Hrs_Wkd_Can!L10),"..",Gross_Inv_Can!L61/Hrs_Wkd_Can!L10)</f>
        <v>11.813580383601323</v>
      </c>
      <c r="M10" s="28">
        <f>IF(ISERROR(Gross_Inv_Can!M61/Hrs_Wkd_Can!M10),"..",Gross_Inv_Can!M61/Hrs_Wkd_Can!M10)</f>
        <v>2.9808144691931378</v>
      </c>
      <c r="N10" s="28">
        <f>IF(ISERROR(Gross_Inv_Can!N61/Hrs_Wkd_Can!N10),"..",Gross_Inv_Can!N61/Hrs_Wkd_Can!N10)</f>
        <v>0.63985120685064756</v>
      </c>
      <c r="O10" s="28">
        <f>IF(ISERROR(Gross_Inv_Can!O61/Hrs_Wkd_Can!O10),"..",Gross_Inv_Can!O61/Hrs_Wkd_Can!O10)</f>
        <v>2.9741026907005277</v>
      </c>
      <c r="P10" s="28">
        <f>IF(ISERROR(Gross_Inv_Can!P61/Hrs_Wkd_Can!P10),"..",Gross_Inv_Can!P61/Hrs_Wkd_Can!P10)</f>
        <v>1.1416625039483426</v>
      </c>
      <c r="Q10" s="28">
        <f>IF(ISERROR(Gross_Inv_Can!Q61/Hrs_Wkd_Can!Q10),"..",Gross_Inv_Can!Q61/Hrs_Wkd_Can!Q10)</f>
        <v>0.60066670284512891</v>
      </c>
      <c r="R10" s="55"/>
    </row>
    <row r="11" spans="1:18">
      <c r="A11" s="5">
        <v>2003</v>
      </c>
      <c r="B11" s="16">
        <f>IF(ISERROR(Gross_Inv_Can!B62/Hrs_Wkd_Can!B11),"..",Gross_Inv_Can!B62/Hrs_Wkd_Can!B11)</f>
        <v>6.3820932074433072</v>
      </c>
      <c r="C11" s="28">
        <f>IF(ISERROR(Gross_Inv_Can!C62/Hrs_Wkd_Can!C11),"..",Gross_Inv_Can!C62/Hrs_Wkd_Can!C11)</f>
        <v>4.878657617592487</v>
      </c>
      <c r="D11" s="28">
        <f>IF(ISERROR(Gross_Inv_Can!D62/Hrs_Wkd_Can!D11),"..",Gross_Inv_Can!D62/Hrs_Wkd_Can!D11)</f>
        <v>110.2732187444259</v>
      </c>
      <c r="E11" s="28">
        <f>IF(ISERROR(Gross_Inv_Can!E62/Hrs_Wkd_Can!E11),"..",Gross_Inv_Can!E62/Hrs_Wkd_Can!E11)</f>
        <v>73.861081874236234</v>
      </c>
      <c r="F11" s="28">
        <f>IF(ISERROR(Gross_Inv_Can!F62/Hrs_Wkd_Can!F11),"..",Gross_Inv_Can!F62/Hrs_Wkd_Can!F11)</f>
        <v>1.6440486664784275</v>
      </c>
      <c r="G11" s="28">
        <f>IF(ISERROR(Gross_Inv_Can!G62/Hrs_Wkd_Can!G11),"..",Gross_Inv_Can!G62/Hrs_Wkd_Can!G11)</f>
        <v>5.849669817903342</v>
      </c>
      <c r="H11" s="28">
        <f>IF(ISERROR(Gross_Inv_Can!H62/Hrs_Wkd_Can!H11),"..",Gross_Inv_Can!H62/Hrs_Wkd_Can!H11)</f>
        <v>2.6398944545425218</v>
      </c>
      <c r="I11" s="28">
        <f>IF(ISERROR(Gross_Inv_Can!I62/Hrs_Wkd_Can!I11),"..",Gross_Inv_Can!I62/Hrs_Wkd_Can!I11)</f>
        <v>2.3388517228620707</v>
      </c>
      <c r="J11" s="28">
        <f>IF(ISERROR(Gross_Inv_Can!J62/Hrs_Wkd_Can!J11),"..",Gross_Inv_Can!J62/Hrs_Wkd_Can!J11)</f>
        <v>6.874896415629169</v>
      </c>
      <c r="K11" s="28">
        <f>IF(ISERROR(Gross_Inv_Can!K62/Hrs_Wkd_Can!K11),"..",Gross_Inv_Can!K62/Hrs_Wkd_Can!K11)</f>
        <v>14.833151208157332</v>
      </c>
      <c r="L11" s="28">
        <f>IF(ISERROR(Gross_Inv_Can!L62/Hrs_Wkd_Can!L11),"..",Gross_Inv_Can!L62/Hrs_Wkd_Can!L11)</f>
        <v>12.55096904326707</v>
      </c>
      <c r="M11" s="28">
        <f>IF(ISERROR(Gross_Inv_Can!M62/Hrs_Wkd_Can!M11),"..",Gross_Inv_Can!M62/Hrs_Wkd_Can!M11)</f>
        <v>2.9031864153429083</v>
      </c>
      <c r="N11" s="28">
        <f>IF(ISERROR(Gross_Inv_Can!N62/Hrs_Wkd_Can!N11),"..",Gross_Inv_Can!N62/Hrs_Wkd_Can!N11)</f>
        <v>0.83703168421177665</v>
      </c>
      <c r="O11" s="28">
        <f>IF(ISERROR(Gross_Inv_Can!O62/Hrs_Wkd_Can!O11),"..",Gross_Inv_Can!O62/Hrs_Wkd_Can!O11)</f>
        <v>3.4223298146850629</v>
      </c>
      <c r="P11" s="28">
        <f>IF(ISERROR(Gross_Inv_Can!P62/Hrs_Wkd_Can!P11),"..",Gross_Inv_Can!P62/Hrs_Wkd_Can!P11)</f>
        <v>1.3747075937489674</v>
      </c>
      <c r="Q11" s="28">
        <f>IF(ISERROR(Gross_Inv_Can!Q62/Hrs_Wkd_Can!Q11),"..",Gross_Inv_Can!Q62/Hrs_Wkd_Can!Q11)</f>
        <v>0.68807037497030832</v>
      </c>
      <c r="R11" s="55"/>
    </row>
    <row r="12" spans="1:18">
      <c r="A12" s="5">
        <v>2004</v>
      </c>
      <c r="B12" s="16">
        <f>IF(ISERROR(Gross_Inv_Can!B63/Hrs_Wkd_Can!B12),"..",Gross_Inv_Can!B63/Hrs_Wkd_Can!B12)</f>
        <v>6.8346017089610616</v>
      </c>
      <c r="C12" s="28">
        <f>IF(ISERROR(Gross_Inv_Can!C63/Hrs_Wkd_Can!C12),"..",Gross_Inv_Can!C63/Hrs_Wkd_Can!C12)</f>
        <v>4.9483663305987484</v>
      </c>
      <c r="D12" s="28">
        <f>IF(ISERROR(Gross_Inv_Can!D63/Hrs_Wkd_Can!D12),"..",Gross_Inv_Can!D63/Hrs_Wkd_Can!D12)</f>
        <v>118.52944705794044</v>
      </c>
      <c r="E12" s="28">
        <f>IF(ISERROR(Gross_Inv_Can!E63/Hrs_Wkd_Can!E12),"..",Gross_Inv_Can!E63/Hrs_Wkd_Can!E12)</f>
        <v>71.513912235903149</v>
      </c>
      <c r="F12" s="28">
        <f>IF(ISERROR(Gross_Inv_Can!F63/Hrs_Wkd_Can!F12),"..",Gross_Inv_Can!F63/Hrs_Wkd_Can!F12)</f>
        <v>1.7807274360293541</v>
      </c>
      <c r="G12" s="28">
        <f>IF(ISERROR(Gross_Inv_Can!G63/Hrs_Wkd_Can!G12),"..",Gross_Inv_Can!G63/Hrs_Wkd_Can!G12)</f>
        <v>5.7604919915460728</v>
      </c>
      <c r="H12" s="28">
        <f>IF(ISERROR(Gross_Inv_Can!H63/Hrs_Wkd_Can!H12),"..",Gross_Inv_Can!H63/Hrs_Wkd_Can!H12)</f>
        <v>2.7083488506081808</v>
      </c>
      <c r="I12" s="28">
        <f>IF(ISERROR(Gross_Inv_Can!I63/Hrs_Wkd_Can!I12),"..",Gross_Inv_Can!I63/Hrs_Wkd_Can!I12)</f>
        <v>2.7893837634613927</v>
      </c>
      <c r="J12" s="28">
        <f>IF(ISERROR(Gross_Inv_Can!J63/Hrs_Wkd_Can!J12),"..",Gross_Inv_Can!J63/Hrs_Wkd_Can!J12)</f>
        <v>6.6138817261327603</v>
      </c>
      <c r="K12" s="28">
        <f>IF(ISERROR(Gross_Inv_Can!K63/Hrs_Wkd_Can!K12),"..",Gross_Inv_Can!K63/Hrs_Wkd_Can!K12)</f>
        <v>17.854218130300914</v>
      </c>
      <c r="L12" s="28">
        <f>IF(ISERROR(Gross_Inv_Can!L63/Hrs_Wkd_Can!L12),"..",Gross_Inv_Can!L63/Hrs_Wkd_Can!L12)</f>
        <v>13.995455385956578</v>
      </c>
      <c r="M12" s="28">
        <f>IF(ISERROR(Gross_Inv_Can!M63/Hrs_Wkd_Can!M12),"..",Gross_Inv_Can!M63/Hrs_Wkd_Can!M12)</f>
        <v>2.9251589015779773</v>
      </c>
      <c r="N12" s="28">
        <f>IF(ISERROR(Gross_Inv_Can!N63/Hrs_Wkd_Can!N12),"..",Gross_Inv_Can!N63/Hrs_Wkd_Can!N12)</f>
        <v>0.81894702387078122</v>
      </c>
      <c r="O12" s="28">
        <f>IF(ISERROR(Gross_Inv_Can!O63/Hrs_Wkd_Can!O12),"..",Gross_Inv_Can!O63/Hrs_Wkd_Can!O12)</f>
        <v>3.6190044188436401</v>
      </c>
      <c r="P12" s="28">
        <f>IF(ISERROR(Gross_Inv_Can!P63/Hrs_Wkd_Can!P12),"..",Gross_Inv_Can!P63/Hrs_Wkd_Can!P12)</f>
        <v>1.4971941457361353</v>
      </c>
      <c r="Q12" s="28">
        <f>IF(ISERROR(Gross_Inv_Can!Q63/Hrs_Wkd_Can!Q12),"..",Gross_Inv_Can!Q63/Hrs_Wkd_Can!Q12)</f>
        <v>0.7521862788224849</v>
      </c>
      <c r="R12" s="55"/>
    </row>
    <row r="13" spans="1:18">
      <c r="A13" s="5">
        <v>2005</v>
      </c>
      <c r="B13" s="16">
        <f>IF(ISERROR(Gross_Inv_Can!B64/Hrs_Wkd_Can!B13),"..",Gross_Inv_Can!B64/Hrs_Wkd_Can!B13)</f>
        <v>7.6208945554860348</v>
      </c>
      <c r="C13" s="28">
        <f>IF(ISERROR(Gross_Inv_Can!C64/Hrs_Wkd_Can!C13),"..",Gross_Inv_Can!C64/Hrs_Wkd_Can!C13)</f>
        <v>4.8106677161678322</v>
      </c>
      <c r="D13" s="28">
        <f>IF(ISERROR(Gross_Inv_Can!D64/Hrs_Wkd_Can!D13),"..",Gross_Inv_Can!D64/Hrs_Wkd_Can!D13)</f>
        <v>129.63117376864355</v>
      </c>
      <c r="E13" s="28">
        <f>IF(ISERROR(Gross_Inv_Can!E64/Hrs_Wkd_Can!E13),"..",Gross_Inv_Can!E64/Hrs_Wkd_Can!E13)</f>
        <v>71.828545201013739</v>
      </c>
      <c r="F13" s="28">
        <f>IF(ISERROR(Gross_Inv_Can!F64/Hrs_Wkd_Can!F13),"..",Gross_Inv_Can!F64/Hrs_Wkd_Can!F13)</f>
        <v>1.8411465039574815</v>
      </c>
      <c r="G13" s="28">
        <f>IF(ISERROR(Gross_Inv_Can!G64/Hrs_Wkd_Can!G13),"..",Gross_Inv_Can!G64/Hrs_Wkd_Can!G13)</f>
        <v>6.194401126190729</v>
      </c>
      <c r="H13" s="28">
        <f>IF(ISERROR(Gross_Inv_Can!H64/Hrs_Wkd_Can!H13),"..",Gross_Inv_Can!H64/Hrs_Wkd_Can!H13)</f>
        <v>3.0894255743231858</v>
      </c>
      <c r="I13" s="28">
        <f>IF(ISERROR(Gross_Inv_Can!I64/Hrs_Wkd_Can!I13),"..",Gross_Inv_Can!I64/Hrs_Wkd_Can!I13)</f>
        <v>2.5741472399312437</v>
      </c>
      <c r="J13" s="28">
        <f>IF(ISERROR(Gross_Inv_Can!J64/Hrs_Wkd_Can!J13),"..",Gross_Inv_Can!J64/Hrs_Wkd_Can!J13)</f>
        <v>8.5830632531469373</v>
      </c>
      <c r="K13" s="28">
        <f>IF(ISERROR(Gross_Inv_Can!K64/Hrs_Wkd_Can!K13),"..",Gross_Inv_Can!K64/Hrs_Wkd_Can!K13)</f>
        <v>19.070888284997437</v>
      </c>
      <c r="L13" s="28">
        <f>IF(ISERROR(Gross_Inv_Can!L64/Hrs_Wkd_Can!L13),"..",Gross_Inv_Can!L64/Hrs_Wkd_Can!L13)</f>
        <v>15.597302383711337</v>
      </c>
      <c r="M13" s="28">
        <f>IF(ISERROR(Gross_Inv_Can!M64/Hrs_Wkd_Can!M13),"..",Gross_Inv_Can!M64/Hrs_Wkd_Can!M13)</f>
        <v>2.7845919171456357</v>
      </c>
      <c r="N13" s="28">
        <f>IF(ISERROR(Gross_Inv_Can!N64/Hrs_Wkd_Can!N13),"..",Gross_Inv_Can!N64/Hrs_Wkd_Can!N13)</f>
        <v>0.85476520229438091</v>
      </c>
      <c r="O13" s="28">
        <f>IF(ISERROR(Gross_Inv_Can!O64/Hrs_Wkd_Can!O13),"..",Gross_Inv_Can!O64/Hrs_Wkd_Can!O13)</f>
        <v>3.3784976051394544</v>
      </c>
      <c r="P13" s="28">
        <f>IF(ISERROR(Gross_Inv_Can!P64/Hrs_Wkd_Can!P13),"..",Gross_Inv_Can!P64/Hrs_Wkd_Can!P13)</f>
        <v>1.6666627798399569</v>
      </c>
      <c r="Q13" s="28">
        <f>IF(ISERROR(Gross_Inv_Can!Q64/Hrs_Wkd_Can!Q13),"..",Gross_Inv_Can!Q64/Hrs_Wkd_Can!Q13)</f>
        <v>0.79110569985763146</v>
      </c>
      <c r="R13" s="55"/>
    </row>
    <row r="14" spans="1:18">
      <c r="A14" s="5">
        <v>2006</v>
      </c>
      <c r="B14" s="16">
        <f>IF(ISERROR(Gross_Inv_Can!B65/Hrs_Wkd_Can!B14),"..",Gross_Inv_Can!B65/Hrs_Wkd_Can!B14)</f>
        <v>8.2241429015835514</v>
      </c>
      <c r="C14" s="28">
        <f>IF(ISERROR(Gross_Inv_Can!C65/Hrs_Wkd_Can!C14),"..",Gross_Inv_Can!C65/Hrs_Wkd_Can!C14)</f>
        <v>4.5750797278986317</v>
      </c>
      <c r="D14" s="28">
        <f>IF(ISERROR(Gross_Inv_Can!D65/Hrs_Wkd_Can!D14),"..",Gross_Inv_Can!D65/Hrs_Wkd_Can!D14)</f>
        <v>126.59503699837668</v>
      </c>
      <c r="E14" s="28">
        <f>IF(ISERROR(Gross_Inv_Can!E65/Hrs_Wkd_Can!E14),"..",Gross_Inv_Can!E65/Hrs_Wkd_Can!E14)</f>
        <v>85.64756659286698</v>
      </c>
      <c r="F14" s="28">
        <f>IF(ISERROR(Gross_Inv_Can!F65/Hrs_Wkd_Can!F14),"..",Gross_Inv_Can!F65/Hrs_Wkd_Can!F14)</f>
        <v>1.9256570801361517</v>
      </c>
      <c r="G14" s="28">
        <f>IF(ISERROR(Gross_Inv_Can!G65/Hrs_Wkd_Can!G14),"..",Gross_Inv_Can!G65/Hrs_Wkd_Can!G14)</f>
        <v>6.4773771305758068</v>
      </c>
      <c r="H14" s="28">
        <f>IF(ISERROR(Gross_Inv_Can!H65/Hrs_Wkd_Can!H14),"..",Gross_Inv_Can!H65/Hrs_Wkd_Can!H14)</f>
        <v>3.2925150443243782</v>
      </c>
      <c r="I14" s="28">
        <f>IF(ISERROR(Gross_Inv_Can!I65/Hrs_Wkd_Can!I14),"..",Gross_Inv_Can!I65/Hrs_Wkd_Can!I14)</f>
        <v>2.675550322302688</v>
      </c>
      <c r="J14" s="28">
        <f>IF(ISERROR(Gross_Inv_Can!J65/Hrs_Wkd_Can!J14),"..",Gross_Inv_Can!J65/Hrs_Wkd_Can!J14)</f>
        <v>9.3468549823954312</v>
      </c>
      <c r="K14" s="28">
        <f>IF(ISERROR(Gross_Inv_Can!K65/Hrs_Wkd_Can!K14),"..",Gross_Inv_Can!K65/Hrs_Wkd_Can!K14)</f>
        <v>19.144586107666449</v>
      </c>
      <c r="L14" s="28">
        <f>IF(ISERROR(Gross_Inv_Can!L65/Hrs_Wkd_Can!L14),"..",Gross_Inv_Can!L65/Hrs_Wkd_Can!L14)</f>
        <v>18.151758622687247</v>
      </c>
      <c r="M14" s="28">
        <f>IF(ISERROR(Gross_Inv_Can!M65/Hrs_Wkd_Can!M14),"..",Gross_Inv_Can!M65/Hrs_Wkd_Can!M14)</f>
        <v>3.0220239406974509</v>
      </c>
      <c r="N14" s="28">
        <f>IF(ISERROR(Gross_Inv_Can!N65/Hrs_Wkd_Can!N14),"..",Gross_Inv_Can!N65/Hrs_Wkd_Can!N14)</f>
        <v>1.297057458065219</v>
      </c>
      <c r="O14" s="28">
        <f>IF(ISERROR(Gross_Inv_Can!O65/Hrs_Wkd_Can!O14),"..",Gross_Inv_Can!O65/Hrs_Wkd_Can!O14)</f>
        <v>3.5117482610640809</v>
      </c>
      <c r="P14" s="28">
        <f>IF(ISERROR(Gross_Inv_Can!P65/Hrs_Wkd_Can!P14),"..",Gross_Inv_Can!P65/Hrs_Wkd_Can!P14)</f>
        <v>1.5739350113387762</v>
      </c>
      <c r="Q14" s="28">
        <f>IF(ISERROR(Gross_Inv_Can!Q65/Hrs_Wkd_Can!Q14),"..",Gross_Inv_Can!Q65/Hrs_Wkd_Can!Q14)</f>
        <v>0.75459023044407691</v>
      </c>
      <c r="R14" s="55"/>
    </row>
    <row r="15" spans="1:18">
      <c r="A15" s="5">
        <v>2007</v>
      </c>
      <c r="B15" s="16">
        <f>IF(ISERROR(Gross_Inv_Can!B66/Hrs_Wkd_Can!B15),"..",Gross_Inv_Can!B66/Hrs_Wkd_Can!B15)</f>
        <v>8.2285102886667669</v>
      </c>
      <c r="C15" s="28">
        <f>IF(ISERROR(Gross_Inv_Can!C66/Hrs_Wkd_Can!C15),"..",Gross_Inv_Can!C66/Hrs_Wkd_Can!C15)</f>
        <v>5.914029804498826</v>
      </c>
      <c r="D15" s="28">
        <f>IF(ISERROR(Gross_Inv_Can!D66/Hrs_Wkd_Can!D15),"..",Gross_Inv_Can!D66/Hrs_Wkd_Can!D15)</f>
        <v>123.62296210105541</v>
      </c>
      <c r="E15" s="28">
        <f>IF(ISERROR(Gross_Inv_Can!E66/Hrs_Wkd_Can!E15),"..",Gross_Inv_Can!E66/Hrs_Wkd_Can!E15)</f>
        <v>100.18540662868716</v>
      </c>
      <c r="F15" s="28">
        <f>IF(ISERROR(Gross_Inv_Can!F66/Hrs_Wkd_Can!F15),"..",Gross_Inv_Can!F66/Hrs_Wkd_Can!F15)</f>
        <v>2.057872041889615</v>
      </c>
      <c r="G15" s="28">
        <f>IF(ISERROR(Gross_Inv_Can!G66/Hrs_Wkd_Can!G15),"..",Gross_Inv_Can!G66/Hrs_Wkd_Can!G15)</f>
        <v>6.6887339978547535</v>
      </c>
      <c r="H15" s="28">
        <f>IF(ISERROR(Gross_Inv_Can!H66/Hrs_Wkd_Can!H15),"..",Gross_Inv_Can!H66/Hrs_Wkd_Can!H15)</f>
        <v>3.4357440172727176</v>
      </c>
      <c r="I15" s="28">
        <f>IF(ISERROR(Gross_Inv_Can!I66/Hrs_Wkd_Can!I15),"..",Gross_Inv_Can!I66/Hrs_Wkd_Can!I15)</f>
        <v>3.0505289230483577</v>
      </c>
      <c r="J15" s="28">
        <f>IF(ISERROR(Gross_Inv_Can!J66/Hrs_Wkd_Can!J15),"..",Gross_Inv_Can!J66/Hrs_Wkd_Can!J15)</f>
        <v>10.506964432382627</v>
      </c>
      <c r="K15" s="28">
        <f>IF(ISERROR(Gross_Inv_Can!K66/Hrs_Wkd_Can!K15),"..",Gross_Inv_Can!K66/Hrs_Wkd_Can!K15)</f>
        <v>16.035164416176702</v>
      </c>
      <c r="L15" s="28">
        <f>IF(ISERROR(Gross_Inv_Can!L66/Hrs_Wkd_Can!L15),"..",Gross_Inv_Can!L66/Hrs_Wkd_Can!L15)</f>
        <v>17.003963840470771</v>
      </c>
      <c r="M15" s="28">
        <f>IF(ISERROR(Gross_Inv_Can!M66/Hrs_Wkd_Can!M15),"..",Gross_Inv_Can!M66/Hrs_Wkd_Can!M15)</f>
        <v>3.2209115164961206</v>
      </c>
      <c r="N15" s="28">
        <f>IF(ISERROR(Gross_Inv_Can!N66/Hrs_Wkd_Can!N15),"..",Gross_Inv_Can!N66/Hrs_Wkd_Can!N15)</f>
        <v>1.1716174174747842</v>
      </c>
      <c r="O15" s="28">
        <f>IF(ISERROR(Gross_Inv_Can!O66/Hrs_Wkd_Can!O15),"..",Gross_Inv_Can!O66/Hrs_Wkd_Can!O15)</f>
        <v>4.2169325281785586</v>
      </c>
      <c r="P15" s="28">
        <f>IF(ISERROR(Gross_Inv_Can!P66/Hrs_Wkd_Can!P15),"..",Gross_Inv_Can!P66/Hrs_Wkd_Can!P15)</f>
        <v>1.6191773846747173</v>
      </c>
      <c r="Q15" s="28">
        <f>IF(ISERROR(Gross_Inv_Can!Q66/Hrs_Wkd_Can!Q15),"..",Gross_Inv_Can!Q66/Hrs_Wkd_Can!Q15)</f>
        <v>0.75610066288207611</v>
      </c>
      <c r="R15" s="55"/>
    </row>
    <row r="16" spans="1:18">
      <c r="A16" s="5">
        <v>2008</v>
      </c>
      <c r="B16" s="16">
        <f>IF(ISERROR(Gross_Inv_Can!B67/Hrs_Wkd_Can!B16),"..",Gross_Inv_Can!B67/Hrs_Wkd_Can!B16)</f>
        <v>8.56744741811608</v>
      </c>
      <c r="C16" s="28">
        <f>IF(ISERROR(Gross_Inv_Can!C67/Hrs_Wkd_Can!C16),"..",Gross_Inv_Can!C67/Hrs_Wkd_Can!C16)</f>
        <v>6.4016073092533992</v>
      </c>
      <c r="D16" s="28">
        <f>IF(ISERROR(Gross_Inv_Can!D67/Hrs_Wkd_Can!D16),"..",Gross_Inv_Can!D67/Hrs_Wkd_Can!D16)</f>
        <v>124.2470502855421</v>
      </c>
      <c r="E16" s="28">
        <f>IF(ISERROR(Gross_Inv_Can!E67/Hrs_Wkd_Can!E16),"..",Gross_Inv_Can!E67/Hrs_Wkd_Can!E16)</f>
        <v>102.30073308073021</v>
      </c>
      <c r="F16" s="28">
        <f>IF(ISERROR(Gross_Inv_Can!F67/Hrs_Wkd_Can!F16),"..",Gross_Inv_Can!F67/Hrs_Wkd_Can!F16)</f>
        <v>2.0911086048546523</v>
      </c>
      <c r="G16" s="28">
        <f>IF(ISERROR(Gross_Inv_Can!G67/Hrs_Wkd_Can!G16),"..",Gross_Inv_Can!G67/Hrs_Wkd_Can!G16)</f>
        <v>6.7178466915106156</v>
      </c>
      <c r="H16" s="28">
        <f>IF(ISERROR(Gross_Inv_Can!H67/Hrs_Wkd_Can!H16),"..",Gross_Inv_Can!H67/Hrs_Wkd_Can!H16)</f>
        <v>4.0658902548687585</v>
      </c>
      <c r="I16" s="28">
        <f>IF(ISERROR(Gross_Inv_Can!I67/Hrs_Wkd_Can!I16),"..",Gross_Inv_Can!I67/Hrs_Wkd_Can!I16)</f>
        <v>3.0777744969934693</v>
      </c>
      <c r="J16" s="28">
        <f>IF(ISERROR(Gross_Inv_Can!J67/Hrs_Wkd_Can!J16),"..",Gross_Inv_Can!J67/Hrs_Wkd_Can!J16)</f>
        <v>12.822583823296862</v>
      </c>
      <c r="K16" s="28">
        <f>IF(ISERROR(Gross_Inv_Can!K67/Hrs_Wkd_Can!K16),"..",Gross_Inv_Can!K67/Hrs_Wkd_Can!K16)</f>
        <v>16.336143343861472</v>
      </c>
      <c r="L16" s="28">
        <f>IF(ISERROR(Gross_Inv_Can!L67/Hrs_Wkd_Can!L16),"..",Gross_Inv_Can!L67/Hrs_Wkd_Can!L16)</f>
        <v>15.936787982231721</v>
      </c>
      <c r="M16" s="28">
        <f>IF(ISERROR(Gross_Inv_Can!M67/Hrs_Wkd_Can!M16),"..",Gross_Inv_Can!M67/Hrs_Wkd_Can!M16)</f>
        <v>3.4219105252186495</v>
      </c>
      <c r="N16" s="28">
        <f>IF(ISERROR(Gross_Inv_Can!N67/Hrs_Wkd_Can!N16),"..",Gross_Inv_Can!N67/Hrs_Wkd_Can!N16)</f>
        <v>1.4292398093010084</v>
      </c>
      <c r="O16" s="28">
        <f>IF(ISERROR(Gross_Inv_Can!O67/Hrs_Wkd_Can!O16),"..",Gross_Inv_Can!O67/Hrs_Wkd_Can!O16)</f>
        <v>4.78137779412664</v>
      </c>
      <c r="P16" s="28">
        <f>IF(ISERROR(Gross_Inv_Can!P67/Hrs_Wkd_Can!P16),"..",Gross_Inv_Can!P67/Hrs_Wkd_Can!P16)</f>
        <v>1.7080457771673574</v>
      </c>
      <c r="Q16" s="28">
        <f>IF(ISERROR(Gross_Inv_Can!Q67/Hrs_Wkd_Can!Q16),"..",Gross_Inv_Can!Q67/Hrs_Wkd_Can!Q16)</f>
        <v>0.80586521860193094</v>
      </c>
      <c r="R16" s="55"/>
    </row>
    <row r="17" spans="1:18">
      <c r="A17" s="5">
        <v>2009</v>
      </c>
      <c r="B17" s="16">
        <f>IF(ISERROR(Gross_Inv_Can!B68/Hrs_Wkd_Can!B17),"..",Gross_Inv_Can!B68/Hrs_Wkd_Can!B17)</f>
        <v>7.2313837570888362</v>
      </c>
      <c r="C17" s="28">
        <f>IF(ISERROR(Gross_Inv_Can!C68/Hrs_Wkd_Can!C17),"..",Gross_Inv_Can!C68/Hrs_Wkd_Can!C17)</f>
        <v>6.9487943210145913</v>
      </c>
      <c r="D17" s="28">
        <f>IF(ISERROR(Gross_Inv_Can!D68/Hrs_Wkd_Can!D17),"..",Gross_Inv_Can!D68/Hrs_Wkd_Can!D17)</f>
        <v>91.446983002750301</v>
      </c>
      <c r="E17" s="28">
        <f>IF(ISERROR(Gross_Inv_Can!E68/Hrs_Wkd_Can!E17),"..",Gross_Inv_Can!E68/Hrs_Wkd_Can!E17)</f>
        <v>111.2150537755895</v>
      </c>
      <c r="F17" s="28">
        <f>IF(ISERROR(Gross_Inv_Can!F68/Hrs_Wkd_Can!F17),"..",Gross_Inv_Can!F68/Hrs_Wkd_Can!F17)</f>
        <v>2.0654428623222429</v>
      </c>
      <c r="G17" s="28">
        <f>IF(ISERROR(Gross_Inv_Can!G68/Hrs_Wkd_Can!G17),"..",Gross_Inv_Can!G68/Hrs_Wkd_Can!G17)</f>
        <v>5.8286029772738663</v>
      </c>
      <c r="H17" s="28">
        <f>IF(ISERROR(Gross_Inv_Can!H68/Hrs_Wkd_Can!H17),"..",Gross_Inv_Can!H68/Hrs_Wkd_Can!H17)</f>
        <v>3.7846003600263374</v>
      </c>
      <c r="I17" s="28">
        <f>IF(ISERROR(Gross_Inv_Can!I68/Hrs_Wkd_Can!I17),"..",Gross_Inv_Can!I68/Hrs_Wkd_Can!I17)</f>
        <v>2.5339001398914101</v>
      </c>
      <c r="J17" s="28">
        <f>IF(ISERROR(Gross_Inv_Can!J68/Hrs_Wkd_Can!J17),"..",Gross_Inv_Can!J68/Hrs_Wkd_Can!J17)</f>
        <v>11.626690483058324</v>
      </c>
      <c r="K17" s="28">
        <f>IF(ISERROR(Gross_Inv_Can!K68/Hrs_Wkd_Can!K17),"..",Gross_Inv_Can!K68/Hrs_Wkd_Can!K17)</f>
        <v>16.626936853875861</v>
      </c>
      <c r="L17" s="28">
        <f>IF(ISERROR(Gross_Inv_Can!L68/Hrs_Wkd_Can!L17),"..",Gross_Inv_Can!L68/Hrs_Wkd_Can!L17)</f>
        <v>11.826857339227697</v>
      </c>
      <c r="M17" s="28">
        <f>IF(ISERROR(Gross_Inv_Can!M68/Hrs_Wkd_Can!M17),"..",Gross_Inv_Can!M68/Hrs_Wkd_Can!M17)</f>
        <v>2.8608134397762512</v>
      </c>
      <c r="N17" s="28">
        <f>IF(ISERROR(Gross_Inv_Can!N68/Hrs_Wkd_Can!N17),"..",Gross_Inv_Can!N68/Hrs_Wkd_Can!N17)</f>
        <v>1.3123776112166323</v>
      </c>
      <c r="O17" s="28">
        <f>IF(ISERROR(Gross_Inv_Can!O68/Hrs_Wkd_Can!O17),"..",Gross_Inv_Can!O68/Hrs_Wkd_Can!O17)</f>
        <v>3.4581837970885498</v>
      </c>
      <c r="P17" s="28">
        <f>IF(ISERROR(Gross_Inv_Can!P68/Hrs_Wkd_Can!P17),"..",Gross_Inv_Can!P68/Hrs_Wkd_Can!P17)</f>
        <v>2.3260882407979424</v>
      </c>
      <c r="Q17" s="28">
        <f>IF(ISERROR(Gross_Inv_Can!Q68/Hrs_Wkd_Can!Q17),"..",Gross_Inv_Can!Q68/Hrs_Wkd_Can!Q17)</f>
        <v>0.85812834015639938</v>
      </c>
      <c r="R17" s="55"/>
    </row>
    <row r="18" spans="1:18">
      <c r="A18" s="5">
        <v>2010</v>
      </c>
      <c r="B18" s="16">
        <f>IF(ISERROR(Gross_Inv_Can!B69/Hrs_Wkd_Can!B18),"..",Gross_Inv_Can!B69/Hrs_Wkd_Can!B18)</f>
        <v>7.9801176913804914</v>
      </c>
      <c r="C18" s="28">
        <f>IF(ISERROR(Gross_Inv_Can!C69/Hrs_Wkd_Can!C18),"..",Gross_Inv_Can!C69/Hrs_Wkd_Can!C18)</f>
        <v>7.525124482070721</v>
      </c>
      <c r="D18" s="28">
        <f>IF(ISERROR(Gross_Inv_Can!D69/Hrs_Wkd_Can!D18),"..",Gross_Inv_Can!D69/Hrs_Wkd_Can!D18)</f>
        <v>124.67651671841232</v>
      </c>
      <c r="E18" s="28">
        <f>IF(ISERROR(Gross_Inv_Can!E69/Hrs_Wkd_Can!E18),"..",Gross_Inv_Can!E69/Hrs_Wkd_Can!E18)</f>
        <v>104.67247834111758</v>
      </c>
      <c r="F18" s="28">
        <f>IF(ISERROR(Gross_Inv_Can!F69/Hrs_Wkd_Can!F18),"..",Gross_Inv_Can!F69/Hrs_Wkd_Can!F18)</f>
        <v>2.2869416748970517</v>
      </c>
      <c r="G18" s="28">
        <f>IF(ISERROR(Gross_Inv_Can!G69/Hrs_Wkd_Can!G18),"..",Gross_Inv_Can!G69/Hrs_Wkd_Can!G18)</f>
        <v>6.3267130239823031</v>
      </c>
      <c r="H18" s="28">
        <f>IF(ISERROR(Gross_Inv_Can!H69/Hrs_Wkd_Can!H18),"..",Gross_Inv_Can!H69/Hrs_Wkd_Can!H18)</f>
        <v>3.888196951901528</v>
      </c>
      <c r="I18" s="28">
        <f>IF(ISERROR(Gross_Inv_Can!I69/Hrs_Wkd_Can!I18),"..",Gross_Inv_Can!I69/Hrs_Wkd_Can!I18)</f>
        <v>2.5531931190036206</v>
      </c>
      <c r="J18" s="28">
        <f>IF(ISERROR(Gross_Inv_Can!J69/Hrs_Wkd_Can!J18),"..",Gross_Inv_Can!J69/Hrs_Wkd_Can!J18)</f>
        <v>10.069572963375688</v>
      </c>
      <c r="K18" s="28">
        <f>IF(ISERROR(Gross_Inv_Can!K69/Hrs_Wkd_Can!K18),"..",Gross_Inv_Can!K69/Hrs_Wkd_Can!K18)</f>
        <v>18.069146901467622</v>
      </c>
      <c r="L18" s="28">
        <f>IF(ISERROR(Gross_Inv_Can!L69/Hrs_Wkd_Can!L18),"..",Gross_Inv_Can!L69/Hrs_Wkd_Can!L18)</f>
        <v>12.337334245436061</v>
      </c>
      <c r="M18" s="28">
        <f>IF(ISERROR(Gross_Inv_Can!M69/Hrs_Wkd_Can!M18),"..",Gross_Inv_Can!M69/Hrs_Wkd_Can!M18)</f>
        <v>2.9814400664194838</v>
      </c>
      <c r="N18" s="28">
        <f>IF(ISERROR(Gross_Inv_Can!N69/Hrs_Wkd_Can!N18),"..",Gross_Inv_Can!N69/Hrs_Wkd_Can!N18)</f>
        <v>1.3327934489836777</v>
      </c>
      <c r="O18" s="28">
        <f>IF(ISERROR(Gross_Inv_Can!O69/Hrs_Wkd_Can!O18),"..",Gross_Inv_Can!O69/Hrs_Wkd_Can!O18)</f>
        <v>3.5229470067311688</v>
      </c>
      <c r="P18" s="28">
        <f>IF(ISERROR(Gross_Inv_Can!P69/Hrs_Wkd_Can!P18),"..",Gross_Inv_Can!P69/Hrs_Wkd_Can!P18)</f>
        <v>1.9269201180993762</v>
      </c>
      <c r="Q18" s="28">
        <f>IF(ISERROR(Gross_Inv_Can!Q69/Hrs_Wkd_Can!Q18),"..",Gross_Inv_Can!Q69/Hrs_Wkd_Can!Q18)</f>
        <v>0.95142104860755328</v>
      </c>
      <c r="R18" s="55"/>
    </row>
    <row r="19" spans="1:18">
      <c r="A19" s="55">
        <v>2011</v>
      </c>
      <c r="B19" s="16" t="str">
        <f>IF(ISERROR(Gross_Inv_Can!B70/Hrs_Wkd_Can!B21),"..",Gross_Inv_Can!B70/Hrs_Wkd_Can!B21)</f>
        <v>..</v>
      </c>
      <c r="C19" s="28" t="str">
        <f>IF(ISERROR(Gross_Inv_Can!C70/Hrs_Wkd_Can!C21),"..",Gross_Inv_Can!C70/Hrs_Wkd_Can!C21)</f>
        <v>..</v>
      </c>
      <c r="D19" s="28" t="str">
        <f>IF(ISERROR(Gross_Inv_Can!D70/Hrs_Wkd_Can!D21),"..",Gross_Inv_Can!D70/Hrs_Wkd_Can!D21)</f>
        <v>..</v>
      </c>
      <c r="E19" s="28" t="str">
        <f>IF(ISERROR(Gross_Inv_Can!E70/Hrs_Wkd_Can!E21),"..",Gross_Inv_Can!E70/Hrs_Wkd_Can!E21)</f>
        <v>..</v>
      </c>
      <c r="F19" s="28" t="str">
        <f>IF(ISERROR(Gross_Inv_Can!F70/Hrs_Wkd_Can!F21),"..",Gross_Inv_Can!F70/Hrs_Wkd_Can!F21)</f>
        <v>..</v>
      </c>
      <c r="G19" s="28" t="str">
        <f>IF(ISERROR(Gross_Inv_Can!G70/Hrs_Wkd_Can!G21),"..",Gross_Inv_Can!G70/Hrs_Wkd_Can!G21)</f>
        <v>..</v>
      </c>
      <c r="H19" s="28" t="str">
        <f>IF(ISERROR(Gross_Inv_Can!H70/Hrs_Wkd_Can!H21),"..",Gross_Inv_Can!H70/Hrs_Wkd_Can!H21)</f>
        <v>..</v>
      </c>
      <c r="I19" s="28" t="str">
        <f>IF(ISERROR(Gross_Inv_Can!I70/Hrs_Wkd_Can!I21),"..",Gross_Inv_Can!I70/Hrs_Wkd_Can!I21)</f>
        <v>..</v>
      </c>
      <c r="J19" s="28" t="str">
        <f>IF(ISERROR(Gross_Inv_Can!J70/Hrs_Wkd_Can!J21),"..",Gross_Inv_Can!J70/Hrs_Wkd_Can!J21)</f>
        <v>..</v>
      </c>
      <c r="K19" s="28" t="str">
        <f>IF(ISERROR(Gross_Inv_Can!K70/Hrs_Wkd_Can!K21),"..",Gross_Inv_Can!K70/Hrs_Wkd_Can!K21)</f>
        <v>..</v>
      </c>
      <c r="L19" s="28" t="str">
        <f>IF(ISERROR(Gross_Inv_Can!L70/Hrs_Wkd_Can!L21),"..",Gross_Inv_Can!L70/Hrs_Wkd_Can!L21)</f>
        <v>..</v>
      </c>
      <c r="M19" s="28" t="str">
        <f>IF(ISERROR(Gross_Inv_Can!M70/Hrs_Wkd_Can!M21),"..",Gross_Inv_Can!M70/Hrs_Wkd_Can!M21)</f>
        <v>..</v>
      </c>
      <c r="N19" s="28" t="str">
        <f>IF(ISERROR(Gross_Inv_Can!N70/Hrs_Wkd_Can!N21),"..",Gross_Inv_Can!N70/Hrs_Wkd_Can!N21)</f>
        <v>..</v>
      </c>
      <c r="O19" s="28" t="str">
        <f>IF(ISERROR(Gross_Inv_Can!O70/Hrs_Wkd_Can!O21),"..",Gross_Inv_Can!O70/Hrs_Wkd_Can!O21)</f>
        <v>..</v>
      </c>
      <c r="P19" s="28" t="str">
        <f>IF(ISERROR(Gross_Inv_Can!P70/Hrs_Wkd_Can!P21),"..",Gross_Inv_Can!P70/Hrs_Wkd_Can!P21)</f>
        <v>..</v>
      </c>
      <c r="Q19" s="28" t="str">
        <f>IF(ISERROR(Gross_Inv_Can!Q70/Hrs_Wkd_Can!Q21),"..",Gross_Inv_Can!Q70/Hrs_Wkd_Can!Q21)</f>
        <v>..</v>
      </c>
      <c r="R19" s="55"/>
    </row>
    <row r="20" spans="1:18">
      <c r="A20" s="55">
        <v>2012</v>
      </c>
      <c r="B20" s="16" t="str">
        <f>IF(ISERROR(Gross_Inv_Can!B71/Hrs_Wkd_Can!B22),"..",Gross_Inv_Can!B71/Hrs_Wkd_Can!B22)</f>
        <v>..</v>
      </c>
      <c r="C20" s="28" t="str">
        <f>IF(ISERROR(Gross_Inv_Can!C71/Hrs_Wkd_Can!C22),"..",Gross_Inv_Can!C71/Hrs_Wkd_Can!C22)</f>
        <v>..</v>
      </c>
      <c r="D20" s="28" t="str">
        <f>IF(ISERROR(Gross_Inv_Can!D71/Hrs_Wkd_Can!D22),"..",Gross_Inv_Can!D71/Hrs_Wkd_Can!D22)</f>
        <v>..</v>
      </c>
      <c r="E20" s="28" t="str">
        <f>IF(ISERROR(Gross_Inv_Can!E71/Hrs_Wkd_Can!E22),"..",Gross_Inv_Can!E71/Hrs_Wkd_Can!E22)</f>
        <v>..</v>
      </c>
      <c r="F20" s="28" t="str">
        <f>IF(ISERROR(Gross_Inv_Can!F71/Hrs_Wkd_Can!F22),"..",Gross_Inv_Can!F71/Hrs_Wkd_Can!F22)</f>
        <v>..</v>
      </c>
      <c r="G20" s="28" t="str">
        <f>IF(ISERROR(Gross_Inv_Can!G71/Hrs_Wkd_Can!G22),"..",Gross_Inv_Can!G71/Hrs_Wkd_Can!G22)</f>
        <v>..</v>
      </c>
      <c r="H20" s="28" t="str">
        <f>IF(ISERROR(Gross_Inv_Can!H71/Hrs_Wkd_Can!H22),"..",Gross_Inv_Can!H71/Hrs_Wkd_Can!H22)</f>
        <v>..</v>
      </c>
      <c r="I20" s="28" t="str">
        <f>IF(ISERROR(Gross_Inv_Can!I71/Hrs_Wkd_Can!I22),"..",Gross_Inv_Can!I71/Hrs_Wkd_Can!I22)</f>
        <v>..</v>
      </c>
      <c r="J20" s="28" t="str">
        <f>IF(ISERROR(Gross_Inv_Can!J71/Hrs_Wkd_Can!J22),"..",Gross_Inv_Can!J71/Hrs_Wkd_Can!J22)</f>
        <v>..</v>
      </c>
      <c r="K20" s="28" t="str">
        <f>IF(ISERROR(Gross_Inv_Can!K71/Hrs_Wkd_Can!K22),"..",Gross_Inv_Can!K71/Hrs_Wkd_Can!K22)</f>
        <v>..</v>
      </c>
      <c r="L20" s="28" t="str">
        <f>IF(ISERROR(Gross_Inv_Can!L71/Hrs_Wkd_Can!L22),"..",Gross_Inv_Can!L71/Hrs_Wkd_Can!L22)</f>
        <v>..</v>
      </c>
      <c r="M20" s="28" t="str">
        <f>IF(ISERROR(Gross_Inv_Can!M71/Hrs_Wkd_Can!M22),"..",Gross_Inv_Can!M71/Hrs_Wkd_Can!M22)</f>
        <v>..</v>
      </c>
      <c r="N20" s="28" t="str">
        <f>IF(ISERROR(Gross_Inv_Can!N71/Hrs_Wkd_Can!N22),"..",Gross_Inv_Can!N71/Hrs_Wkd_Can!N22)</f>
        <v>..</v>
      </c>
      <c r="O20" s="28" t="str">
        <f>IF(ISERROR(Gross_Inv_Can!O71/Hrs_Wkd_Can!O22),"..",Gross_Inv_Can!O71/Hrs_Wkd_Can!O22)</f>
        <v>..</v>
      </c>
      <c r="P20" s="28" t="str">
        <f>IF(ISERROR(Gross_Inv_Can!P71/Hrs_Wkd_Can!P22),"..",Gross_Inv_Can!P71/Hrs_Wkd_Can!P22)</f>
        <v>..</v>
      </c>
      <c r="Q20" s="28" t="str">
        <f>IF(ISERROR(Gross_Inv_Can!Q71/Hrs_Wkd_Can!Q22),"..",Gross_Inv_Can!Q71/Hrs_Wkd_Can!Q22)</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2.3554434922592238</v>
      </c>
      <c r="C23" s="9">
        <f t="shared" si="0"/>
        <v>3.6101459589987561</v>
      </c>
      <c r="D23" s="9">
        <f t="shared" si="0"/>
        <v>2.6256776460336972</v>
      </c>
      <c r="E23" s="9">
        <f t="shared" si="0"/>
        <v>6.4872862697477052</v>
      </c>
      <c r="F23" s="9">
        <f t="shared" si="0"/>
        <v>3.3615484049111855</v>
      </c>
      <c r="G23" s="9">
        <f t="shared" si="0"/>
        <v>0.13216540133174082</v>
      </c>
      <c r="H23" s="28">
        <f t="shared" si="0"/>
        <v>3.27040111742114</v>
      </c>
      <c r="I23" s="28">
        <f t="shared" si="0"/>
        <v>2.7180438710517896</v>
      </c>
      <c r="J23" s="28">
        <f t="shared" si="0"/>
        <v>2.2411603693061943</v>
      </c>
      <c r="K23" s="28">
        <f t="shared" si="0"/>
        <v>0.82985094665835035</v>
      </c>
      <c r="L23" s="28">
        <f t="shared" si="0"/>
        <v>0.77581570670008926</v>
      </c>
      <c r="M23" s="28">
        <f t="shared" si="0"/>
        <v>4.2207227615546739</v>
      </c>
      <c r="N23" s="28">
        <f t="shared" si="0"/>
        <v>3.2227150532480042</v>
      </c>
      <c r="O23" s="28">
        <f t="shared" si="0"/>
        <v>2.0383512445696361</v>
      </c>
      <c r="P23" s="28">
        <f t="shared" si="0"/>
        <v>5.0887940270367027</v>
      </c>
      <c r="Q23" s="58">
        <f t="shared" si="0"/>
        <v>2.4594055520098967</v>
      </c>
      <c r="R23" s="55"/>
    </row>
    <row r="24" spans="1:18">
      <c r="A24" s="26" t="s">
        <v>19</v>
      </c>
      <c r="B24" s="16">
        <f t="shared" si="0"/>
        <v>2.5208044419110065</v>
      </c>
      <c r="C24" s="9">
        <f t="shared" si="0"/>
        <v>4.3092085536766689E-2</v>
      </c>
      <c r="D24" s="9">
        <f t="shared" si="0"/>
        <v>4.6828333237754149</v>
      </c>
      <c r="E24" s="9">
        <f t="shared" si="0"/>
        <v>6.3423959656617734</v>
      </c>
      <c r="F24" s="9">
        <f t="shared" si="0"/>
        <v>5.5229678651823599</v>
      </c>
      <c r="G24" s="9">
        <f t="shared" si="0"/>
        <v>-0.71914459201517511</v>
      </c>
      <c r="H24" s="28">
        <f t="shared" si="0"/>
        <v>-2.5437926834419367</v>
      </c>
      <c r="I24" s="28">
        <f t="shared" si="0"/>
        <v>1.9439138465267236</v>
      </c>
      <c r="J24" s="28">
        <f t="shared" si="0"/>
        <v>4.9964973913319222</v>
      </c>
      <c r="K24" s="28">
        <f t="shared" si="0"/>
        <v>3.3588867802469835E-3</v>
      </c>
      <c r="L24" s="28">
        <f t="shared" si="0"/>
        <v>6.516139155973133</v>
      </c>
      <c r="M24" s="28">
        <f t="shared" si="0"/>
        <v>21.149206371641327</v>
      </c>
      <c r="N24" s="28">
        <f t="shared" si="0"/>
        <v>-13.092192437945815</v>
      </c>
      <c r="O24" s="28">
        <f t="shared" si="0"/>
        <v>1.0475993245708137</v>
      </c>
      <c r="P24" s="28">
        <f t="shared" si="0"/>
        <v>-7.5466916301511482</v>
      </c>
      <c r="Q24" s="28">
        <f t="shared" si="0"/>
        <v>-5.0903008026734975</v>
      </c>
      <c r="R24" s="55"/>
    </row>
    <row r="25" spans="1:18">
      <c r="A25" s="26" t="s">
        <v>20</v>
      </c>
      <c r="B25" s="16">
        <f t="shared" si="0"/>
        <v>2.3058872371511496</v>
      </c>
      <c r="C25" s="9">
        <f t="shared" si="0"/>
        <v>4.7048597227533406</v>
      </c>
      <c r="D25" s="9">
        <f t="shared" si="0"/>
        <v>2.0164504290768992</v>
      </c>
      <c r="E25" s="9">
        <f t="shared" si="0"/>
        <v>6.5307918439634793</v>
      </c>
      <c r="F25" s="9">
        <f t="shared" si="0"/>
        <v>2.7217972698132087</v>
      </c>
      <c r="G25" s="9">
        <f t="shared" si="0"/>
        <v>0.38897901933678813</v>
      </c>
      <c r="H25" s="28">
        <f t="shared" si="0"/>
        <v>5.0813808820862727</v>
      </c>
      <c r="I25" s="28">
        <f t="shared" si="0"/>
        <v>2.9514271613360732</v>
      </c>
      <c r="J25" s="28">
        <f t="shared" si="0"/>
        <v>1.4287462542307727</v>
      </c>
      <c r="K25" s="28">
        <f t="shared" si="0"/>
        <v>1.0791279840474122</v>
      </c>
      <c r="L25" s="28">
        <f t="shared" si="0"/>
        <v>-0.88518062260688479</v>
      </c>
      <c r="M25" s="28">
        <f t="shared" si="0"/>
        <v>-0.38055157824145036</v>
      </c>
      <c r="N25" s="28">
        <f t="shared" si="0"/>
        <v>8.6901588024727019</v>
      </c>
      <c r="O25" s="28">
        <f t="shared" si="0"/>
        <v>2.3374667599418197</v>
      </c>
      <c r="P25" s="28">
        <f t="shared" si="0"/>
        <v>9.2060235429654682</v>
      </c>
      <c r="Q25" s="28">
        <f t="shared" si="0"/>
        <v>4.8393216733797484</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IF(ISERROR((B5/$B5)*100),"..",(B5/$B5)*100)</f>
        <v>100</v>
      </c>
      <c r="C31" s="21">
        <f t="shared" ref="C31:Q31" si="1">IF(ISERROR((C5/$B5)*100),"..",(C5/$B5)*100)</f>
        <v>80.485372296088784</v>
      </c>
      <c r="D31" s="21">
        <f t="shared" si="1"/>
        <v>1509.6947644291495</v>
      </c>
      <c r="E31" s="21">
        <f t="shared" si="1"/>
        <v>784.14181383523567</v>
      </c>
      <c r="F31" s="21">
        <f t="shared" si="1"/>
        <v>25.23602696639259</v>
      </c>
      <c r="G31" s="21">
        <f t="shared" si="1"/>
        <v>105.47613587257543</v>
      </c>
      <c r="H31" s="21">
        <f t="shared" si="1"/>
        <v>43.40052722529984</v>
      </c>
      <c r="I31" s="21">
        <f t="shared" si="1"/>
        <v>30.556880976956485</v>
      </c>
      <c r="J31" s="21">
        <f t="shared" si="1"/>
        <v>128.02919833948104</v>
      </c>
      <c r="K31" s="21">
        <f t="shared" si="1"/>
        <v>275.24028676504287</v>
      </c>
      <c r="L31" s="21">
        <f t="shared" si="1"/>
        <v>189.24400193998494</v>
      </c>
      <c r="M31" s="21">
        <f t="shared" si="1"/>
        <v>29.543096673157692</v>
      </c>
      <c r="N31" s="21">
        <f t="shared" si="1"/>
        <v>14.96639540265465</v>
      </c>
      <c r="O31" s="21">
        <f t="shared" si="1"/>
        <v>45.963645588217055</v>
      </c>
      <c r="P31" s="21">
        <f t="shared" si="1"/>
        <v>17.142074754618712</v>
      </c>
      <c r="Q31" s="21">
        <f t="shared" si="1"/>
        <v>11.766083372658576</v>
      </c>
      <c r="R31" s="55"/>
    </row>
    <row r="32" spans="1:18">
      <c r="A32" s="5">
        <v>1998</v>
      </c>
      <c r="B32" s="87">
        <f t="shared" ref="B32:Q42" si="2">IF(ISERROR((B6/$B6)*100),"..",(B6/$B6)*100)</f>
        <v>100</v>
      </c>
      <c r="C32" s="21">
        <f t="shared" si="2"/>
        <v>81.27862710875921</v>
      </c>
      <c r="D32" s="21">
        <f t="shared" si="2"/>
        <v>1453.2691732420603</v>
      </c>
      <c r="E32" s="21">
        <f t="shared" si="2"/>
        <v>868.62468920834669</v>
      </c>
      <c r="F32" s="21">
        <f t="shared" si="2"/>
        <v>25.653157156961033</v>
      </c>
      <c r="G32" s="21">
        <f t="shared" si="2"/>
        <v>104.92803233967962</v>
      </c>
      <c r="H32" s="21">
        <f t="shared" si="2"/>
        <v>39.204189263174392</v>
      </c>
      <c r="I32" s="21">
        <f t="shared" si="2"/>
        <v>26.760409576967188</v>
      </c>
      <c r="J32" s="21">
        <f t="shared" si="2"/>
        <v>169.23553881564601</v>
      </c>
      <c r="K32" s="21">
        <f t="shared" si="2"/>
        <v>247.94779689322169</v>
      </c>
      <c r="L32" s="21">
        <f t="shared" si="2"/>
        <v>211.6582765021104</v>
      </c>
      <c r="M32" s="21">
        <f t="shared" si="2"/>
        <v>33.509027781265431</v>
      </c>
      <c r="N32" s="21">
        <f t="shared" si="2"/>
        <v>9.2213440929642019</v>
      </c>
      <c r="O32" s="21">
        <f t="shared" si="2"/>
        <v>40.207736607609156</v>
      </c>
      <c r="P32" s="21">
        <f t="shared" si="2"/>
        <v>18.097441038988453</v>
      </c>
      <c r="Q32" s="21">
        <f t="shared" si="2"/>
        <v>10.511897520569635</v>
      </c>
      <c r="R32" s="55"/>
    </row>
    <row r="33" spans="1:18">
      <c r="A33" s="5">
        <v>1999</v>
      </c>
      <c r="B33" s="87">
        <f t="shared" si="2"/>
        <v>100</v>
      </c>
      <c r="C33" s="21">
        <f t="shared" si="2"/>
        <v>72.114589253801114</v>
      </c>
      <c r="D33" s="21">
        <f t="shared" si="2"/>
        <v>1422.4631665344618</v>
      </c>
      <c r="E33" s="21">
        <f t="shared" si="2"/>
        <v>894.20275088752555</v>
      </c>
      <c r="F33" s="21">
        <f t="shared" si="2"/>
        <v>27.73222616410143</v>
      </c>
      <c r="G33" s="21">
        <f t="shared" si="2"/>
        <v>98.400912301009697</v>
      </c>
      <c r="H33" s="21">
        <f t="shared" si="2"/>
        <v>40.240045153129039</v>
      </c>
      <c r="I33" s="21">
        <f t="shared" si="2"/>
        <v>27.659421301994985</v>
      </c>
      <c r="J33" s="21">
        <f t="shared" si="2"/>
        <v>176.73497689008636</v>
      </c>
      <c r="K33" s="21">
        <f t="shared" si="2"/>
        <v>253.91832637767925</v>
      </c>
      <c r="L33" s="21">
        <f t="shared" si="2"/>
        <v>235.70574580148627</v>
      </c>
      <c r="M33" s="21">
        <f t="shared" si="2"/>
        <v>35.427911585539334</v>
      </c>
      <c r="N33" s="21">
        <f t="shared" si="2"/>
        <v>8.5127884869030481</v>
      </c>
      <c r="O33" s="21">
        <f t="shared" si="2"/>
        <v>47.441175275878877</v>
      </c>
      <c r="P33" s="21">
        <f t="shared" si="2"/>
        <v>15.470211547776447</v>
      </c>
      <c r="Q33" s="21">
        <f t="shared" si="2"/>
        <v>9.5867316539439731</v>
      </c>
      <c r="R33" s="55"/>
    </row>
    <row r="34" spans="1:18">
      <c r="A34" s="5">
        <v>2000</v>
      </c>
      <c r="B34" s="87">
        <f t="shared" si="2"/>
        <v>100</v>
      </c>
      <c r="C34" s="21">
        <f t="shared" si="2"/>
        <v>74.789780770622883</v>
      </c>
      <c r="D34" s="21">
        <f t="shared" si="2"/>
        <v>1607.2355840097475</v>
      </c>
      <c r="E34" s="21">
        <f t="shared" si="2"/>
        <v>875.14077711663083</v>
      </c>
      <c r="F34" s="21">
        <f t="shared" si="2"/>
        <v>27.518576148820667</v>
      </c>
      <c r="G34" s="21">
        <f t="shared" si="2"/>
        <v>95.788798624317025</v>
      </c>
      <c r="H34" s="21">
        <f t="shared" si="2"/>
        <v>37.280996095644795</v>
      </c>
      <c r="I34" s="21">
        <f t="shared" si="2"/>
        <v>30.043942074062507</v>
      </c>
      <c r="J34" s="21">
        <f t="shared" si="2"/>
        <v>137.53000063720927</v>
      </c>
      <c r="K34" s="21">
        <f t="shared" si="2"/>
        <v>255.45814103043321</v>
      </c>
      <c r="L34" s="21">
        <f t="shared" si="2"/>
        <v>212.24250207282199</v>
      </c>
      <c r="M34" s="21">
        <f t="shared" si="2"/>
        <v>48.750797015417611</v>
      </c>
      <c r="N34" s="21">
        <f t="shared" si="2"/>
        <v>9.1171181126058212</v>
      </c>
      <c r="O34" s="21">
        <f t="shared" si="2"/>
        <v>44.010515107290942</v>
      </c>
      <c r="P34" s="21">
        <f t="shared" si="2"/>
        <v>12.571721132036167</v>
      </c>
      <c r="Q34" s="21">
        <f t="shared" si="2"/>
        <v>9.3352874780791844</v>
      </c>
      <c r="R34" s="55"/>
    </row>
    <row r="35" spans="1:18">
      <c r="A35" s="5">
        <v>2001</v>
      </c>
      <c r="B35" s="87">
        <f t="shared" si="2"/>
        <v>100</v>
      </c>
      <c r="C35" s="21">
        <f t="shared" si="2"/>
        <v>76.636536422077867</v>
      </c>
      <c r="D35" s="21">
        <f t="shared" si="2"/>
        <v>1726.0159764363259</v>
      </c>
      <c r="E35" s="21">
        <f t="shared" si="2"/>
        <v>952.35345592875547</v>
      </c>
      <c r="F35" s="21">
        <f t="shared" si="2"/>
        <v>27.012397938674575</v>
      </c>
      <c r="G35" s="21">
        <f t="shared" si="2"/>
        <v>84.654449498583844</v>
      </c>
      <c r="H35" s="21">
        <f t="shared" si="2"/>
        <v>36.739188197390106</v>
      </c>
      <c r="I35" s="21">
        <f t="shared" si="2"/>
        <v>30.613686099442212</v>
      </c>
      <c r="J35" s="21">
        <f t="shared" si="2"/>
        <v>135.56722974707012</v>
      </c>
      <c r="K35" s="21">
        <f t="shared" si="2"/>
        <v>270.65899883064077</v>
      </c>
      <c r="L35" s="21">
        <f t="shared" si="2"/>
        <v>203.56027259104383</v>
      </c>
      <c r="M35" s="21">
        <f t="shared" si="2"/>
        <v>46.804492683701767</v>
      </c>
      <c r="N35" s="21">
        <f t="shared" si="2"/>
        <v>8.7238824750777368</v>
      </c>
      <c r="O35" s="21">
        <f t="shared" si="2"/>
        <v>41.135069300848443</v>
      </c>
      <c r="P35" s="21">
        <f t="shared" si="2"/>
        <v>12.374780713426818</v>
      </c>
      <c r="Q35" s="21">
        <f t="shared" si="2"/>
        <v>10.829318144167125</v>
      </c>
      <c r="R35" s="55"/>
    </row>
    <row r="36" spans="1:18">
      <c r="A36" s="5">
        <v>2002</v>
      </c>
      <c r="B36" s="87">
        <f t="shared" si="2"/>
        <v>100</v>
      </c>
      <c r="C36" s="21">
        <f t="shared" si="2"/>
        <v>86.080661378251335</v>
      </c>
      <c r="D36" s="21">
        <f t="shared" si="2"/>
        <v>1652.8183635944351</v>
      </c>
      <c r="E36" s="21">
        <f t="shared" si="2"/>
        <v>1119.6533793023027</v>
      </c>
      <c r="F36" s="21">
        <f t="shared" si="2"/>
        <v>25.038129232595946</v>
      </c>
      <c r="G36" s="21">
        <f t="shared" si="2"/>
        <v>86.842963091261311</v>
      </c>
      <c r="H36" s="21">
        <f t="shared" si="2"/>
        <v>39.269353975129555</v>
      </c>
      <c r="I36" s="21">
        <f t="shared" si="2"/>
        <v>32.162883630060705</v>
      </c>
      <c r="J36" s="21">
        <f t="shared" si="2"/>
        <v>138.8777233494975</v>
      </c>
      <c r="K36" s="21">
        <f t="shared" si="2"/>
        <v>283.66047927587601</v>
      </c>
      <c r="L36" s="21">
        <f t="shared" si="2"/>
        <v>194.99327841904696</v>
      </c>
      <c r="M36" s="21">
        <f t="shared" si="2"/>
        <v>49.200899882454848</v>
      </c>
      <c r="N36" s="21">
        <f t="shared" si="2"/>
        <v>10.561293060432616</v>
      </c>
      <c r="O36" s="21">
        <f t="shared" si="2"/>
        <v>49.090116220787536</v>
      </c>
      <c r="P36" s="21">
        <f t="shared" si="2"/>
        <v>18.844118993933805</v>
      </c>
      <c r="Q36" s="21">
        <f t="shared" si="2"/>
        <v>9.9145192077006712</v>
      </c>
      <c r="R36" s="55"/>
    </row>
    <row r="37" spans="1:18">
      <c r="A37" s="5">
        <v>2003</v>
      </c>
      <c r="B37" s="87">
        <f t="shared" si="2"/>
        <v>100</v>
      </c>
      <c r="C37" s="21">
        <f t="shared" si="2"/>
        <v>76.442907663940204</v>
      </c>
      <c r="D37" s="21">
        <f t="shared" si="2"/>
        <v>1727.8534668816253</v>
      </c>
      <c r="E37" s="21">
        <f t="shared" si="2"/>
        <v>1157.317504985567</v>
      </c>
      <c r="F37" s="21">
        <f t="shared" si="2"/>
        <v>25.760336194416695</v>
      </c>
      <c r="G37" s="21">
        <f t="shared" si="2"/>
        <v>91.657542874506902</v>
      </c>
      <c r="H37" s="21">
        <f t="shared" si="2"/>
        <v>41.3640849284944</v>
      </c>
      <c r="I37" s="21">
        <f t="shared" si="2"/>
        <v>36.647094406805508</v>
      </c>
      <c r="J37" s="21">
        <f t="shared" si="2"/>
        <v>107.72165482652487</v>
      </c>
      <c r="K37" s="21">
        <f t="shared" si="2"/>
        <v>232.41827917614435</v>
      </c>
      <c r="L37" s="21">
        <f t="shared" si="2"/>
        <v>196.65913102975568</v>
      </c>
      <c r="M37" s="21">
        <f t="shared" si="2"/>
        <v>45.489564645608439</v>
      </c>
      <c r="N37" s="21">
        <f t="shared" si="2"/>
        <v>13.115315884693809</v>
      </c>
      <c r="O37" s="21">
        <f t="shared" si="2"/>
        <v>53.62393972393992</v>
      </c>
      <c r="P37" s="21">
        <f t="shared" si="2"/>
        <v>21.5400739078156</v>
      </c>
      <c r="Q37" s="21">
        <f t="shared" si="2"/>
        <v>10.781264901738282</v>
      </c>
      <c r="R37" s="55"/>
    </row>
    <row r="38" spans="1:18">
      <c r="A38" s="5">
        <v>2004</v>
      </c>
      <c r="B38" s="87">
        <f t="shared" si="2"/>
        <v>100</v>
      </c>
      <c r="C38" s="21">
        <f t="shared" si="2"/>
        <v>72.401678127209507</v>
      </c>
      <c r="D38" s="21">
        <f t="shared" si="2"/>
        <v>1734.2553685686287</v>
      </c>
      <c r="E38" s="21">
        <f t="shared" si="2"/>
        <v>1046.3508377106893</v>
      </c>
      <c r="F38" s="21">
        <f t="shared" si="2"/>
        <v>26.054589745801664</v>
      </c>
      <c r="G38" s="21">
        <f t="shared" si="2"/>
        <v>84.284238304527832</v>
      </c>
      <c r="H38" s="21">
        <f t="shared" si="2"/>
        <v>39.627018017116924</v>
      </c>
      <c r="I38" s="21">
        <f t="shared" si="2"/>
        <v>40.81267471378974</v>
      </c>
      <c r="J38" s="21">
        <f t="shared" si="2"/>
        <v>96.770550908052073</v>
      </c>
      <c r="K38" s="21">
        <f t="shared" si="2"/>
        <v>261.23275196697546</v>
      </c>
      <c r="L38" s="21">
        <f t="shared" si="2"/>
        <v>204.77353300056529</v>
      </c>
      <c r="M38" s="21">
        <f t="shared" si="2"/>
        <v>42.799259212760113</v>
      </c>
      <c r="N38" s="21">
        <f t="shared" si="2"/>
        <v>11.982366474948115</v>
      </c>
      <c r="O38" s="21">
        <f t="shared" si="2"/>
        <v>52.951211686536894</v>
      </c>
      <c r="P38" s="21">
        <f t="shared" si="2"/>
        <v>21.906092110285179</v>
      </c>
      <c r="Q38" s="21">
        <f t="shared" si="2"/>
        <v>11.00556127266743</v>
      </c>
      <c r="R38" s="55"/>
    </row>
    <row r="39" spans="1:18">
      <c r="A39" s="5">
        <v>2005</v>
      </c>
      <c r="B39" s="87">
        <f t="shared" si="2"/>
        <v>100</v>
      </c>
      <c r="C39" s="21">
        <f t="shared" si="2"/>
        <v>63.124711687616632</v>
      </c>
      <c r="D39" s="21">
        <f t="shared" si="2"/>
        <v>1700.9968163819597</v>
      </c>
      <c r="E39" s="21">
        <f t="shared" si="2"/>
        <v>942.52117882023049</v>
      </c>
      <c r="F39" s="21">
        <f t="shared" si="2"/>
        <v>24.159191425002724</v>
      </c>
      <c r="G39" s="21">
        <f t="shared" si="2"/>
        <v>81.281811224268679</v>
      </c>
      <c r="H39" s="21">
        <f t="shared" si="2"/>
        <v>40.53888361569323</v>
      </c>
      <c r="I39" s="21">
        <f t="shared" si="2"/>
        <v>33.777494507888164</v>
      </c>
      <c r="J39" s="21">
        <f t="shared" si="2"/>
        <v>112.62540362756062</v>
      </c>
      <c r="K39" s="21">
        <f t="shared" si="2"/>
        <v>250.24474680953199</v>
      </c>
      <c r="L39" s="21">
        <f t="shared" si="2"/>
        <v>204.66498086479027</v>
      </c>
      <c r="M39" s="21">
        <f t="shared" si="2"/>
        <v>36.538911500108583</v>
      </c>
      <c r="N39" s="21">
        <f t="shared" si="2"/>
        <v>11.216074386950586</v>
      </c>
      <c r="O39" s="21">
        <f t="shared" si="2"/>
        <v>44.33203452089996</v>
      </c>
      <c r="P39" s="21">
        <f t="shared" si="2"/>
        <v>21.86964755522277</v>
      </c>
      <c r="Q39" s="21">
        <f t="shared" si="2"/>
        <v>10.380745909784832</v>
      </c>
      <c r="R39" s="55"/>
    </row>
    <row r="40" spans="1:18">
      <c r="A40" s="5">
        <v>2006</v>
      </c>
      <c r="B40" s="87">
        <f t="shared" si="2"/>
        <v>100</v>
      </c>
      <c r="C40" s="21">
        <f t="shared" si="2"/>
        <v>55.629866633490821</v>
      </c>
      <c r="D40" s="21">
        <f t="shared" si="2"/>
        <v>1539.30979207573</v>
      </c>
      <c r="E40" s="21">
        <f t="shared" si="2"/>
        <v>1041.416322865397</v>
      </c>
      <c r="F40" s="21">
        <f t="shared" si="2"/>
        <v>23.414684097541254</v>
      </c>
      <c r="G40" s="21">
        <f t="shared" si="2"/>
        <v>78.760512895861694</v>
      </c>
      <c r="H40" s="21">
        <f t="shared" si="2"/>
        <v>40.034749927441162</v>
      </c>
      <c r="I40" s="21">
        <f t="shared" si="2"/>
        <v>32.53287733834869</v>
      </c>
      <c r="J40" s="21">
        <f t="shared" si="2"/>
        <v>113.65141746984604</v>
      </c>
      <c r="K40" s="21">
        <f t="shared" si="2"/>
        <v>232.78518304904665</v>
      </c>
      <c r="L40" s="21">
        <f t="shared" si="2"/>
        <v>220.71307417569486</v>
      </c>
      <c r="M40" s="21">
        <f t="shared" si="2"/>
        <v>36.74576155669137</v>
      </c>
      <c r="N40" s="21">
        <f t="shared" si="2"/>
        <v>15.771339014737592</v>
      </c>
      <c r="O40" s="21">
        <f t="shared" si="2"/>
        <v>42.700477157174603</v>
      </c>
      <c r="P40" s="21">
        <f t="shared" si="2"/>
        <v>19.137982281846249</v>
      </c>
      <c r="Q40" s="21">
        <f t="shared" si="2"/>
        <v>9.1753054327251693</v>
      </c>
      <c r="R40" s="55"/>
    </row>
    <row r="41" spans="1:18">
      <c r="A41" s="5">
        <v>2007</v>
      </c>
      <c r="B41" s="87">
        <f t="shared" si="2"/>
        <v>100</v>
      </c>
      <c r="C41" s="21">
        <f t="shared" si="2"/>
        <v>71.872424011479879</v>
      </c>
      <c r="D41" s="21">
        <f t="shared" si="2"/>
        <v>1502.3735495758315</v>
      </c>
      <c r="E41" s="21">
        <f t="shared" si="2"/>
        <v>1217.5400298967095</v>
      </c>
      <c r="F41" s="21">
        <f t="shared" si="2"/>
        <v>25.009047442329248</v>
      </c>
      <c r="G41" s="21">
        <f t="shared" si="2"/>
        <v>81.287301871241908</v>
      </c>
      <c r="H41" s="21">
        <f t="shared" si="2"/>
        <v>41.754143784748159</v>
      </c>
      <c r="I41" s="21">
        <f t="shared" si="2"/>
        <v>37.072675563763838</v>
      </c>
      <c r="J41" s="21">
        <f t="shared" si="2"/>
        <v>127.68975262574568</v>
      </c>
      <c r="K41" s="21">
        <f t="shared" si="2"/>
        <v>194.87323772642225</v>
      </c>
      <c r="L41" s="21">
        <f t="shared" si="2"/>
        <v>206.64692932195211</v>
      </c>
      <c r="M41" s="21">
        <f t="shared" si="2"/>
        <v>39.143312744377603</v>
      </c>
      <c r="N41" s="21">
        <f t="shared" si="2"/>
        <v>14.238511910089823</v>
      </c>
      <c r="O41" s="21">
        <f t="shared" si="2"/>
        <v>51.247824700257027</v>
      </c>
      <c r="P41" s="21">
        <f t="shared" si="2"/>
        <v>19.677649147559929</v>
      </c>
      <c r="Q41" s="21">
        <f t="shared" si="2"/>
        <v>9.1887916081658574</v>
      </c>
      <c r="R41" s="55"/>
    </row>
    <row r="42" spans="1:18">
      <c r="A42" s="5">
        <v>2008</v>
      </c>
      <c r="B42" s="87">
        <f t="shared" si="2"/>
        <v>100</v>
      </c>
      <c r="C42" s="21">
        <f t="shared" si="2"/>
        <v>74.720123705889833</v>
      </c>
      <c r="D42" s="21">
        <f t="shared" si="2"/>
        <v>1450.2225017782851</v>
      </c>
      <c r="E42" s="21">
        <f t="shared" si="2"/>
        <v>1194.0631565991612</v>
      </c>
      <c r="F42" s="21">
        <f t="shared" si="2"/>
        <v>24.407603604697371</v>
      </c>
      <c r="G42" s="21">
        <f t="shared" si="2"/>
        <v>78.411297597293242</v>
      </c>
      <c r="H42" s="21">
        <f t="shared" si="2"/>
        <v>47.457428758434311</v>
      </c>
      <c r="I42" s="21">
        <f t="shared" si="2"/>
        <v>35.924054701350592</v>
      </c>
      <c r="J42" s="21">
        <f t="shared" si="2"/>
        <v>149.666326474128</v>
      </c>
      <c r="K42" s="21">
        <f t="shared" si="2"/>
        <v>190.67690230952911</v>
      </c>
      <c r="L42" s="21">
        <f t="shared" si="2"/>
        <v>186.01559139461992</v>
      </c>
      <c r="M42" s="21">
        <f t="shared" ref="M42:Q42" si="3">IF(ISERROR((M16/$B16)*100),"..",(M16/$B16)*100)</f>
        <v>39.940840698746918</v>
      </c>
      <c r="N42" s="21">
        <f t="shared" si="3"/>
        <v>16.682212793962943</v>
      </c>
      <c r="O42" s="21">
        <f t="shared" si="3"/>
        <v>55.808662262884724</v>
      </c>
      <c r="P42" s="21">
        <f t="shared" si="3"/>
        <v>19.936460579327889</v>
      </c>
      <c r="Q42" s="21">
        <f t="shared" si="3"/>
        <v>9.4061297288841121</v>
      </c>
      <c r="R42" s="55"/>
    </row>
    <row r="43" spans="1:18">
      <c r="A43" s="5">
        <v>2009</v>
      </c>
      <c r="B43" s="87">
        <f t="shared" ref="B43:Q44" si="4">IF(ISERROR((B17/$B17)*100),"..",(B17/$B17)*100)</f>
        <v>100</v>
      </c>
      <c r="C43" s="21">
        <f t="shared" si="4"/>
        <v>96.092180341041569</v>
      </c>
      <c r="D43" s="21">
        <f t="shared" si="4"/>
        <v>1264.5848439879292</v>
      </c>
      <c r="E43" s="21">
        <f t="shared" si="4"/>
        <v>1537.9498241476504</v>
      </c>
      <c r="F43" s="21">
        <f t="shared" si="4"/>
        <v>28.562207894132502</v>
      </c>
      <c r="G43" s="21">
        <f t="shared" si="4"/>
        <v>80.601488913655828</v>
      </c>
      <c r="H43" s="21">
        <f t="shared" si="4"/>
        <v>52.335769849253822</v>
      </c>
      <c r="I43" s="21">
        <f t="shared" si="4"/>
        <v>35.040321811264121</v>
      </c>
      <c r="J43" s="21">
        <f t="shared" si="4"/>
        <v>160.78099121293104</v>
      </c>
      <c r="K43" s="21">
        <f t="shared" si="4"/>
        <v>229.92745804116231</v>
      </c>
      <c r="L43" s="21">
        <f t="shared" si="4"/>
        <v>163.54902099662425</v>
      </c>
      <c r="M43" s="21">
        <f t="shared" si="4"/>
        <v>39.561078983974973</v>
      </c>
      <c r="N43" s="21">
        <f t="shared" si="4"/>
        <v>18.148360746726031</v>
      </c>
      <c r="O43" s="21">
        <f t="shared" si="4"/>
        <v>47.821881859036111</v>
      </c>
      <c r="P43" s="21">
        <f t="shared" si="4"/>
        <v>32.166571695461563</v>
      </c>
      <c r="Q43" s="21">
        <f t="shared" si="4"/>
        <v>11.866723838507212</v>
      </c>
      <c r="R43" s="55"/>
    </row>
    <row r="44" spans="1:18">
      <c r="A44" s="5">
        <v>2010</v>
      </c>
      <c r="B44" s="87">
        <f t="shared" si="4"/>
        <v>100</v>
      </c>
      <c r="C44" s="21">
        <f t="shared" si="4"/>
        <v>94.298414799054669</v>
      </c>
      <c r="D44" s="21">
        <f t="shared" si="4"/>
        <v>1562.3393230538227</v>
      </c>
      <c r="E44" s="21">
        <f t="shared" si="4"/>
        <v>1311.665847411959</v>
      </c>
      <c r="F44" s="21">
        <f t="shared" si="4"/>
        <v>28.657994322154295</v>
      </c>
      <c r="G44" s="21">
        <f t="shared" si="4"/>
        <v>79.280948836330211</v>
      </c>
      <c r="H44" s="21">
        <f t="shared" si="4"/>
        <v>48.723553990955033</v>
      </c>
      <c r="I44" s="21">
        <f t="shared" si="4"/>
        <v>31.994429377418619</v>
      </c>
      <c r="J44" s="21">
        <f t="shared" si="4"/>
        <v>126.18326386654755</v>
      </c>
      <c r="K44" s="21">
        <f t="shared" si="4"/>
        <v>226.42707288621224</v>
      </c>
      <c r="L44" s="21">
        <f t="shared" si="4"/>
        <v>154.60090593352902</v>
      </c>
      <c r="M44" s="21">
        <f t="shared" si="4"/>
        <v>37.360853332273599</v>
      </c>
      <c r="N44" s="21">
        <f t="shared" si="4"/>
        <v>16.701425975499816</v>
      </c>
      <c r="O44" s="21">
        <f t="shared" si="4"/>
        <v>44.146554511801057</v>
      </c>
      <c r="P44" s="21">
        <f t="shared" si="4"/>
        <v>24.146512528013051</v>
      </c>
      <c r="Q44" s="21">
        <f t="shared" si="4"/>
        <v>11.922393696463963</v>
      </c>
      <c r="R44" s="55"/>
    </row>
    <row r="45" spans="1:18">
      <c r="A45" s="5">
        <v>2011</v>
      </c>
      <c r="B45" s="87" t="str">
        <f t="shared" ref="B45:Q45" si="5">IF(ISERROR((B19/$B19)*100),"..",(B19/$B19)*100)</f>
        <v>..</v>
      </c>
      <c r="C45" s="21" t="str">
        <f t="shared" si="5"/>
        <v>..</v>
      </c>
      <c r="D45" s="21" t="str">
        <f t="shared" si="5"/>
        <v>..</v>
      </c>
      <c r="E45" s="21" t="str">
        <f t="shared" si="5"/>
        <v>..</v>
      </c>
      <c r="F45" s="21" t="str">
        <f t="shared" si="5"/>
        <v>..</v>
      </c>
      <c r="G45" s="21" t="str">
        <f t="shared" si="5"/>
        <v>..</v>
      </c>
      <c r="H45" s="21" t="str">
        <f t="shared" si="5"/>
        <v>..</v>
      </c>
      <c r="I45" s="21" t="str">
        <f t="shared" si="5"/>
        <v>..</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87" t="str">
        <f t="shared" ref="B46:Q46" si="6">IF(ISERROR((B20/$B20)*100),"..",(B20/$B20)*100)</f>
        <v>..</v>
      </c>
      <c r="C46" s="21" t="str">
        <f t="shared" si="6"/>
        <v>..</v>
      </c>
      <c r="D46" s="21" t="str">
        <f t="shared" si="6"/>
        <v>..</v>
      </c>
      <c r="E46" s="21" t="str">
        <f t="shared" si="6"/>
        <v>..</v>
      </c>
      <c r="F46" s="21" t="str">
        <f t="shared" si="6"/>
        <v>..</v>
      </c>
      <c r="G46" s="21" t="str">
        <f t="shared" si="6"/>
        <v>..</v>
      </c>
      <c r="H46" s="21" t="str">
        <f t="shared" si="6"/>
        <v>..</v>
      </c>
      <c r="I46" s="21" t="str">
        <f t="shared" si="6"/>
        <v>..</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8" spans="1:18">
      <c r="B48" s="1" t="s">
        <v>16</v>
      </c>
      <c r="C48" s="1" t="s">
        <v>118</v>
      </c>
      <c r="J48" s="1" t="s">
        <v>23</v>
      </c>
      <c r="K48" s="116" t="s">
        <v>26</v>
      </c>
    </row>
    <row r="49" spans="10:11">
      <c r="J49" s="1" t="s">
        <v>16</v>
      </c>
      <c r="K49" s="1" t="s">
        <v>118</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21.xml><?xml version="1.0" encoding="utf-8"?>
<worksheet xmlns="http://schemas.openxmlformats.org/spreadsheetml/2006/main" xmlns:r="http://schemas.openxmlformats.org/officeDocument/2006/relationships">
  <sheetPr codeName="Sheet20">
    <tabColor theme="5"/>
  </sheetPr>
  <dimension ref="A1:R49"/>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Contents'!B39</f>
        <v>Table 29: M&amp;E Investment Intensity, Canada, Business Sector Industries, 1997-2010</v>
      </c>
      <c r="H1" s="7"/>
      <c r="J1" s="7" t="str">
        <f>B1 &amp; " (continued)"</f>
        <v>Table 29: M&amp;E Investment Intensity,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215</v>
      </c>
      <c r="C4" s="142"/>
      <c r="D4" s="142"/>
      <c r="E4" s="142"/>
      <c r="F4" s="142"/>
      <c r="G4" s="142"/>
      <c r="H4" s="142"/>
      <c r="I4" s="142"/>
      <c r="J4" s="142" t="s">
        <v>215</v>
      </c>
      <c r="K4" s="142"/>
      <c r="L4" s="142"/>
      <c r="M4" s="142"/>
      <c r="N4" s="142"/>
      <c r="O4" s="142"/>
      <c r="P4" s="142"/>
      <c r="Q4" s="142"/>
      <c r="R4" s="55"/>
    </row>
    <row r="5" spans="1:18">
      <c r="A5" s="5">
        <v>1997</v>
      </c>
      <c r="B5" s="16">
        <f>IF(ISERROR('M&amp;E_Inv_Can'!B56/Hrs_Wkd_Can!B5),"..",'M&amp;E_Inv_Can'!B56/Hrs_Wkd_Can!B5)</f>
        <v>2.2568046964189765</v>
      </c>
      <c r="C5" s="28">
        <f>IF(ISERROR('M&amp;E_Inv_Can'!C56/Hrs_Wkd_Can!C5),"..",'M&amp;E_Inv_Can'!C56/Hrs_Wkd_Can!C5)</f>
        <v>2.7794942389739847</v>
      </c>
      <c r="D5" s="28" t="str">
        <f>IF(ISERROR('M&amp;E_Inv_Can'!#REF!/Hrs_Wkd_Can!D5),"..",'M&amp;E_Inv_Can'!#REF!/Hrs_Wkd_Can!D5)</f>
        <v>..</v>
      </c>
      <c r="E5" s="28">
        <f>IF(ISERROR('M&amp;E_Inv_Can'!E56/Hrs_Wkd_Can!E5),"..",'M&amp;E_Inv_Can'!E56/Hrs_Wkd_Can!E5)</f>
        <v>10.976378998687919</v>
      </c>
      <c r="F5" s="28">
        <f>IF(ISERROR('M&amp;E_Inv_Can'!F56/Hrs_Wkd_Can!F5),"..",'M&amp;E_Inv_Can'!F56/Hrs_Wkd_Can!F5)</f>
        <v>1.2044122435019555</v>
      </c>
      <c r="G5" s="28">
        <f>IF(ISERROR('M&amp;E_Inv_Can'!G56/Hrs_Wkd_Can!G5),"..",'M&amp;E_Inv_Can'!G56/Hrs_Wkd_Can!G5)</f>
        <v>3.6162863620342738</v>
      </c>
      <c r="H5" s="28">
        <f>IF(ISERROR('M&amp;E_Inv_Can'!H56/Hrs_Wkd_Can!H5),"..",'M&amp;E_Inv_Can'!H56/Hrs_Wkd_Can!H5)</f>
        <v>1.0709017735627135</v>
      </c>
      <c r="I5" s="28">
        <f>IF(ISERROR('M&amp;E_Inv_Can'!I56/Hrs_Wkd_Can!I5),"..",'M&amp;E_Inv_Can'!I56/Hrs_Wkd_Can!I5)</f>
        <v>1.9319170392740042</v>
      </c>
      <c r="J5" s="28">
        <f>IF(ISERROR('M&amp;E_Inv_Can'!J56/Hrs_Wkd_Can!J5),"..",'M&amp;E_Inv_Can'!J56/Hrs_Wkd_Can!J5)</f>
        <v>2.9909960048248161</v>
      </c>
      <c r="K5" s="28">
        <f>IF(ISERROR('M&amp;E_Inv_Can'!K56/Hrs_Wkd_Can!K5),"..",'M&amp;E_Inv_Can'!K56/Hrs_Wkd_Can!K5)</f>
        <v>12.489381544826847</v>
      </c>
      <c r="L5" s="28">
        <f>IF(ISERROR('M&amp;E_Inv_Can'!L56/Hrs_Wkd_Can!L5),"..",'M&amp;E_Inv_Can'!L56/Hrs_Wkd_Can!L5)</f>
        <v>2.4671442086392621</v>
      </c>
      <c r="M5" s="28">
        <f>IF(ISERROR('M&amp;E_Inv_Can'!M56/Hrs_Wkd_Can!M5),"..",'M&amp;E_Inv_Can'!M56/Hrs_Wkd_Can!M5)</f>
        <v>0.57613411938867121</v>
      </c>
      <c r="N5" s="28">
        <f>IF(ISERROR('M&amp;E_Inv_Can'!N56/Hrs_Wkd_Can!N5),"..",'M&amp;E_Inv_Can'!N56/Hrs_Wkd_Can!N5)</f>
        <v>0.37834609081673148</v>
      </c>
      <c r="O5" s="28">
        <f>IF(ISERROR('M&amp;E_Inv_Can'!O56/Hrs_Wkd_Can!O5),"..",'M&amp;E_Inv_Can'!O56/Hrs_Wkd_Can!O5)</f>
        <v>0.54119042888310598</v>
      </c>
      <c r="P5" s="28">
        <f>IF(ISERROR('M&amp;E_Inv_Can'!P56/Hrs_Wkd_Can!P5),"..",'M&amp;E_Inv_Can'!P56/Hrs_Wkd_Can!P5)</f>
        <v>0.24403542839862882</v>
      </c>
      <c r="Q5" s="28">
        <f>IF(ISERROR('M&amp;E_Inv_Can'!Q56/Hrs_Wkd_Can!Q5),"..",'M&amp;E_Inv_Can'!Q56/Hrs_Wkd_Can!Q5)</f>
        <v>0.2839061732851188</v>
      </c>
      <c r="R5" s="55"/>
    </row>
    <row r="6" spans="1:18">
      <c r="A6" s="5">
        <v>1998</v>
      </c>
      <c r="B6" s="16">
        <f>IF(ISERROR('M&amp;E_Inv_Can'!B57/Hrs_Wkd_Can!B6),"..",'M&amp;E_Inv_Can'!B57/Hrs_Wkd_Can!B6)</f>
        <v>2.4185456516010468</v>
      </c>
      <c r="C6" s="28">
        <f>IF(ISERROR('M&amp;E_Inv_Can'!C57/Hrs_Wkd_Can!C6),"..",'M&amp;E_Inv_Can'!C57/Hrs_Wkd_Can!C6)</f>
        <v>2.998010438969974</v>
      </c>
      <c r="D6" s="28">
        <f>IF(ISERROR('M&amp;E_Inv_Can'!D56/Hrs_Wkd_Can!D6),"..",'M&amp;E_Inv_Can'!D56/Hrs_Wkd_Can!D6)</f>
        <v>9.1382993575312685</v>
      </c>
      <c r="E6" s="28">
        <f>IF(ISERROR('M&amp;E_Inv_Can'!E57/Hrs_Wkd_Can!E6),"..",'M&amp;E_Inv_Can'!E57/Hrs_Wkd_Can!E6)</f>
        <v>13.360626570364106</v>
      </c>
      <c r="F6" s="28">
        <f>IF(ISERROR('M&amp;E_Inv_Can'!F57/Hrs_Wkd_Can!F6),"..",'M&amp;E_Inv_Can'!F57/Hrs_Wkd_Can!F6)</f>
        <v>1.2797020892580575</v>
      </c>
      <c r="G6" s="28">
        <f>IF(ISERROR('M&amp;E_Inv_Can'!G57/Hrs_Wkd_Can!G6),"..",'M&amp;E_Inv_Can'!G57/Hrs_Wkd_Can!G6)</f>
        <v>3.8380997796911127</v>
      </c>
      <c r="H6" s="28">
        <f>IF(ISERROR('M&amp;E_Inv_Can'!H57/Hrs_Wkd_Can!H6),"..",'M&amp;E_Inv_Can'!H57/Hrs_Wkd_Can!H6)</f>
        <v>1.0525796081380716</v>
      </c>
      <c r="I6" s="28">
        <f>IF(ISERROR('M&amp;E_Inv_Can'!I57/Hrs_Wkd_Can!I6),"..",'M&amp;E_Inv_Can'!I57/Hrs_Wkd_Can!I6)</f>
        <v>1.9601427864750656</v>
      </c>
      <c r="J6" s="28">
        <f>IF(ISERROR('M&amp;E_Inv_Can'!J57/Hrs_Wkd_Can!J6),"..",'M&amp;E_Inv_Can'!J57/Hrs_Wkd_Can!J6)</f>
        <v>3.2155096490904529</v>
      </c>
      <c r="K6" s="28">
        <f>IF(ISERROR('M&amp;E_Inv_Can'!K57/Hrs_Wkd_Can!K6),"..",'M&amp;E_Inv_Can'!K57/Hrs_Wkd_Can!K6)</f>
        <v>14.011807057112163</v>
      </c>
      <c r="L6" s="28">
        <f>IF(ISERROR('M&amp;E_Inv_Can'!L57/Hrs_Wkd_Can!L6),"..",'M&amp;E_Inv_Can'!L57/Hrs_Wkd_Can!L6)</f>
        <v>3.3392188069845536</v>
      </c>
      <c r="M6" s="28">
        <f>IF(ISERROR('M&amp;E_Inv_Can'!M57/Hrs_Wkd_Can!M6),"..",'M&amp;E_Inv_Can'!M57/Hrs_Wkd_Can!M6)</f>
        <v>0.72262669920196809</v>
      </c>
      <c r="N6" s="28">
        <f>IF(ISERROR('M&amp;E_Inv_Can'!N57/Hrs_Wkd_Can!N6),"..",'M&amp;E_Inv_Can'!N57/Hrs_Wkd_Can!N6)</f>
        <v>0.25074952935158967</v>
      </c>
      <c r="O6" s="28">
        <f>IF(ISERROR('M&amp;E_Inv_Can'!O57/Hrs_Wkd_Can!O6),"..",'M&amp;E_Inv_Can'!O57/Hrs_Wkd_Can!O6)</f>
        <v>0.5309125228656002</v>
      </c>
      <c r="P6" s="28">
        <f>IF(ISERROR('M&amp;E_Inv_Can'!P57/Hrs_Wkd_Can!P6),"..",'M&amp;E_Inv_Can'!P57/Hrs_Wkd_Can!P6)</f>
        <v>0.33527386714690544</v>
      </c>
      <c r="Q6" s="28">
        <f>IF(ISERROR('M&amp;E_Inv_Can'!Q57/Hrs_Wkd_Can!Q6),"..",'M&amp;E_Inv_Can'!Q57/Hrs_Wkd_Can!Q6)</f>
        <v>0.21212073763918304</v>
      </c>
      <c r="R6" s="55"/>
    </row>
    <row r="7" spans="1:18">
      <c r="A7" s="5">
        <v>1999</v>
      </c>
      <c r="B7" s="16">
        <f>IF(ISERROR('M&amp;E_Inv_Can'!B58/Hrs_Wkd_Can!B7),"..",'M&amp;E_Inv_Can'!B58/Hrs_Wkd_Can!B7)</f>
        <v>2.4351472170342365</v>
      </c>
      <c r="C7" s="28">
        <f>IF(ISERROR('M&amp;E_Inv_Can'!C58/Hrs_Wkd_Can!C7),"..",'M&amp;E_Inv_Can'!C58/Hrs_Wkd_Can!C7)</f>
        <v>2.4704357247878015</v>
      </c>
      <c r="D7" s="28">
        <f>IF(ISERROR('M&amp;E_Inv_Can'!D57/Hrs_Wkd_Can!D7),"..",'M&amp;E_Inv_Can'!D57/Hrs_Wkd_Can!D7)</f>
        <v>9.0710356127148852</v>
      </c>
      <c r="E7" s="28">
        <f>IF(ISERROR('M&amp;E_Inv_Can'!E58/Hrs_Wkd_Can!E7),"..",'M&amp;E_Inv_Can'!E58/Hrs_Wkd_Can!E7)</f>
        <v>14.489789812767246</v>
      </c>
      <c r="F7" s="28">
        <f>IF(ISERROR('M&amp;E_Inv_Can'!F58/Hrs_Wkd_Can!F7),"..",'M&amp;E_Inv_Can'!F58/Hrs_Wkd_Can!F7)</f>
        <v>1.3894870548741778</v>
      </c>
      <c r="G7" s="28">
        <f>IF(ISERROR('M&amp;E_Inv_Can'!G58/Hrs_Wkd_Can!G7),"..",'M&amp;E_Inv_Can'!G58/Hrs_Wkd_Can!G7)</f>
        <v>3.422421020085606</v>
      </c>
      <c r="H7" s="28">
        <f>IF(ISERROR('M&amp;E_Inv_Can'!H58/Hrs_Wkd_Can!H7),"..",'M&amp;E_Inv_Can'!H58/Hrs_Wkd_Can!H7)</f>
        <v>0.93836256170887822</v>
      </c>
      <c r="I7" s="28">
        <f>IF(ISERROR('M&amp;E_Inv_Can'!I58/Hrs_Wkd_Can!I7),"..",'M&amp;E_Inv_Can'!I58/Hrs_Wkd_Can!I7)</f>
        <v>2.1978788111669729</v>
      </c>
      <c r="J7" s="28">
        <f>IF(ISERROR('M&amp;E_Inv_Can'!J58/Hrs_Wkd_Can!J7),"..",'M&amp;E_Inv_Can'!J58/Hrs_Wkd_Can!J7)</f>
        <v>3.0414075104238543</v>
      </c>
      <c r="K7" s="28">
        <f>IF(ISERROR('M&amp;E_Inv_Can'!K58/Hrs_Wkd_Can!K7),"..",'M&amp;E_Inv_Can'!K58/Hrs_Wkd_Can!K7)</f>
        <v>15.603238731353677</v>
      </c>
      <c r="L7" s="28">
        <f>IF(ISERROR('M&amp;E_Inv_Can'!L58/Hrs_Wkd_Can!L7),"..",'M&amp;E_Inv_Can'!L58/Hrs_Wkd_Can!L7)</f>
        <v>3.752787360749112</v>
      </c>
      <c r="M7" s="28">
        <f>IF(ISERROR('M&amp;E_Inv_Can'!M58/Hrs_Wkd_Can!M7),"..",'M&amp;E_Inv_Can'!M58/Hrs_Wkd_Can!M7)</f>
        <v>0.79083421120690922</v>
      </c>
      <c r="N7" s="28">
        <f>IF(ISERROR('M&amp;E_Inv_Can'!N58/Hrs_Wkd_Can!N7),"..",'M&amp;E_Inv_Can'!N58/Hrs_Wkd_Can!N7)</f>
        <v>0.22443093998218128</v>
      </c>
      <c r="O7" s="28">
        <f>IF(ISERROR('M&amp;E_Inv_Can'!O58/Hrs_Wkd_Can!O7),"..",'M&amp;E_Inv_Can'!O58/Hrs_Wkd_Can!O7)</f>
        <v>0.84355394829691555</v>
      </c>
      <c r="P7" s="28">
        <f>IF(ISERROR('M&amp;E_Inv_Can'!P58/Hrs_Wkd_Can!P7),"..",'M&amp;E_Inv_Can'!P58/Hrs_Wkd_Can!P7)</f>
        <v>0.26932574309905727</v>
      </c>
      <c r="Q7" s="28">
        <f>IF(ISERROR('M&amp;E_Inv_Can'!Q58/Hrs_Wkd_Can!Q7),"..",'M&amp;E_Inv_Can'!Q58/Hrs_Wkd_Can!Q7)</f>
        <v>0.21279018398419797</v>
      </c>
      <c r="R7" s="55"/>
    </row>
    <row r="8" spans="1:18">
      <c r="A8" s="5">
        <v>2000</v>
      </c>
      <c r="B8" s="16">
        <f>IF(ISERROR('M&amp;E_Inv_Can'!B59/Hrs_Wkd_Can!B8),"..",'M&amp;E_Inv_Can'!B59/Hrs_Wkd_Can!B8)</f>
        <v>2.5156317841133204</v>
      </c>
      <c r="C8" s="28">
        <f>IF(ISERROR('M&amp;E_Inv_Can'!C59/Hrs_Wkd_Can!C8),"..",'M&amp;E_Inv_Can'!C59/Hrs_Wkd_Can!C8)</f>
        <v>2.601821990214352</v>
      </c>
      <c r="D8" s="28">
        <f>IF(ISERROR('M&amp;E_Inv_Can'!D58/Hrs_Wkd_Can!D8),"..",'M&amp;E_Inv_Can'!D58/Hrs_Wkd_Can!D8)</f>
        <v>7.9403360208645406</v>
      </c>
      <c r="E8" s="28">
        <f>IF(ISERROR('M&amp;E_Inv_Can'!E59/Hrs_Wkd_Can!E8),"..",'M&amp;E_Inv_Can'!E59/Hrs_Wkd_Can!E8)</f>
        <v>12.023014771457431</v>
      </c>
      <c r="F8" s="28">
        <f>IF(ISERROR('M&amp;E_Inv_Can'!F59/Hrs_Wkd_Can!F8),"..",'M&amp;E_Inv_Can'!F59/Hrs_Wkd_Can!F8)</f>
        <v>1.4325954146188786</v>
      </c>
      <c r="G8" s="28">
        <f>IF(ISERROR('M&amp;E_Inv_Can'!G59/Hrs_Wkd_Can!G8),"..",'M&amp;E_Inv_Can'!G59/Hrs_Wkd_Can!G8)</f>
        <v>3.2383642300431754</v>
      </c>
      <c r="H8" s="28">
        <f>IF(ISERROR('M&amp;E_Inv_Can'!H59/Hrs_Wkd_Can!H8),"..",'M&amp;E_Inv_Can'!H59/Hrs_Wkd_Can!H8)</f>
        <v>1.1234510208893684</v>
      </c>
      <c r="I8" s="28">
        <f>IF(ISERROR('M&amp;E_Inv_Can'!I59/Hrs_Wkd_Can!I8),"..",'M&amp;E_Inv_Can'!I59/Hrs_Wkd_Can!I8)</f>
        <v>1.8540683578185051</v>
      </c>
      <c r="J8" s="28">
        <f>IF(ISERROR('M&amp;E_Inv_Can'!J59/Hrs_Wkd_Can!J8),"..",'M&amp;E_Inv_Can'!J59/Hrs_Wkd_Can!J8)</f>
        <v>3.2912778815968275</v>
      </c>
      <c r="K8" s="28">
        <f>IF(ISERROR('M&amp;E_Inv_Can'!K59/Hrs_Wkd_Can!K8),"..",'M&amp;E_Inv_Can'!K59/Hrs_Wkd_Can!K8)</f>
        <v>16.305493193562494</v>
      </c>
      <c r="L8" s="28">
        <f>IF(ISERROR('M&amp;E_Inv_Can'!L59/Hrs_Wkd_Can!L8),"..",'M&amp;E_Inv_Can'!L59/Hrs_Wkd_Can!L8)</f>
        <v>4.3674916317311228</v>
      </c>
      <c r="M8" s="28">
        <f>IF(ISERROR('M&amp;E_Inv_Can'!M59/Hrs_Wkd_Can!M8),"..",'M&amp;E_Inv_Can'!M59/Hrs_Wkd_Can!M8)</f>
        <v>1.0484613307985844</v>
      </c>
      <c r="N8" s="28">
        <f>IF(ISERROR('M&amp;E_Inv_Can'!N59/Hrs_Wkd_Can!N8),"..",'M&amp;E_Inv_Can'!N59/Hrs_Wkd_Can!N8)</f>
        <v>0.27266624692375391</v>
      </c>
      <c r="O8" s="28">
        <f>IF(ISERROR('M&amp;E_Inv_Can'!O59/Hrs_Wkd_Can!O8),"..",'M&amp;E_Inv_Can'!O59/Hrs_Wkd_Can!O8)</f>
        <v>0.81235275633359971</v>
      </c>
      <c r="P8" s="28">
        <f>IF(ISERROR('M&amp;E_Inv_Can'!P59/Hrs_Wkd_Can!P8),"..",'M&amp;E_Inv_Can'!P59/Hrs_Wkd_Can!P8)</f>
        <v>0.26307410509198237</v>
      </c>
      <c r="Q8" s="28">
        <f>IF(ISERROR('M&amp;E_Inv_Can'!Q59/Hrs_Wkd_Can!Q8),"..",'M&amp;E_Inv_Can'!Q59/Hrs_Wkd_Can!Q8)</f>
        <v>0.21094357917973677</v>
      </c>
      <c r="R8" s="55"/>
    </row>
    <row r="9" spans="1:18">
      <c r="A9" s="5">
        <v>2001</v>
      </c>
      <c r="B9" s="16">
        <f>IF(ISERROR('M&amp;E_Inv_Can'!B60/Hrs_Wkd_Can!B9),"..",'M&amp;E_Inv_Can'!B60/Hrs_Wkd_Can!B9)</f>
        <v>2.4032098236486497</v>
      </c>
      <c r="C9" s="28">
        <f>IF(ISERROR('M&amp;E_Inv_Can'!C60/Hrs_Wkd_Can!C9),"..",'M&amp;E_Inv_Can'!C60/Hrs_Wkd_Can!C9)</f>
        <v>2.5491926030931147</v>
      </c>
      <c r="D9" s="28">
        <f>IF(ISERROR('M&amp;E_Inv_Can'!D59/Hrs_Wkd_Can!D9),"..",'M&amp;E_Inv_Can'!D59/Hrs_Wkd_Can!D9)</f>
        <v>10.078892827824312</v>
      </c>
      <c r="E9" s="28">
        <f>IF(ISERROR('M&amp;E_Inv_Can'!E60/Hrs_Wkd_Can!E9),"..",'M&amp;E_Inv_Can'!E60/Hrs_Wkd_Can!E9)</f>
        <v>12.988710378997974</v>
      </c>
      <c r="F9" s="28">
        <f>IF(ISERROR('M&amp;E_Inv_Can'!F60/Hrs_Wkd_Can!F9),"..",'M&amp;E_Inv_Can'!F60/Hrs_Wkd_Can!F9)</f>
        <v>1.4055326766056022</v>
      </c>
      <c r="G9" s="28">
        <f>IF(ISERROR('M&amp;E_Inv_Can'!G60/Hrs_Wkd_Can!G9),"..",'M&amp;E_Inv_Can'!G60/Hrs_Wkd_Can!G9)</f>
        <v>2.5938502761894795</v>
      </c>
      <c r="H9" s="28">
        <f>IF(ISERROR('M&amp;E_Inv_Can'!H60/Hrs_Wkd_Can!H9),"..",'M&amp;E_Inv_Can'!H60/Hrs_Wkd_Can!H9)</f>
        <v>1.1711501359627776</v>
      </c>
      <c r="I9" s="28">
        <f>IF(ISERROR('M&amp;E_Inv_Can'!I60/Hrs_Wkd_Can!I9),"..",'M&amp;E_Inv_Can'!I60/Hrs_Wkd_Can!I9)</f>
        <v>2.1543011002527201</v>
      </c>
      <c r="J9" s="28">
        <f>IF(ISERROR('M&amp;E_Inv_Can'!J60/Hrs_Wkd_Can!J9),"..",'M&amp;E_Inv_Can'!J60/Hrs_Wkd_Can!J9)</f>
        <v>3.8148304520751015</v>
      </c>
      <c r="K9" s="28">
        <f>IF(ISERROR('M&amp;E_Inv_Can'!K60/Hrs_Wkd_Can!K9),"..",'M&amp;E_Inv_Can'!K60/Hrs_Wkd_Can!K9)</f>
        <v>13.332603194974478</v>
      </c>
      <c r="L9" s="28">
        <f>IF(ISERROR('M&amp;E_Inv_Can'!L60/Hrs_Wkd_Can!L9),"..",'M&amp;E_Inv_Can'!L60/Hrs_Wkd_Can!L9)</f>
        <v>4.0645781351317964</v>
      </c>
      <c r="M9" s="28">
        <f>IF(ISERROR('M&amp;E_Inv_Can'!M60/Hrs_Wkd_Can!M9),"..",'M&amp;E_Inv_Can'!M60/Hrs_Wkd_Can!M9)</f>
        <v>0.87214918604623826</v>
      </c>
      <c r="N9" s="28">
        <f>IF(ISERROR('M&amp;E_Inv_Can'!N60/Hrs_Wkd_Can!N9),"..",'M&amp;E_Inv_Can'!N60/Hrs_Wkd_Can!N9)</f>
        <v>0.22221821269137279</v>
      </c>
      <c r="O9" s="28">
        <f>IF(ISERROR('M&amp;E_Inv_Can'!O60/Hrs_Wkd_Can!O9),"..",'M&amp;E_Inv_Can'!O60/Hrs_Wkd_Can!O9)</f>
        <v>0.81568283448912005</v>
      </c>
      <c r="P9" s="28">
        <f>IF(ISERROR('M&amp;E_Inv_Can'!P60/Hrs_Wkd_Can!P9),"..",'M&amp;E_Inv_Can'!P60/Hrs_Wkd_Can!P9)</f>
        <v>0.24054810905880625</v>
      </c>
      <c r="Q9" s="28">
        <f>IF(ISERROR('M&amp;E_Inv_Can'!Q60/Hrs_Wkd_Can!Q9),"..",'M&amp;E_Inv_Can'!Q60/Hrs_Wkd_Can!Q9)</f>
        <v>0.25695533337386478</v>
      </c>
      <c r="R9" s="55"/>
    </row>
    <row r="10" spans="1:18">
      <c r="A10" s="5">
        <v>2002</v>
      </c>
      <c r="B10" s="16">
        <f>IF(ISERROR('M&amp;E_Inv_Can'!B61/Hrs_Wkd_Can!B10),"..",'M&amp;E_Inv_Can'!B61/Hrs_Wkd_Can!B10)</f>
        <v>2.2960836607934696</v>
      </c>
      <c r="C10" s="28">
        <f>IF(ISERROR('M&amp;E_Inv_Can'!C61/Hrs_Wkd_Can!C10),"..",'M&amp;E_Inv_Can'!C61/Hrs_Wkd_Can!C10)</f>
        <v>2.7798774131684842</v>
      </c>
      <c r="D10" s="28">
        <f>IF(ISERROR('M&amp;E_Inv_Can'!D60/Hrs_Wkd_Can!D10),"..",'M&amp;E_Inv_Can'!D60/Hrs_Wkd_Can!D10)</f>
        <v>12.879859280898428</v>
      </c>
      <c r="E10" s="28">
        <f>IF(ISERROR('M&amp;E_Inv_Can'!E61/Hrs_Wkd_Can!E10),"..",'M&amp;E_Inv_Can'!E61/Hrs_Wkd_Can!E10)</f>
        <v>11.548747900431717</v>
      </c>
      <c r="F10" s="28">
        <f>IF(ISERROR('M&amp;E_Inv_Can'!F61/Hrs_Wkd_Can!F10),"..",'M&amp;E_Inv_Can'!F61/Hrs_Wkd_Can!F10)</f>
        <v>1.2052926356552285</v>
      </c>
      <c r="G10" s="28">
        <f>IF(ISERROR('M&amp;E_Inv_Can'!G61/Hrs_Wkd_Can!G10),"..",'M&amp;E_Inv_Can'!G61/Hrs_Wkd_Can!G10)</f>
        <v>2.4311310975553888</v>
      </c>
      <c r="H10" s="28">
        <f>IF(ISERROR('M&amp;E_Inv_Can'!H61/Hrs_Wkd_Can!H10),"..",'M&amp;E_Inv_Can'!H61/Hrs_Wkd_Can!H10)</f>
        <v>1.1934171252923884</v>
      </c>
      <c r="I10" s="28">
        <f>IF(ISERROR('M&amp;E_Inv_Can'!I61/Hrs_Wkd_Can!I10),"..",'M&amp;E_Inv_Can'!I61/Hrs_Wkd_Can!I10)</f>
        <v>2.0541746898001567</v>
      </c>
      <c r="J10" s="28">
        <f>IF(ISERROR('M&amp;E_Inv_Can'!J61/Hrs_Wkd_Can!J10),"..",'M&amp;E_Inv_Can'!J61/Hrs_Wkd_Can!J10)</f>
        <v>3.6793458239141925</v>
      </c>
      <c r="K10" s="28">
        <f>IF(ISERROR('M&amp;E_Inv_Can'!K61/Hrs_Wkd_Can!K10),"..",'M&amp;E_Inv_Can'!K61/Hrs_Wkd_Can!K10)</f>
        <v>11.245419003967969</v>
      </c>
      <c r="L10" s="28">
        <f>IF(ISERROR('M&amp;E_Inv_Can'!L61/Hrs_Wkd_Can!L10),"..",'M&amp;E_Inv_Can'!L61/Hrs_Wkd_Can!L10)</f>
        <v>4.2016618545538771</v>
      </c>
      <c r="M10" s="28">
        <f>IF(ISERROR('M&amp;E_Inv_Can'!M61/Hrs_Wkd_Can!M10),"..",'M&amp;E_Inv_Can'!M61/Hrs_Wkd_Can!M10)</f>
        <v>1.0578325890220299</v>
      </c>
      <c r="N10" s="28">
        <f>IF(ISERROR('M&amp;E_Inv_Can'!N61/Hrs_Wkd_Can!N10),"..",'M&amp;E_Inv_Can'!N61/Hrs_Wkd_Can!N10)</f>
        <v>0.3178181747832789</v>
      </c>
      <c r="O10" s="28">
        <f>IF(ISERROR('M&amp;E_Inv_Can'!O61/Hrs_Wkd_Can!O10),"..",'M&amp;E_Inv_Can'!O61/Hrs_Wkd_Can!O10)</f>
        <v>1.2169752449706674</v>
      </c>
      <c r="P10" s="28">
        <f>IF(ISERROR('M&amp;E_Inv_Can'!P61/Hrs_Wkd_Can!P10),"..",'M&amp;E_Inv_Can'!P61/Hrs_Wkd_Can!P10)</f>
        <v>0.3179185785156679</v>
      </c>
      <c r="Q10" s="28">
        <f>IF(ISERROR('M&amp;E_Inv_Can'!Q61/Hrs_Wkd_Can!Q10),"..",'M&amp;E_Inv_Can'!Q61/Hrs_Wkd_Can!Q10)</f>
        <v>0.2315754992764103</v>
      </c>
      <c r="R10" s="55"/>
    </row>
    <row r="11" spans="1:18">
      <c r="A11" s="5">
        <v>2003</v>
      </c>
      <c r="B11" s="16">
        <f>IF(ISERROR('M&amp;E_Inv_Can'!B62/Hrs_Wkd_Can!B11),"..",'M&amp;E_Inv_Can'!B62/Hrs_Wkd_Can!B11)</f>
        <v>2.4383190872090958</v>
      </c>
      <c r="C11" s="28">
        <f>IF(ISERROR('M&amp;E_Inv_Can'!C62/Hrs_Wkd_Can!C11),"..",'M&amp;E_Inv_Can'!C62/Hrs_Wkd_Can!C11)</f>
        <v>2.8450184042098097</v>
      </c>
      <c r="D11" s="28">
        <f>IF(ISERROR('M&amp;E_Inv_Can'!D61/Hrs_Wkd_Can!D11),"..",'M&amp;E_Inv_Can'!D61/Hrs_Wkd_Can!D11)</f>
        <v>13.257755775335546</v>
      </c>
      <c r="E11" s="28">
        <f>IF(ISERROR('M&amp;E_Inv_Can'!E62/Hrs_Wkd_Can!E11),"..",'M&amp;E_Inv_Can'!E62/Hrs_Wkd_Can!E11)</f>
        <v>13.78414538629967</v>
      </c>
      <c r="F11" s="28">
        <f>IF(ISERROR('M&amp;E_Inv_Can'!F62/Hrs_Wkd_Can!F11),"..",'M&amp;E_Inv_Can'!F62/Hrs_Wkd_Can!F11)</f>
        <v>1.3184025277613163</v>
      </c>
      <c r="G11" s="28">
        <f>IF(ISERROR('M&amp;E_Inv_Can'!G62/Hrs_Wkd_Can!G11),"..",'M&amp;E_Inv_Can'!G62/Hrs_Wkd_Can!G11)</f>
        <v>3.0122278142195826</v>
      </c>
      <c r="H11" s="28">
        <f>IF(ISERROR('M&amp;E_Inv_Can'!H62/Hrs_Wkd_Can!H11),"..",'M&amp;E_Inv_Can'!H62/Hrs_Wkd_Can!H11)</f>
        <v>1.4545606454894306</v>
      </c>
      <c r="I11" s="28">
        <f>IF(ISERROR('M&amp;E_Inv_Can'!I62/Hrs_Wkd_Can!I11),"..",'M&amp;E_Inv_Can'!I62/Hrs_Wkd_Can!I11)</f>
        <v>1.5842058000167909</v>
      </c>
      <c r="J11" s="28">
        <f>IF(ISERROR('M&amp;E_Inv_Can'!J62/Hrs_Wkd_Can!J11),"..",'M&amp;E_Inv_Can'!J62/Hrs_Wkd_Can!J11)</f>
        <v>3.2469119530837443</v>
      </c>
      <c r="K11" s="28">
        <f>IF(ISERROR('M&amp;E_Inv_Can'!K62/Hrs_Wkd_Can!K11),"..",'M&amp;E_Inv_Can'!K62/Hrs_Wkd_Can!K11)</f>
        <v>13.067046952437817</v>
      </c>
      <c r="L11" s="28">
        <f>IF(ISERROR('M&amp;E_Inv_Can'!L62/Hrs_Wkd_Can!L11),"..",'M&amp;E_Inv_Can'!L62/Hrs_Wkd_Can!L11)</f>
        <v>4.517352746921917</v>
      </c>
      <c r="M11" s="28">
        <f>IF(ISERROR('M&amp;E_Inv_Can'!M62/Hrs_Wkd_Can!M11),"..",'M&amp;E_Inv_Can'!M62/Hrs_Wkd_Can!M11)</f>
        <v>0.9947889929563547</v>
      </c>
      <c r="N11" s="28">
        <f>IF(ISERROR('M&amp;E_Inv_Can'!N62/Hrs_Wkd_Can!N11),"..",'M&amp;E_Inv_Can'!N62/Hrs_Wkd_Can!N11)</f>
        <v>0.39939708126698098</v>
      </c>
      <c r="O11" s="28">
        <f>IF(ISERROR('M&amp;E_Inv_Can'!O62/Hrs_Wkd_Can!O11),"..",'M&amp;E_Inv_Can'!O62/Hrs_Wkd_Can!O11)</f>
        <v>1.4127167906436426</v>
      </c>
      <c r="P11" s="28">
        <f>IF(ISERROR('M&amp;E_Inv_Can'!P62/Hrs_Wkd_Can!P11),"..",'M&amp;E_Inv_Can'!P62/Hrs_Wkd_Can!P11)</f>
        <v>0.45113295360503924</v>
      </c>
      <c r="Q11" s="28">
        <f>IF(ISERROR('M&amp;E_Inv_Can'!Q62/Hrs_Wkd_Can!Q11),"..",'M&amp;E_Inv_Can'!Q62/Hrs_Wkd_Can!Q11)</f>
        <v>0.23445082277058413</v>
      </c>
      <c r="R11" s="55"/>
    </row>
    <row r="12" spans="1:18">
      <c r="A12" s="5">
        <v>2004</v>
      </c>
      <c r="B12" s="16">
        <f>IF(ISERROR('M&amp;E_Inv_Can'!B63/Hrs_Wkd_Can!B12),"..",'M&amp;E_Inv_Can'!B63/Hrs_Wkd_Can!B12)</f>
        <v>2.6612360363572241</v>
      </c>
      <c r="C12" s="28">
        <f>IF(ISERROR('M&amp;E_Inv_Can'!C63/Hrs_Wkd_Can!C12),"..",'M&amp;E_Inv_Can'!C63/Hrs_Wkd_Can!C12)</f>
        <v>2.9601078373856353</v>
      </c>
      <c r="D12" s="28">
        <f>IF(ISERROR('M&amp;E_Inv_Can'!D62/Hrs_Wkd_Can!D12),"..",'M&amp;E_Inv_Can'!D62/Hrs_Wkd_Can!D12)</f>
        <v>12.40639910959238</v>
      </c>
      <c r="E12" s="28">
        <f>IF(ISERROR('M&amp;E_Inv_Can'!E63/Hrs_Wkd_Can!E12),"..",'M&amp;E_Inv_Can'!E63/Hrs_Wkd_Can!E12)</f>
        <v>14.753559569613113</v>
      </c>
      <c r="F12" s="28">
        <f>IF(ISERROR('M&amp;E_Inv_Can'!F63/Hrs_Wkd_Can!F12),"..",'M&amp;E_Inv_Can'!F63/Hrs_Wkd_Can!F12)</f>
        <v>1.4437783063408096</v>
      </c>
      <c r="G12" s="28">
        <f>IF(ISERROR('M&amp;E_Inv_Can'!G63/Hrs_Wkd_Can!G12),"..",'M&amp;E_Inv_Can'!G63/Hrs_Wkd_Can!G12)</f>
        <v>3.0330234878381837</v>
      </c>
      <c r="H12" s="28">
        <f>IF(ISERROR('M&amp;E_Inv_Can'!H63/Hrs_Wkd_Can!H12),"..",'M&amp;E_Inv_Can'!H63/Hrs_Wkd_Can!H12)</f>
        <v>1.6795486928522056</v>
      </c>
      <c r="I12" s="28">
        <f>IF(ISERROR('M&amp;E_Inv_Can'!I63/Hrs_Wkd_Can!I12),"..",'M&amp;E_Inv_Can'!I63/Hrs_Wkd_Can!I12)</f>
        <v>1.5811003462063533</v>
      </c>
      <c r="J12" s="28">
        <f>IF(ISERROR('M&amp;E_Inv_Can'!J63/Hrs_Wkd_Can!J12),"..",'M&amp;E_Inv_Can'!J63/Hrs_Wkd_Can!J12)</f>
        <v>3.8241612767055266</v>
      </c>
      <c r="K12" s="28">
        <f>IF(ISERROR('M&amp;E_Inv_Can'!K63/Hrs_Wkd_Can!K12),"..",'M&amp;E_Inv_Can'!K63/Hrs_Wkd_Can!K12)</f>
        <v>14.834418953724041</v>
      </c>
      <c r="L12" s="28">
        <f>IF(ISERROR('M&amp;E_Inv_Can'!L63/Hrs_Wkd_Can!L12),"..",'M&amp;E_Inv_Can'!L63/Hrs_Wkd_Can!L12)</f>
        <v>4.9467680175532767</v>
      </c>
      <c r="M12" s="28">
        <f>IF(ISERROR('M&amp;E_Inv_Can'!M63/Hrs_Wkd_Can!M12),"..",'M&amp;E_Inv_Can'!M63/Hrs_Wkd_Can!M12)</f>
        <v>1.0344573701660431</v>
      </c>
      <c r="N12" s="28">
        <f>IF(ISERROR('M&amp;E_Inv_Can'!N63/Hrs_Wkd_Can!N12),"..",'M&amp;E_Inv_Can'!N63/Hrs_Wkd_Can!N12)</f>
        <v>0.40806933528939388</v>
      </c>
      <c r="O12" s="28">
        <f>IF(ISERROR('M&amp;E_Inv_Can'!O63/Hrs_Wkd_Can!O12),"..",'M&amp;E_Inv_Can'!O63/Hrs_Wkd_Can!O12)</f>
        <v>1.0647053109991824</v>
      </c>
      <c r="P12" s="28">
        <f>IF(ISERROR('M&amp;E_Inv_Can'!P63/Hrs_Wkd_Can!P12),"..",'M&amp;E_Inv_Can'!P63/Hrs_Wkd_Can!P12)</f>
        <v>0.51056873796266156</v>
      </c>
      <c r="Q12" s="28">
        <f>IF(ISERROR('M&amp;E_Inv_Can'!Q63/Hrs_Wkd_Can!Q12),"..",'M&amp;E_Inv_Can'!Q63/Hrs_Wkd_Can!Q12)</f>
        <v>0.30972376186808204</v>
      </c>
      <c r="R12" s="55"/>
    </row>
    <row r="13" spans="1:18">
      <c r="A13" s="5">
        <v>2005</v>
      </c>
      <c r="B13" s="16">
        <f>IF(ISERROR('M&amp;E_Inv_Can'!B64/Hrs_Wkd_Can!B13),"..",'M&amp;E_Inv_Can'!B64/Hrs_Wkd_Can!B13)</f>
        <v>3.0445818612865807</v>
      </c>
      <c r="C13" s="28">
        <f>IF(ISERROR('M&amp;E_Inv_Can'!C64/Hrs_Wkd_Can!C13),"..",'M&amp;E_Inv_Can'!C64/Hrs_Wkd_Can!C13)</f>
        <v>3.033764534524706</v>
      </c>
      <c r="D13" s="28">
        <f>IF(ISERROR('M&amp;E_Inv_Can'!D63/Hrs_Wkd_Can!D13),"..",'M&amp;E_Inv_Can'!D63/Hrs_Wkd_Can!D13)</f>
        <v>14.074622865497695</v>
      </c>
      <c r="E13" s="28">
        <f>IF(ISERROR('M&amp;E_Inv_Can'!E64/Hrs_Wkd_Can!E13),"..",'M&amp;E_Inv_Can'!E64/Hrs_Wkd_Can!E13)</f>
        <v>13.363986075262872</v>
      </c>
      <c r="F13" s="28">
        <f>IF(ISERROR('M&amp;E_Inv_Can'!F64/Hrs_Wkd_Can!F13),"..",'M&amp;E_Inv_Can'!F64/Hrs_Wkd_Can!F13)</f>
        <v>1.504031294135157</v>
      </c>
      <c r="G13" s="28">
        <f>IF(ISERROR('M&amp;E_Inv_Can'!G64/Hrs_Wkd_Can!G13),"..",'M&amp;E_Inv_Can'!G64/Hrs_Wkd_Can!G13)</f>
        <v>3.5075134582062888</v>
      </c>
      <c r="H13" s="28">
        <f>IF(ISERROR('M&amp;E_Inv_Can'!H64/Hrs_Wkd_Can!H13),"..",'M&amp;E_Inv_Can'!H64/Hrs_Wkd_Can!H13)</f>
        <v>1.6087263037795738</v>
      </c>
      <c r="I13" s="28">
        <f>IF(ISERROR('M&amp;E_Inv_Can'!I64/Hrs_Wkd_Can!I13),"..",'M&amp;E_Inv_Can'!I64/Hrs_Wkd_Can!I13)</f>
        <v>2.2309823863546079</v>
      </c>
      <c r="J13" s="28">
        <f>IF(ISERROR('M&amp;E_Inv_Can'!J64/Hrs_Wkd_Can!J13),"..",'M&amp;E_Inv_Can'!J64/Hrs_Wkd_Can!J13)</f>
        <v>3.9768170182914271</v>
      </c>
      <c r="K13" s="28">
        <f>IF(ISERROR('M&amp;E_Inv_Can'!K64/Hrs_Wkd_Can!K13),"..",'M&amp;E_Inv_Can'!K64/Hrs_Wkd_Can!K13)</f>
        <v>16.909744221190778</v>
      </c>
      <c r="L13" s="28">
        <f>IF(ISERROR('M&amp;E_Inv_Can'!L64/Hrs_Wkd_Can!L13),"..",'M&amp;E_Inv_Can'!L64/Hrs_Wkd_Can!L13)</f>
        <v>5.7747722927876008</v>
      </c>
      <c r="M13" s="28">
        <f>IF(ISERROR('M&amp;E_Inv_Can'!M64/Hrs_Wkd_Can!M13),"..",'M&amp;E_Inv_Can'!M64/Hrs_Wkd_Can!M13)</f>
        <v>0.89841979780093406</v>
      </c>
      <c r="N13" s="28">
        <f>IF(ISERROR('M&amp;E_Inv_Can'!N64/Hrs_Wkd_Can!N13),"..",'M&amp;E_Inv_Can'!N64/Hrs_Wkd_Can!N13)</f>
        <v>0.4616796746556216</v>
      </c>
      <c r="O13" s="28">
        <f>IF(ISERROR('M&amp;E_Inv_Can'!O64/Hrs_Wkd_Can!O13),"..",'M&amp;E_Inv_Can'!O64/Hrs_Wkd_Can!O13)</f>
        <v>1.1935319185844326</v>
      </c>
      <c r="P13" s="28">
        <f>IF(ISERROR('M&amp;E_Inv_Can'!P64/Hrs_Wkd_Can!P13),"..",'M&amp;E_Inv_Can'!P64/Hrs_Wkd_Can!P13)</f>
        <v>0.52609054617792306</v>
      </c>
      <c r="Q13" s="28">
        <f>IF(ISERROR('M&amp;E_Inv_Can'!Q64/Hrs_Wkd_Can!Q13),"..",'M&amp;E_Inv_Can'!Q64/Hrs_Wkd_Can!Q13)</f>
        <v>0.32157094341781878</v>
      </c>
      <c r="R13" s="55"/>
    </row>
    <row r="14" spans="1:18">
      <c r="A14" s="5">
        <v>2006</v>
      </c>
      <c r="B14" s="16">
        <f>IF(ISERROR('M&amp;E_Inv_Can'!B65/Hrs_Wkd_Can!B14),"..",'M&amp;E_Inv_Can'!B65/Hrs_Wkd_Can!B14)</f>
        <v>3.3699531427166951</v>
      </c>
      <c r="C14" s="28">
        <f>IF(ISERROR('M&amp;E_Inv_Can'!C65/Hrs_Wkd_Can!C14),"..",'M&amp;E_Inv_Can'!C65/Hrs_Wkd_Can!C14)</f>
        <v>2.9418542427396006</v>
      </c>
      <c r="D14" s="28">
        <f>IF(ISERROR('M&amp;E_Inv_Can'!D64/Hrs_Wkd_Can!D14),"..",'M&amp;E_Inv_Can'!D64/Hrs_Wkd_Can!D14)</f>
        <v>17.49165939687494</v>
      </c>
      <c r="E14" s="28">
        <f>IF(ISERROR('M&amp;E_Inv_Can'!E65/Hrs_Wkd_Can!E14),"..",'M&amp;E_Inv_Can'!E65/Hrs_Wkd_Can!E14)</f>
        <v>16.843113887553113</v>
      </c>
      <c r="F14" s="28">
        <f>IF(ISERROR('M&amp;E_Inv_Can'!F65/Hrs_Wkd_Can!F14),"..",'M&amp;E_Inv_Can'!F65/Hrs_Wkd_Can!F14)</f>
        <v>1.5959130316662096</v>
      </c>
      <c r="G14" s="28">
        <f>IF(ISERROR('M&amp;E_Inv_Can'!G65/Hrs_Wkd_Can!G14),"..",'M&amp;E_Inv_Can'!G65/Hrs_Wkd_Can!G14)</f>
        <v>3.6547191776218728</v>
      </c>
      <c r="H14" s="28">
        <f>IF(ISERROR('M&amp;E_Inv_Can'!H65/Hrs_Wkd_Can!H14),"..",'M&amp;E_Inv_Can'!H65/Hrs_Wkd_Can!H14)</f>
        <v>1.6991589871796338</v>
      </c>
      <c r="I14" s="28">
        <f>IF(ISERROR('M&amp;E_Inv_Can'!I65/Hrs_Wkd_Can!I14),"..",'M&amp;E_Inv_Can'!I65/Hrs_Wkd_Can!I14)</f>
        <v>2.3511246418652236</v>
      </c>
      <c r="J14" s="28">
        <f>IF(ISERROR('M&amp;E_Inv_Can'!J65/Hrs_Wkd_Can!J14),"..",'M&amp;E_Inv_Can'!J65/Hrs_Wkd_Can!J14)</f>
        <v>4.3552841361228483</v>
      </c>
      <c r="K14" s="28">
        <f>IF(ISERROR('M&amp;E_Inv_Can'!K65/Hrs_Wkd_Can!K14),"..",'M&amp;E_Inv_Can'!K65/Hrs_Wkd_Can!K14)</f>
        <v>20.132673358916815</v>
      </c>
      <c r="L14" s="28">
        <f>IF(ISERROR('M&amp;E_Inv_Can'!L65/Hrs_Wkd_Can!L14),"..",'M&amp;E_Inv_Can'!L65/Hrs_Wkd_Can!L14)</f>
        <v>6.8399669673830124</v>
      </c>
      <c r="M14" s="28">
        <f>IF(ISERROR('M&amp;E_Inv_Can'!M65/Hrs_Wkd_Can!M14),"..",'M&amp;E_Inv_Can'!M65/Hrs_Wkd_Can!M14)</f>
        <v>1.0837958384916286</v>
      </c>
      <c r="N14" s="28">
        <f>IF(ISERROR('M&amp;E_Inv_Can'!N65/Hrs_Wkd_Can!N14),"..",'M&amp;E_Inv_Can'!N65/Hrs_Wkd_Can!N14)</f>
        <v>0.73235709899023749</v>
      </c>
      <c r="O14" s="28">
        <f>IF(ISERROR('M&amp;E_Inv_Can'!O65/Hrs_Wkd_Can!O14),"..",'M&amp;E_Inv_Can'!O65/Hrs_Wkd_Can!O14)</f>
        <v>1.1320082215029605</v>
      </c>
      <c r="P14" s="28">
        <f>IF(ISERROR('M&amp;E_Inv_Can'!P65/Hrs_Wkd_Can!P14),"..",'M&amp;E_Inv_Can'!P65/Hrs_Wkd_Can!P14)</f>
        <v>0.38041826914983545</v>
      </c>
      <c r="Q14" s="28">
        <f>IF(ISERROR('M&amp;E_Inv_Can'!Q65/Hrs_Wkd_Can!Q14),"..",'M&amp;E_Inv_Can'!Q65/Hrs_Wkd_Can!Q14)</f>
        <v>0.30690406545934734</v>
      </c>
      <c r="R14" s="55"/>
    </row>
    <row r="15" spans="1:18">
      <c r="A15" s="5">
        <v>2007</v>
      </c>
      <c r="B15" s="16">
        <f>IF(ISERROR('M&amp;E_Inv_Can'!B66/Hrs_Wkd_Can!B15),"..",'M&amp;E_Inv_Can'!B66/Hrs_Wkd_Can!B15)</f>
        <v>3.340727549626016</v>
      </c>
      <c r="C15" s="28">
        <f>IF(ISERROR('M&amp;E_Inv_Can'!C66/Hrs_Wkd_Can!C15),"..",'M&amp;E_Inv_Can'!C66/Hrs_Wkd_Can!C15)</f>
        <v>3.5126038376680673</v>
      </c>
      <c r="D15" s="28">
        <f>IF(ISERROR('M&amp;E_Inv_Can'!D65/Hrs_Wkd_Can!D15),"..",'M&amp;E_Inv_Can'!D65/Hrs_Wkd_Can!D15)</f>
        <v>21.262204925543259</v>
      </c>
      <c r="E15" s="28">
        <f>IF(ISERROR('M&amp;E_Inv_Can'!E66/Hrs_Wkd_Can!E15),"..",'M&amp;E_Inv_Can'!E66/Hrs_Wkd_Can!E15)</f>
        <v>17.419878287403751</v>
      </c>
      <c r="F15" s="28">
        <f>IF(ISERROR('M&amp;E_Inv_Can'!F66/Hrs_Wkd_Can!F15),"..",'M&amp;E_Inv_Can'!F66/Hrs_Wkd_Can!F15)</f>
        <v>1.725070539165021</v>
      </c>
      <c r="G15" s="28">
        <f>IF(ISERROR('M&amp;E_Inv_Can'!G66/Hrs_Wkd_Can!G15),"..",'M&amp;E_Inv_Can'!G66/Hrs_Wkd_Can!G15)</f>
        <v>3.8695873146767843</v>
      </c>
      <c r="H15" s="28">
        <f>IF(ISERROR('M&amp;E_Inv_Can'!H66/Hrs_Wkd_Can!H15),"..",'M&amp;E_Inv_Can'!H66/Hrs_Wkd_Can!H15)</f>
        <v>2.0366499233548616</v>
      </c>
      <c r="I15" s="28">
        <f>IF(ISERROR('M&amp;E_Inv_Can'!I66/Hrs_Wkd_Can!I15),"..",'M&amp;E_Inv_Can'!I66/Hrs_Wkd_Can!I15)</f>
        <v>2.8963466574387526</v>
      </c>
      <c r="J15" s="28">
        <f>IF(ISERROR('M&amp;E_Inv_Can'!J66/Hrs_Wkd_Can!J15),"..",'M&amp;E_Inv_Can'!J66/Hrs_Wkd_Can!J15)</f>
        <v>3.6182338427623355</v>
      </c>
      <c r="K15" s="28">
        <f>IF(ISERROR('M&amp;E_Inv_Can'!K66/Hrs_Wkd_Can!K15),"..",'M&amp;E_Inv_Can'!K66/Hrs_Wkd_Can!K15)</f>
        <v>18.734498946725282</v>
      </c>
      <c r="L15" s="28">
        <f>IF(ISERROR('M&amp;E_Inv_Can'!L66/Hrs_Wkd_Can!L15),"..",'M&amp;E_Inv_Can'!L66/Hrs_Wkd_Can!L15)</f>
        <v>6.1556051137493348</v>
      </c>
      <c r="M15" s="28">
        <f>IF(ISERROR('M&amp;E_Inv_Can'!M66/Hrs_Wkd_Can!M15),"..",'M&amp;E_Inv_Can'!M66/Hrs_Wkd_Can!M15)</f>
        <v>1.1633811744990898</v>
      </c>
      <c r="N15" s="28">
        <f>IF(ISERROR('M&amp;E_Inv_Can'!N66/Hrs_Wkd_Can!N15),"..",'M&amp;E_Inv_Can'!N66/Hrs_Wkd_Can!N15)</f>
        <v>0.63178481524336294</v>
      </c>
      <c r="O15" s="28">
        <f>IF(ISERROR('M&amp;E_Inv_Can'!O66/Hrs_Wkd_Can!O15),"..",'M&amp;E_Inv_Can'!O66/Hrs_Wkd_Can!O15)</f>
        <v>1.3242738548182786</v>
      </c>
      <c r="P15" s="28">
        <f>IF(ISERROR('M&amp;E_Inv_Can'!P66/Hrs_Wkd_Can!P15),"..",'M&amp;E_Inv_Can'!P66/Hrs_Wkd_Can!P15)</f>
        <v>0.49165396646426379</v>
      </c>
      <c r="Q15" s="28">
        <f>IF(ISERROR('M&amp;E_Inv_Can'!Q66/Hrs_Wkd_Can!Q15),"..",'M&amp;E_Inv_Can'!Q66/Hrs_Wkd_Can!Q15)</f>
        <v>0.3115840536500018</v>
      </c>
      <c r="R15" s="55"/>
    </row>
    <row r="16" spans="1:18">
      <c r="A16" s="5">
        <v>2008</v>
      </c>
      <c r="B16" s="16">
        <f>IF(ISERROR('M&amp;E_Inv_Can'!B67/Hrs_Wkd_Can!B16),"..",'M&amp;E_Inv_Can'!B67/Hrs_Wkd_Can!B16)</f>
        <v>3.3633354822672787</v>
      </c>
      <c r="C16" s="28">
        <f>IF(ISERROR('M&amp;E_Inv_Can'!C67/Hrs_Wkd_Can!C16),"..",'M&amp;E_Inv_Can'!C67/Hrs_Wkd_Can!C16)</f>
        <v>3.9684305869478633</v>
      </c>
      <c r="D16" s="28">
        <f>IF(ISERROR('M&amp;E_Inv_Can'!D66/Hrs_Wkd_Can!D16),"..",'M&amp;E_Inv_Can'!D66/Hrs_Wkd_Can!D16)</f>
        <v>19.143136306627159</v>
      </c>
      <c r="E16" s="28">
        <f>IF(ISERROR('M&amp;E_Inv_Can'!E67/Hrs_Wkd_Can!E16),"..",'M&amp;E_Inv_Can'!E67/Hrs_Wkd_Can!E16)</f>
        <v>17.03025587495198</v>
      </c>
      <c r="F16" s="28">
        <f>IF(ISERROR('M&amp;E_Inv_Can'!F67/Hrs_Wkd_Can!F16),"..",'M&amp;E_Inv_Can'!F67/Hrs_Wkd_Can!F16)</f>
        <v>1.7661901401061788</v>
      </c>
      <c r="G16" s="28">
        <f>IF(ISERROR('M&amp;E_Inv_Can'!G67/Hrs_Wkd_Can!G16),"..",'M&amp;E_Inv_Can'!G67/Hrs_Wkd_Can!G16)</f>
        <v>4.030968733406687</v>
      </c>
      <c r="H16" s="28">
        <f>IF(ISERROR('M&amp;E_Inv_Can'!H67/Hrs_Wkd_Can!H16),"..",'M&amp;E_Inv_Can'!H67/Hrs_Wkd_Can!H16)</f>
        <v>2.0769703178110719</v>
      </c>
      <c r="I16" s="28">
        <f>IF(ISERROR('M&amp;E_Inv_Can'!I67/Hrs_Wkd_Can!I16),"..",'M&amp;E_Inv_Can'!I67/Hrs_Wkd_Can!I16)</f>
        <v>2.9150784049567697</v>
      </c>
      <c r="J16" s="28">
        <f>IF(ISERROR('M&amp;E_Inv_Can'!J67/Hrs_Wkd_Can!J16),"..",'M&amp;E_Inv_Can'!J67/Hrs_Wkd_Can!J16)</f>
        <v>4.1431413310197849</v>
      </c>
      <c r="K16" s="28">
        <f>IF(ISERROR('M&amp;E_Inv_Can'!K67/Hrs_Wkd_Can!K16),"..",'M&amp;E_Inv_Can'!K67/Hrs_Wkd_Can!K16)</f>
        <v>15.136281275032268</v>
      </c>
      <c r="L16" s="28">
        <f>IF(ISERROR('M&amp;E_Inv_Can'!L67/Hrs_Wkd_Can!L16),"..",'M&amp;E_Inv_Can'!L67/Hrs_Wkd_Can!L16)</f>
        <v>5.828745125003973</v>
      </c>
      <c r="M16" s="28">
        <f>IF(ISERROR('M&amp;E_Inv_Can'!M67/Hrs_Wkd_Can!M16),"..",'M&amp;E_Inv_Can'!M67/Hrs_Wkd_Can!M16)</f>
        <v>1.1879130168957639</v>
      </c>
      <c r="N16" s="28">
        <f>IF(ISERROR('M&amp;E_Inv_Can'!N67/Hrs_Wkd_Can!N16),"..",'M&amp;E_Inv_Can'!N67/Hrs_Wkd_Can!N16)</f>
        <v>0.79185997200496272</v>
      </c>
      <c r="O16" s="28">
        <f>IF(ISERROR('M&amp;E_Inv_Can'!O67/Hrs_Wkd_Can!O16),"..",'M&amp;E_Inv_Can'!O67/Hrs_Wkd_Can!O16)</f>
        <v>1.4290832204484869</v>
      </c>
      <c r="P16" s="28">
        <f>IF(ISERROR('M&amp;E_Inv_Can'!P67/Hrs_Wkd_Can!P16),"..",'M&amp;E_Inv_Can'!P67/Hrs_Wkd_Can!P16)</f>
        <v>0.46360445636962466</v>
      </c>
      <c r="Q16" s="28">
        <f>IF(ISERROR('M&amp;E_Inv_Can'!Q67/Hrs_Wkd_Can!Q16),"..",'M&amp;E_Inv_Can'!Q67/Hrs_Wkd_Can!Q16)</f>
        <v>0.30826614162616106</v>
      </c>
      <c r="R16" s="55"/>
    </row>
    <row r="17" spans="1:18">
      <c r="A17" s="5">
        <v>2009</v>
      </c>
      <c r="B17" s="16">
        <f>IF(ISERROR('M&amp;E_Inv_Can'!B68/Hrs_Wkd_Can!B17),"..",'M&amp;E_Inv_Can'!B68/Hrs_Wkd_Can!B17)</f>
        <v>2.8118887916230806</v>
      </c>
      <c r="C17" s="28">
        <f>IF(ISERROR('M&amp;E_Inv_Can'!C68/Hrs_Wkd_Can!C17),"..",'M&amp;E_Inv_Can'!C68/Hrs_Wkd_Can!C17)</f>
        <v>4.3637021908335445</v>
      </c>
      <c r="D17" s="28">
        <f>IF(ISERROR('M&amp;E_Inv_Can'!D67/Hrs_Wkd_Can!D17),"..",'M&amp;E_Inv_Can'!D67/Hrs_Wkd_Can!D17)</f>
        <v>25.109263352501408</v>
      </c>
      <c r="E17" s="28">
        <f>IF(ISERROR('M&amp;E_Inv_Can'!E68/Hrs_Wkd_Can!E17),"..",'M&amp;E_Inv_Can'!E68/Hrs_Wkd_Can!E17)</f>
        <v>22.659632693098711</v>
      </c>
      <c r="F17" s="28">
        <f>IF(ISERROR('M&amp;E_Inv_Can'!F68/Hrs_Wkd_Can!F17),"..",'M&amp;E_Inv_Can'!F68/Hrs_Wkd_Can!F17)</f>
        <v>1.7349800851130566</v>
      </c>
      <c r="G17" s="28">
        <f>IF(ISERROR('M&amp;E_Inv_Can'!G68/Hrs_Wkd_Can!G17),"..",'M&amp;E_Inv_Can'!G68/Hrs_Wkd_Can!G17)</f>
        <v>3.1057040467724968</v>
      </c>
      <c r="H17" s="28">
        <f>IF(ISERROR('M&amp;E_Inv_Can'!H68/Hrs_Wkd_Can!H17),"..",'M&amp;E_Inv_Can'!H68/Hrs_Wkd_Can!H17)</f>
        <v>1.7463136661255754</v>
      </c>
      <c r="I17" s="28">
        <f>IF(ISERROR('M&amp;E_Inv_Can'!I68/Hrs_Wkd_Can!I17),"..",'M&amp;E_Inv_Can'!I68/Hrs_Wkd_Can!I17)</f>
        <v>2.1028911063875508</v>
      </c>
      <c r="J17" s="28">
        <f>IF(ISERROR('M&amp;E_Inv_Can'!J68/Hrs_Wkd_Can!J17),"..",'M&amp;E_Inv_Can'!J68/Hrs_Wkd_Can!J17)</f>
        <v>4.4763997291983264</v>
      </c>
      <c r="K17" s="28">
        <f>IF(ISERROR('M&amp;E_Inv_Can'!K68/Hrs_Wkd_Can!K17),"..",'M&amp;E_Inv_Can'!K68/Hrs_Wkd_Can!K17)</f>
        <v>8.2471692611675476</v>
      </c>
      <c r="L17" s="28">
        <f>IF(ISERROR('M&amp;E_Inv_Can'!L68/Hrs_Wkd_Can!L17),"..",'M&amp;E_Inv_Can'!L68/Hrs_Wkd_Can!L17)</f>
        <v>4.5268298148928938</v>
      </c>
      <c r="M17" s="28">
        <f>IF(ISERROR('M&amp;E_Inv_Can'!M68/Hrs_Wkd_Can!M17),"..",'M&amp;E_Inv_Can'!M68/Hrs_Wkd_Can!M17)</f>
        <v>1.1547395861869603</v>
      </c>
      <c r="N17" s="28">
        <f>IF(ISERROR('M&amp;E_Inv_Can'!N68/Hrs_Wkd_Can!N17),"..",'M&amp;E_Inv_Can'!N68/Hrs_Wkd_Can!N17)</f>
        <v>0.75388188050584881</v>
      </c>
      <c r="O17" s="28">
        <f>IF(ISERROR('M&amp;E_Inv_Can'!O68/Hrs_Wkd_Can!O17),"..",'M&amp;E_Inv_Can'!O68/Hrs_Wkd_Can!O17)</f>
        <v>1.2878738450570038</v>
      </c>
      <c r="P17" s="28">
        <f>IF(ISERROR('M&amp;E_Inv_Can'!P68/Hrs_Wkd_Can!P17),"..",'M&amp;E_Inv_Can'!P68/Hrs_Wkd_Can!P17)</f>
        <v>0.67769180801146667</v>
      </c>
      <c r="Q17" s="28">
        <f>IF(ISERROR('M&amp;E_Inv_Can'!Q68/Hrs_Wkd_Can!Q17),"..",'M&amp;E_Inv_Can'!Q68/Hrs_Wkd_Can!Q17)</f>
        <v>0.42917330783321778</v>
      </c>
      <c r="R17" s="55"/>
    </row>
    <row r="18" spans="1:18">
      <c r="A18" s="5">
        <v>2010</v>
      </c>
      <c r="B18" s="16">
        <f>IF(ISERROR('M&amp;E_Inv_Can'!B69/Hrs_Wkd_Can!B18),"..",'M&amp;E_Inv_Can'!B69/Hrs_Wkd_Can!B18)</f>
        <v>3.116141439769097</v>
      </c>
      <c r="C18" s="28">
        <f>IF(ISERROR('M&amp;E_Inv_Can'!C69/Hrs_Wkd_Can!C18),"..",'M&amp;E_Inv_Can'!C69/Hrs_Wkd_Can!C18)</f>
        <v>4.861062104552647</v>
      </c>
      <c r="D18" s="28">
        <f>IF(ISERROR('M&amp;E_Inv_Can'!D68/Hrs_Wkd_Can!D18),"..",'M&amp;E_Inv_Can'!D68/Hrs_Wkd_Can!D18)</f>
        <v>17.757446478886411</v>
      </c>
      <c r="E18" s="28">
        <f>IF(ISERROR('M&amp;E_Inv_Can'!E69/Hrs_Wkd_Can!E18),"..",'M&amp;E_Inv_Can'!E69/Hrs_Wkd_Can!E18)</f>
        <v>19.079452079291322</v>
      </c>
      <c r="F18" s="28">
        <f>IF(ISERROR('M&amp;E_Inv_Can'!F69/Hrs_Wkd_Can!F18),"..",'M&amp;E_Inv_Can'!F69/Hrs_Wkd_Can!F18)</f>
        <v>1.942302375514519</v>
      </c>
      <c r="G18" s="28">
        <f>IF(ISERROR('M&amp;E_Inv_Can'!G69/Hrs_Wkd_Can!G18),"..",'M&amp;E_Inv_Can'!G69/Hrs_Wkd_Can!G18)</f>
        <v>3.3983578951482176</v>
      </c>
      <c r="H18" s="28">
        <f>IF(ISERROR('M&amp;E_Inv_Can'!H69/Hrs_Wkd_Can!H18),"..",'M&amp;E_Inv_Can'!H69/Hrs_Wkd_Can!H18)</f>
        <v>2.1685391130117466</v>
      </c>
      <c r="I18" s="28">
        <f>IF(ISERROR('M&amp;E_Inv_Can'!I69/Hrs_Wkd_Can!I18),"..",'M&amp;E_Inv_Can'!I69/Hrs_Wkd_Can!I18)</f>
        <v>2.11665166333596</v>
      </c>
      <c r="J18" s="28">
        <f>IF(ISERROR('M&amp;E_Inv_Can'!J69/Hrs_Wkd_Can!J18),"..",'M&amp;E_Inv_Can'!J69/Hrs_Wkd_Can!J18)</f>
        <v>4.7977155401236109</v>
      </c>
      <c r="K18" s="28">
        <f>IF(ISERROR('M&amp;E_Inv_Can'!K69/Hrs_Wkd_Can!K18),"..",'M&amp;E_Inv_Can'!K69/Hrs_Wkd_Can!K18)</f>
        <v>9.2533908778294229</v>
      </c>
      <c r="L18" s="28">
        <f>IF(ISERROR('M&amp;E_Inv_Can'!L69/Hrs_Wkd_Can!L18),"..",'M&amp;E_Inv_Can'!L69/Hrs_Wkd_Can!L18)</f>
        <v>5.4237002388921312</v>
      </c>
      <c r="M18" s="28">
        <f>IF(ISERROR('M&amp;E_Inv_Can'!M69/Hrs_Wkd_Can!M18),"..",'M&amp;E_Inv_Can'!M69/Hrs_Wkd_Can!M18)</f>
        <v>1.2988884433766934</v>
      </c>
      <c r="N18" s="28">
        <f>IF(ISERROR('M&amp;E_Inv_Can'!N69/Hrs_Wkd_Can!N18),"..",'M&amp;E_Inv_Can'!N69/Hrs_Wkd_Can!N18)</f>
        <v>0.79842140717892551</v>
      </c>
      <c r="O18" s="28">
        <f>IF(ISERROR('M&amp;E_Inv_Can'!O69/Hrs_Wkd_Can!O18),"..",'M&amp;E_Inv_Can'!O69/Hrs_Wkd_Can!O18)</f>
        <v>1.5252848582231635</v>
      </c>
      <c r="P18" s="28">
        <f>IF(ISERROR('M&amp;E_Inv_Can'!P69/Hrs_Wkd_Can!P18),"..",'M&amp;E_Inv_Can'!P69/Hrs_Wkd_Can!P18)</f>
        <v>0.58499559032743087</v>
      </c>
      <c r="Q18" s="28">
        <f>IF(ISERROR('M&amp;E_Inv_Can'!Q69/Hrs_Wkd_Can!Q18),"..",'M&amp;E_Inv_Can'!Q69/Hrs_Wkd_Can!Q18)</f>
        <v>0.50053447278339669</v>
      </c>
      <c r="R18" s="55"/>
    </row>
    <row r="19" spans="1:18">
      <c r="A19" s="5">
        <v>2011</v>
      </c>
      <c r="B19" s="16" t="str">
        <f>IF(ISERROR('M&amp;E_Inv_Can'!B70/Hrs_Wkd_Can!B21),"..",'M&amp;E_Inv_Can'!B70/Hrs_Wkd_Can!B21)</f>
        <v>..</v>
      </c>
      <c r="C19" s="28" t="str">
        <f>IF(ISERROR('M&amp;E_Inv_Can'!C70/Hrs_Wkd_Can!C21),"..",'M&amp;E_Inv_Can'!C70/Hrs_Wkd_Can!C21)</f>
        <v>..</v>
      </c>
      <c r="D19" s="28" t="str">
        <f>IF(ISERROR('M&amp;E_Inv_Can'!D69/Hrs_Wkd_Can!D21),"..",'M&amp;E_Inv_Can'!D69/Hrs_Wkd_Can!D21)</f>
        <v>..</v>
      </c>
      <c r="E19" s="28" t="str">
        <f>IF(ISERROR('M&amp;E_Inv_Can'!E70/Hrs_Wkd_Can!E21),"..",'M&amp;E_Inv_Can'!E70/Hrs_Wkd_Can!E21)</f>
        <v>..</v>
      </c>
      <c r="F19" s="28" t="str">
        <f>IF(ISERROR('M&amp;E_Inv_Can'!F70/Hrs_Wkd_Can!F21),"..",'M&amp;E_Inv_Can'!F70/Hrs_Wkd_Can!F21)</f>
        <v>..</v>
      </c>
      <c r="G19" s="28" t="str">
        <f>IF(ISERROR('M&amp;E_Inv_Can'!G70/Hrs_Wkd_Can!G21),"..",'M&amp;E_Inv_Can'!G70/Hrs_Wkd_Can!G21)</f>
        <v>..</v>
      </c>
      <c r="H19" s="28" t="str">
        <f>IF(ISERROR('M&amp;E_Inv_Can'!H70/Hrs_Wkd_Can!H21),"..",'M&amp;E_Inv_Can'!H70/Hrs_Wkd_Can!H21)</f>
        <v>..</v>
      </c>
      <c r="I19" s="28" t="str">
        <f>IF(ISERROR('M&amp;E_Inv_Can'!I70/Hrs_Wkd_Can!I21),"..",'M&amp;E_Inv_Can'!I70/Hrs_Wkd_Can!I21)</f>
        <v>..</v>
      </c>
      <c r="J19" s="28" t="str">
        <f>IF(ISERROR('M&amp;E_Inv_Can'!J70/Hrs_Wkd_Can!J21),"..",'M&amp;E_Inv_Can'!J70/Hrs_Wkd_Can!J21)</f>
        <v>..</v>
      </c>
      <c r="K19" s="28" t="str">
        <f>IF(ISERROR('M&amp;E_Inv_Can'!K70/Hrs_Wkd_Can!K21),"..",'M&amp;E_Inv_Can'!K70/Hrs_Wkd_Can!K21)</f>
        <v>..</v>
      </c>
      <c r="L19" s="28" t="str">
        <f>IF(ISERROR('M&amp;E_Inv_Can'!L70/Hrs_Wkd_Can!L21),"..",'M&amp;E_Inv_Can'!L70/Hrs_Wkd_Can!L21)</f>
        <v>..</v>
      </c>
      <c r="M19" s="28" t="str">
        <f>IF(ISERROR('M&amp;E_Inv_Can'!M70/Hrs_Wkd_Can!M21),"..",'M&amp;E_Inv_Can'!M70/Hrs_Wkd_Can!M21)</f>
        <v>..</v>
      </c>
      <c r="N19" s="28" t="str">
        <f>IF(ISERROR('M&amp;E_Inv_Can'!N70/Hrs_Wkd_Can!N21),"..",'M&amp;E_Inv_Can'!N70/Hrs_Wkd_Can!N21)</f>
        <v>..</v>
      </c>
      <c r="O19" s="28" t="str">
        <f>IF(ISERROR('M&amp;E_Inv_Can'!O70/Hrs_Wkd_Can!O21),"..",'M&amp;E_Inv_Can'!O70/Hrs_Wkd_Can!O21)</f>
        <v>..</v>
      </c>
      <c r="P19" s="28" t="str">
        <f>IF(ISERROR('M&amp;E_Inv_Can'!P70/Hrs_Wkd_Can!P21),"..",'M&amp;E_Inv_Can'!P70/Hrs_Wkd_Can!P21)</f>
        <v>..</v>
      </c>
      <c r="Q19" s="28" t="str">
        <f>IF(ISERROR('M&amp;E_Inv_Can'!Q70/Hrs_Wkd_Can!Q21),"..",'M&amp;E_Inv_Can'!Q70/Hrs_Wkd_Can!Q21)</f>
        <v>..</v>
      </c>
      <c r="R19" s="55"/>
    </row>
    <row r="20" spans="1:18">
      <c r="A20" s="5">
        <v>2012</v>
      </c>
      <c r="B20" s="16" t="str">
        <f>IF(ISERROR('M&amp;E_Inv_Can'!B71/Hrs_Wkd_Can!B22),"..",'M&amp;E_Inv_Can'!B71/Hrs_Wkd_Can!B22)</f>
        <v>..</v>
      </c>
      <c r="C20" s="28" t="str">
        <f>IF(ISERROR('M&amp;E_Inv_Can'!C71/Hrs_Wkd_Can!C22),"..",'M&amp;E_Inv_Can'!C71/Hrs_Wkd_Can!C22)</f>
        <v>..</v>
      </c>
      <c r="D20" s="28" t="str">
        <f>IF(ISERROR('M&amp;E_Inv_Can'!D70/Hrs_Wkd_Can!D22),"..",'M&amp;E_Inv_Can'!D70/Hrs_Wkd_Can!D22)</f>
        <v>..</v>
      </c>
      <c r="E20" s="28" t="str">
        <f>IF(ISERROR('M&amp;E_Inv_Can'!E71/Hrs_Wkd_Can!E22),"..",'M&amp;E_Inv_Can'!E71/Hrs_Wkd_Can!E22)</f>
        <v>..</v>
      </c>
      <c r="F20" s="28" t="str">
        <f>IF(ISERROR('M&amp;E_Inv_Can'!F71/Hrs_Wkd_Can!F22),"..",'M&amp;E_Inv_Can'!F71/Hrs_Wkd_Can!F22)</f>
        <v>..</v>
      </c>
      <c r="G20" s="28" t="str">
        <f>IF(ISERROR('M&amp;E_Inv_Can'!G71/Hrs_Wkd_Can!G22),"..",'M&amp;E_Inv_Can'!G71/Hrs_Wkd_Can!G22)</f>
        <v>..</v>
      </c>
      <c r="H20" s="28" t="str">
        <f>IF(ISERROR('M&amp;E_Inv_Can'!H71/Hrs_Wkd_Can!H22),"..",'M&amp;E_Inv_Can'!H71/Hrs_Wkd_Can!H22)</f>
        <v>..</v>
      </c>
      <c r="I20" s="28" t="str">
        <f>IF(ISERROR('M&amp;E_Inv_Can'!I71/Hrs_Wkd_Can!I22),"..",'M&amp;E_Inv_Can'!I71/Hrs_Wkd_Can!I22)</f>
        <v>..</v>
      </c>
      <c r="J20" s="28" t="str">
        <f>IF(ISERROR('M&amp;E_Inv_Can'!J71/Hrs_Wkd_Can!J22),"..",'M&amp;E_Inv_Can'!J71/Hrs_Wkd_Can!J22)</f>
        <v>..</v>
      </c>
      <c r="K20" s="28" t="str">
        <f>IF(ISERROR('M&amp;E_Inv_Can'!K71/Hrs_Wkd_Can!K22),"..",'M&amp;E_Inv_Can'!K71/Hrs_Wkd_Can!K22)</f>
        <v>..</v>
      </c>
      <c r="L20" s="28" t="str">
        <f>IF(ISERROR('M&amp;E_Inv_Can'!L71/Hrs_Wkd_Can!L22),"..",'M&amp;E_Inv_Can'!L71/Hrs_Wkd_Can!L22)</f>
        <v>..</v>
      </c>
      <c r="M20" s="28" t="str">
        <f>IF(ISERROR('M&amp;E_Inv_Can'!M71/Hrs_Wkd_Can!M22),"..",'M&amp;E_Inv_Can'!M71/Hrs_Wkd_Can!M22)</f>
        <v>..</v>
      </c>
      <c r="N20" s="28" t="str">
        <f>IF(ISERROR('M&amp;E_Inv_Can'!N71/Hrs_Wkd_Can!N22),"..",'M&amp;E_Inv_Can'!N71/Hrs_Wkd_Can!N22)</f>
        <v>..</v>
      </c>
      <c r="O20" s="28" t="str">
        <f>IF(ISERROR('M&amp;E_Inv_Can'!O71/Hrs_Wkd_Can!O22),"..",'M&amp;E_Inv_Can'!O71/Hrs_Wkd_Can!O22)</f>
        <v>..</v>
      </c>
      <c r="P20" s="28" t="str">
        <f>IF(ISERROR('M&amp;E_Inv_Can'!P71/Hrs_Wkd_Can!P22),"..",'M&amp;E_Inv_Can'!P71/Hrs_Wkd_Can!P22)</f>
        <v>..</v>
      </c>
      <c r="Q20" s="28" t="str">
        <f>IF(ISERROR('M&amp;E_Inv_Can'!Q71/Hrs_Wkd_Can!Q22),"..",'M&amp;E_Inv_Can'!Q71/Hrs_Wkd_Can!Q22)</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2.5129441470344682</v>
      </c>
      <c r="C23" s="9">
        <f t="shared" si="0"/>
        <v>4.3936928914797058</v>
      </c>
      <c r="D23" s="9" t="str">
        <f t="shared" si="0"/>
        <v>n.a.</v>
      </c>
      <c r="E23" s="9">
        <f t="shared" si="0"/>
        <v>4.3445460929745439</v>
      </c>
      <c r="F23" s="9">
        <f t="shared" si="0"/>
        <v>3.7444194143188891</v>
      </c>
      <c r="G23" s="9">
        <f t="shared" si="0"/>
        <v>-0.47697644868346378</v>
      </c>
      <c r="H23" s="28">
        <f t="shared" si="0"/>
        <v>5.5773085090831342</v>
      </c>
      <c r="I23" s="28">
        <f t="shared" si="0"/>
        <v>0.7049550492630674</v>
      </c>
      <c r="J23" s="28">
        <f t="shared" si="0"/>
        <v>3.7017417865661706</v>
      </c>
      <c r="K23" s="28">
        <f t="shared" si="0"/>
        <v>-2.2804324203183124</v>
      </c>
      <c r="L23" s="28">
        <f t="shared" si="0"/>
        <v>6.2467055565487373</v>
      </c>
      <c r="M23" s="28">
        <f t="shared" si="0"/>
        <v>6.4529150078731723</v>
      </c>
      <c r="N23" s="28">
        <f t="shared" si="0"/>
        <v>5.9130453233820823</v>
      </c>
      <c r="O23" s="28">
        <f t="shared" si="0"/>
        <v>8.296756617526114</v>
      </c>
      <c r="P23" s="28">
        <f t="shared" si="0"/>
        <v>6.9566200163768688</v>
      </c>
      <c r="Q23" s="58">
        <f t="shared" si="0"/>
        <v>4.4583140613002614</v>
      </c>
      <c r="R23" s="55"/>
    </row>
    <row r="24" spans="1:18">
      <c r="A24" s="26" t="s">
        <v>19</v>
      </c>
      <c r="B24" s="16">
        <f t="shared" si="0"/>
        <v>3.6854218057764898</v>
      </c>
      <c r="C24" s="9">
        <f t="shared" si="0"/>
        <v>-2.1778357092512968</v>
      </c>
      <c r="D24" s="9" t="str">
        <f t="shared" si="0"/>
        <v>n.a.</v>
      </c>
      <c r="E24" s="9">
        <f t="shared" si="0"/>
        <v>3.082457149050577</v>
      </c>
      <c r="F24" s="9">
        <f t="shared" si="0"/>
        <v>5.9537010766927301</v>
      </c>
      <c r="G24" s="9">
        <f t="shared" si="0"/>
        <v>-3.6124458592070252</v>
      </c>
      <c r="H24" s="28">
        <f t="shared" si="0"/>
        <v>1.6096218585554878</v>
      </c>
      <c r="I24" s="28">
        <f t="shared" si="0"/>
        <v>-1.3616596442092233</v>
      </c>
      <c r="J24" s="28">
        <f t="shared" si="0"/>
        <v>3.2403748555445588</v>
      </c>
      <c r="K24" s="28">
        <f t="shared" si="0"/>
        <v>9.294339219458859</v>
      </c>
      <c r="L24" s="28">
        <f t="shared" si="0"/>
        <v>20.970418199663186</v>
      </c>
      <c r="M24" s="28">
        <f t="shared" si="0"/>
        <v>22.088926196077917</v>
      </c>
      <c r="N24" s="28">
        <f t="shared" si="0"/>
        <v>-10.343721129067207</v>
      </c>
      <c r="O24" s="28">
        <f t="shared" si="0"/>
        <v>14.498074608565537</v>
      </c>
      <c r="P24" s="28">
        <f t="shared" si="0"/>
        <v>2.5356936390496632</v>
      </c>
      <c r="Q24" s="28">
        <f t="shared" si="0"/>
        <v>-9.4273325700100497</v>
      </c>
      <c r="R24" s="55"/>
    </row>
    <row r="25" spans="1:18">
      <c r="A25" s="26" t="s">
        <v>20</v>
      </c>
      <c r="B25" s="16">
        <f t="shared" si="0"/>
        <v>2.1637930940529682</v>
      </c>
      <c r="C25" s="9">
        <f t="shared" si="0"/>
        <v>6.4499247982156671</v>
      </c>
      <c r="D25" s="9">
        <f t="shared" si="0"/>
        <v>8.3812519264419016</v>
      </c>
      <c r="E25" s="9">
        <f t="shared" si="0"/>
        <v>4.7261774250547006</v>
      </c>
      <c r="F25" s="9">
        <f t="shared" si="0"/>
        <v>3.0906619970636262</v>
      </c>
      <c r="G25" s="9">
        <f t="shared" si="0"/>
        <v>0.48340472778169996</v>
      </c>
      <c r="H25" s="28">
        <f t="shared" si="0"/>
        <v>6.7975553660355681</v>
      </c>
      <c r="I25" s="28">
        <f t="shared" si="0"/>
        <v>1.3333417602865882</v>
      </c>
      <c r="J25" s="28">
        <f t="shared" si="0"/>
        <v>3.8405534954914389</v>
      </c>
      <c r="K25" s="28">
        <f t="shared" si="0"/>
        <v>-5.507639790862962</v>
      </c>
      <c r="L25" s="28">
        <f t="shared" si="0"/>
        <v>2.1895201175735401</v>
      </c>
      <c r="M25" s="28">
        <f t="shared" si="0"/>
        <v>2.1649539362374126</v>
      </c>
      <c r="N25" s="28">
        <f t="shared" si="0"/>
        <v>11.342272038688961</v>
      </c>
      <c r="O25" s="28">
        <f t="shared" si="0"/>
        <v>6.5027029771919098</v>
      </c>
      <c r="P25" s="28">
        <f t="shared" si="0"/>
        <v>8.3197001343007457</v>
      </c>
      <c r="Q25" s="28">
        <f t="shared" si="0"/>
        <v>9.025168936543281</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IF(ISERROR((B5/$B5)*100),"..",(B5/$B5)*100)</f>
        <v>100</v>
      </c>
      <c r="C31" s="21">
        <f t="shared" ref="C31:Q31" si="1">IF(ISERROR((C5/$B5)*100),"..",(C5/$B5)*100)</f>
        <v>123.16060150815862</v>
      </c>
      <c r="D31" s="21" t="str">
        <f t="shared" si="1"/>
        <v>..</v>
      </c>
      <c r="E31" s="21">
        <f t="shared" si="1"/>
        <v>486.36813881612693</v>
      </c>
      <c r="F31" s="21">
        <f t="shared" si="1"/>
        <v>53.368031598528546</v>
      </c>
      <c r="G31" s="21">
        <f t="shared" si="1"/>
        <v>160.23922529816065</v>
      </c>
      <c r="H31" s="21">
        <f t="shared" si="1"/>
        <v>47.452124468811377</v>
      </c>
      <c r="I31" s="21">
        <f t="shared" si="1"/>
        <v>85.604086270269931</v>
      </c>
      <c r="J31" s="21">
        <f t="shared" si="1"/>
        <v>132.53233696167109</v>
      </c>
      <c r="K31" s="21">
        <f t="shared" si="1"/>
        <v>553.40994126096007</v>
      </c>
      <c r="L31" s="21">
        <f t="shared" si="1"/>
        <v>109.32023548843395</v>
      </c>
      <c r="M31" s="21">
        <f t="shared" si="1"/>
        <v>25.528754007950351</v>
      </c>
      <c r="N31" s="21">
        <f t="shared" si="1"/>
        <v>16.76468023205901</v>
      </c>
      <c r="O31" s="21">
        <f t="shared" si="1"/>
        <v>23.980383847208806</v>
      </c>
      <c r="P31" s="21">
        <f t="shared" si="1"/>
        <v>10.813316224742717</v>
      </c>
      <c r="Q31" s="21">
        <f t="shared" si="1"/>
        <v>12.580006313156463</v>
      </c>
      <c r="R31" s="55"/>
    </row>
    <row r="32" spans="1:18">
      <c r="A32" s="5">
        <v>1998</v>
      </c>
      <c r="B32" s="87">
        <f t="shared" ref="B32:Q42" si="2">IF(ISERROR((B6/$B6)*100),"..",(B6/$B6)*100)</f>
        <v>100</v>
      </c>
      <c r="C32" s="21">
        <f t="shared" si="2"/>
        <v>123.95922470949965</v>
      </c>
      <c r="D32" s="21">
        <f t="shared" si="2"/>
        <v>377.84274824342594</v>
      </c>
      <c r="E32" s="21">
        <f t="shared" si="2"/>
        <v>552.42399751766266</v>
      </c>
      <c r="F32" s="21">
        <f t="shared" si="2"/>
        <v>52.912050198883399</v>
      </c>
      <c r="G32" s="21">
        <f t="shared" si="2"/>
        <v>158.69453517035492</v>
      </c>
      <c r="H32" s="21">
        <f t="shared" si="2"/>
        <v>43.521180071224919</v>
      </c>
      <c r="I32" s="21">
        <f t="shared" si="2"/>
        <v>81.046342258517043</v>
      </c>
      <c r="J32" s="21">
        <f t="shared" si="2"/>
        <v>132.95219988764015</v>
      </c>
      <c r="K32" s="21">
        <f t="shared" si="2"/>
        <v>579.34846290110431</v>
      </c>
      <c r="L32" s="21">
        <f t="shared" si="2"/>
        <v>138.06722253822386</v>
      </c>
      <c r="M32" s="21">
        <f t="shared" si="2"/>
        <v>29.878563537702846</v>
      </c>
      <c r="N32" s="21">
        <f t="shared" si="2"/>
        <v>10.36778152959803</v>
      </c>
      <c r="O32" s="21">
        <f t="shared" si="2"/>
        <v>21.951726340751218</v>
      </c>
      <c r="P32" s="21">
        <f t="shared" si="2"/>
        <v>13.862623057164885</v>
      </c>
      <c r="Q32" s="21">
        <f t="shared" si="2"/>
        <v>8.7705906026111915</v>
      </c>
      <c r="R32" s="55"/>
    </row>
    <row r="33" spans="1:18">
      <c r="A33" s="5">
        <v>1999</v>
      </c>
      <c r="B33" s="87">
        <f t="shared" si="2"/>
        <v>100</v>
      </c>
      <c r="C33" s="21">
        <f t="shared" si="2"/>
        <v>101.44913241822573</v>
      </c>
      <c r="D33" s="21">
        <f t="shared" si="2"/>
        <v>372.50460872597637</v>
      </c>
      <c r="E33" s="21">
        <f t="shared" si="2"/>
        <v>595.02726206485158</v>
      </c>
      <c r="F33" s="21">
        <f t="shared" si="2"/>
        <v>57.05967364742871</v>
      </c>
      <c r="G33" s="21">
        <f t="shared" si="2"/>
        <v>140.54267422294777</v>
      </c>
      <c r="H33" s="21">
        <f t="shared" si="2"/>
        <v>38.534120448442913</v>
      </c>
      <c r="I33" s="21">
        <f t="shared" si="2"/>
        <v>90.256506702858303</v>
      </c>
      <c r="J33" s="21">
        <f t="shared" si="2"/>
        <v>124.89624812613923</v>
      </c>
      <c r="K33" s="21">
        <f t="shared" si="2"/>
        <v>640.751352616654</v>
      </c>
      <c r="L33" s="21">
        <f t="shared" si="2"/>
        <v>154.10926019165396</v>
      </c>
      <c r="M33" s="21">
        <f t="shared" si="2"/>
        <v>32.475827567011137</v>
      </c>
      <c r="N33" s="21">
        <f t="shared" si="2"/>
        <v>9.2163191782513874</v>
      </c>
      <c r="O33" s="21">
        <f t="shared" si="2"/>
        <v>34.640778282155729</v>
      </c>
      <c r="P33" s="21">
        <f t="shared" si="2"/>
        <v>11.059936796226587</v>
      </c>
      <c r="Q33" s="21">
        <f t="shared" si="2"/>
        <v>8.7382882848189745</v>
      </c>
      <c r="R33" s="55"/>
    </row>
    <row r="34" spans="1:18">
      <c r="A34" s="5">
        <v>2000</v>
      </c>
      <c r="B34" s="87">
        <f t="shared" si="2"/>
        <v>100</v>
      </c>
      <c r="C34" s="21">
        <f t="shared" si="2"/>
        <v>103.4261852885362</v>
      </c>
      <c r="D34" s="21">
        <f t="shared" si="2"/>
        <v>315.63983532920952</v>
      </c>
      <c r="E34" s="21">
        <f t="shared" si="2"/>
        <v>477.93221756001776</v>
      </c>
      <c r="F34" s="21">
        <f t="shared" si="2"/>
        <v>56.947738682027449</v>
      </c>
      <c r="G34" s="21">
        <f t="shared" si="2"/>
        <v>128.72965950319295</v>
      </c>
      <c r="H34" s="21">
        <f t="shared" si="2"/>
        <v>44.658802134086919</v>
      </c>
      <c r="I34" s="21">
        <f t="shared" si="2"/>
        <v>73.70189745285019</v>
      </c>
      <c r="J34" s="21">
        <f t="shared" si="2"/>
        <v>130.83305364409273</v>
      </c>
      <c r="K34" s="21">
        <f t="shared" si="2"/>
        <v>648.1669255625842</v>
      </c>
      <c r="L34" s="21">
        <f t="shared" si="2"/>
        <v>173.61410597976379</v>
      </c>
      <c r="M34" s="21">
        <f t="shared" si="2"/>
        <v>41.677853548353596</v>
      </c>
      <c r="N34" s="21">
        <f t="shared" si="2"/>
        <v>10.838877479831972</v>
      </c>
      <c r="O34" s="21">
        <f t="shared" si="2"/>
        <v>32.292196396299232</v>
      </c>
      <c r="P34" s="21">
        <f t="shared" si="2"/>
        <v>10.457575975679109</v>
      </c>
      <c r="Q34" s="21">
        <f t="shared" si="2"/>
        <v>8.3853122111067471</v>
      </c>
      <c r="R34" s="55"/>
    </row>
    <row r="35" spans="1:18">
      <c r="A35" s="5">
        <v>2001</v>
      </c>
      <c r="B35" s="87">
        <f t="shared" si="2"/>
        <v>100</v>
      </c>
      <c r="C35" s="21">
        <f t="shared" si="2"/>
        <v>106.07449162399097</v>
      </c>
      <c r="D35" s="21">
        <f t="shared" si="2"/>
        <v>419.39296055814771</v>
      </c>
      <c r="E35" s="21">
        <f t="shared" si="2"/>
        <v>540.47342230309266</v>
      </c>
      <c r="F35" s="21">
        <f t="shared" si="2"/>
        <v>58.485641277533816</v>
      </c>
      <c r="G35" s="21">
        <f t="shared" si="2"/>
        <v>107.93274272869739</v>
      </c>
      <c r="H35" s="21">
        <f t="shared" si="2"/>
        <v>48.732745865056863</v>
      </c>
      <c r="I35" s="21">
        <f t="shared" si="2"/>
        <v>89.642655379211703</v>
      </c>
      <c r="J35" s="21">
        <f t="shared" si="2"/>
        <v>158.73896713201984</v>
      </c>
      <c r="K35" s="21">
        <f t="shared" si="2"/>
        <v>554.78315142422252</v>
      </c>
      <c r="L35" s="21">
        <f t="shared" si="2"/>
        <v>169.13122171582967</v>
      </c>
      <c r="M35" s="21">
        <f t="shared" si="2"/>
        <v>36.291012855552765</v>
      </c>
      <c r="N35" s="21">
        <f t="shared" si="2"/>
        <v>9.2467253797253601</v>
      </c>
      <c r="O35" s="21">
        <f t="shared" si="2"/>
        <v>33.941390654383966</v>
      </c>
      <c r="P35" s="21">
        <f t="shared" si="2"/>
        <v>10.009450972266603</v>
      </c>
      <c r="Q35" s="21">
        <f t="shared" si="2"/>
        <v>10.692172229212382</v>
      </c>
      <c r="R35" s="55"/>
    </row>
    <row r="36" spans="1:18">
      <c r="A36" s="5">
        <v>2002</v>
      </c>
      <c r="B36" s="87">
        <f t="shared" si="2"/>
        <v>100</v>
      </c>
      <c r="C36" s="21">
        <f t="shared" si="2"/>
        <v>121.07038870734472</v>
      </c>
      <c r="D36" s="21">
        <f t="shared" si="2"/>
        <v>560.94904122297828</v>
      </c>
      <c r="E36" s="21">
        <f t="shared" si="2"/>
        <v>502.97591928513424</v>
      </c>
      <c r="F36" s="21">
        <f t="shared" si="2"/>
        <v>52.493411117202463</v>
      </c>
      <c r="G36" s="21">
        <f t="shared" si="2"/>
        <v>105.88164268871849</v>
      </c>
      <c r="H36" s="21">
        <f t="shared" si="2"/>
        <v>51.976203901907169</v>
      </c>
      <c r="I36" s="21">
        <f t="shared" si="2"/>
        <v>89.464278888265113</v>
      </c>
      <c r="J36" s="21">
        <f t="shared" si="2"/>
        <v>160.24441472845555</v>
      </c>
      <c r="K36" s="21">
        <f t="shared" si="2"/>
        <v>489.76521178160522</v>
      </c>
      <c r="L36" s="21">
        <f t="shared" si="2"/>
        <v>182.9925418789787</v>
      </c>
      <c r="M36" s="21">
        <f t="shared" si="2"/>
        <v>46.071169229803637</v>
      </c>
      <c r="N36" s="21">
        <f t="shared" si="2"/>
        <v>13.841750638713609</v>
      </c>
      <c r="O36" s="21">
        <f t="shared" si="2"/>
        <v>53.002217025058705</v>
      </c>
      <c r="P36" s="21">
        <f t="shared" si="2"/>
        <v>13.846123464238369</v>
      </c>
      <c r="Q36" s="21">
        <f t="shared" si="2"/>
        <v>10.08567341123727</v>
      </c>
      <c r="R36" s="55"/>
    </row>
    <row r="37" spans="1:18">
      <c r="A37" s="5">
        <v>2003</v>
      </c>
      <c r="B37" s="87">
        <f t="shared" si="2"/>
        <v>100</v>
      </c>
      <c r="C37" s="21">
        <f t="shared" si="2"/>
        <v>116.67949527747095</v>
      </c>
      <c r="D37" s="21">
        <f t="shared" si="2"/>
        <v>543.72521811779757</v>
      </c>
      <c r="E37" s="21">
        <f t="shared" si="2"/>
        <v>565.31343492360656</v>
      </c>
      <c r="F37" s="21">
        <f t="shared" si="2"/>
        <v>54.070139329892299</v>
      </c>
      <c r="G37" s="21">
        <f t="shared" si="2"/>
        <v>123.53706412015926</v>
      </c>
      <c r="H37" s="21">
        <f t="shared" si="2"/>
        <v>59.654236933949576</v>
      </c>
      <c r="I37" s="21">
        <f t="shared" si="2"/>
        <v>64.971225805810164</v>
      </c>
      <c r="J37" s="21">
        <f t="shared" si="2"/>
        <v>133.16189706738365</v>
      </c>
      <c r="K37" s="21">
        <f t="shared" si="2"/>
        <v>535.90389465368867</v>
      </c>
      <c r="L37" s="21">
        <f t="shared" si="2"/>
        <v>185.26503650071848</v>
      </c>
      <c r="M37" s="21">
        <f t="shared" si="2"/>
        <v>40.798146484387807</v>
      </c>
      <c r="N37" s="21">
        <f t="shared" si="2"/>
        <v>16.380017010986514</v>
      </c>
      <c r="O37" s="21">
        <f t="shared" si="2"/>
        <v>57.938142635000268</v>
      </c>
      <c r="P37" s="21">
        <f t="shared" si="2"/>
        <v>18.501801342227395</v>
      </c>
      <c r="Q37" s="21">
        <f t="shared" si="2"/>
        <v>9.6152642203583341</v>
      </c>
      <c r="R37" s="55"/>
    </row>
    <row r="38" spans="1:18">
      <c r="A38" s="5">
        <v>2004</v>
      </c>
      <c r="B38" s="87">
        <f t="shared" si="2"/>
        <v>100</v>
      </c>
      <c r="C38" s="21">
        <f t="shared" si="2"/>
        <v>111.23056342786923</v>
      </c>
      <c r="D38" s="21">
        <f t="shared" si="2"/>
        <v>466.18935487491046</v>
      </c>
      <c r="E38" s="21">
        <f t="shared" si="2"/>
        <v>554.38748641808593</v>
      </c>
      <c r="F38" s="21">
        <f t="shared" si="2"/>
        <v>54.252170292910009</v>
      </c>
      <c r="G38" s="21">
        <f t="shared" si="2"/>
        <v>113.97048012283318</v>
      </c>
      <c r="H38" s="21">
        <f t="shared" si="2"/>
        <v>63.111601898763546</v>
      </c>
      <c r="I38" s="21">
        <f t="shared" si="2"/>
        <v>59.412255230490899</v>
      </c>
      <c r="J38" s="21">
        <f t="shared" si="2"/>
        <v>143.69868829599</v>
      </c>
      <c r="K38" s="21">
        <f t="shared" si="2"/>
        <v>557.42590101214091</v>
      </c>
      <c r="L38" s="21">
        <f t="shared" si="2"/>
        <v>185.88234752466957</v>
      </c>
      <c r="M38" s="21">
        <f t="shared" si="2"/>
        <v>38.871312278712331</v>
      </c>
      <c r="N38" s="21">
        <f t="shared" si="2"/>
        <v>15.333827203391204</v>
      </c>
      <c r="O38" s="21">
        <f t="shared" si="2"/>
        <v>40.007924755768052</v>
      </c>
      <c r="P38" s="21">
        <f t="shared" si="2"/>
        <v>19.185398476023295</v>
      </c>
      <c r="Q38" s="21">
        <f t="shared" si="2"/>
        <v>11.638342395665164</v>
      </c>
      <c r="R38" s="55"/>
    </row>
    <row r="39" spans="1:18">
      <c r="A39" s="5">
        <v>2005</v>
      </c>
      <c r="B39" s="87">
        <f t="shared" si="2"/>
        <v>100</v>
      </c>
      <c r="C39" s="21">
        <f t="shared" si="2"/>
        <v>99.644702384277366</v>
      </c>
      <c r="D39" s="21">
        <f t="shared" si="2"/>
        <v>462.28426453115742</v>
      </c>
      <c r="E39" s="21">
        <f t="shared" si="2"/>
        <v>438.94323372259441</v>
      </c>
      <c r="F39" s="21">
        <f t="shared" si="2"/>
        <v>49.40025798812264</v>
      </c>
      <c r="G39" s="21">
        <f t="shared" si="2"/>
        <v>115.20509606938545</v>
      </c>
      <c r="H39" s="21">
        <f t="shared" si="2"/>
        <v>52.838989952457958</v>
      </c>
      <c r="I39" s="21">
        <f t="shared" si="2"/>
        <v>73.277135843272688</v>
      </c>
      <c r="J39" s="21">
        <f t="shared" si="2"/>
        <v>130.61948075230606</v>
      </c>
      <c r="K39" s="21">
        <f t="shared" si="2"/>
        <v>555.40448546340122</v>
      </c>
      <c r="L39" s="21">
        <f t="shared" si="2"/>
        <v>189.67374029967107</v>
      </c>
      <c r="M39" s="21">
        <f t="shared" si="2"/>
        <v>29.508807407178058</v>
      </c>
      <c r="N39" s="21">
        <f t="shared" si="2"/>
        <v>15.163976391179206</v>
      </c>
      <c r="O39" s="21">
        <f t="shared" si="2"/>
        <v>39.201833715191</v>
      </c>
      <c r="P39" s="21">
        <f t="shared" si="2"/>
        <v>17.279566460913205</v>
      </c>
      <c r="Q39" s="21">
        <f t="shared" si="2"/>
        <v>10.562072496941473</v>
      </c>
      <c r="R39" s="55"/>
    </row>
    <row r="40" spans="1:18">
      <c r="A40" s="5">
        <v>2006</v>
      </c>
      <c r="B40" s="87">
        <f t="shared" si="2"/>
        <v>100</v>
      </c>
      <c r="C40" s="21">
        <f t="shared" si="2"/>
        <v>87.296591915459643</v>
      </c>
      <c r="D40" s="21">
        <f t="shared" si="2"/>
        <v>519.0475551471319</v>
      </c>
      <c r="E40" s="21">
        <f t="shared" si="2"/>
        <v>499.80261369376188</v>
      </c>
      <c r="F40" s="21">
        <f t="shared" si="2"/>
        <v>47.357128247179745</v>
      </c>
      <c r="G40" s="21">
        <f t="shared" si="2"/>
        <v>108.45014820222731</v>
      </c>
      <c r="H40" s="21">
        <f t="shared" si="2"/>
        <v>50.420849051030217</v>
      </c>
      <c r="I40" s="21">
        <f t="shared" si="2"/>
        <v>69.76727990852298</v>
      </c>
      <c r="J40" s="21">
        <f t="shared" si="2"/>
        <v>129.23871495174043</v>
      </c>
      <c r="K40" s="21">
        <f t="shared" si="2"/>
        <v>597.41701164090409</v>
      </c>
      <c r="L40" s="21">
        <f t="shared" si="2"/>
        <v>202.96920098624747</v>
      </c>
      <c r="M40" s="21">
        <f t="shared" si="2"/>
        <v>32.160561069935959</v>
      </c>
      <c r="N40" s="21">
        <f t="shared" si="2"/>
        <v>21.731966824910991</v>
      </c>
      <c r="O40" s="21">
        <f t="shared" si="2"/>
        <v>33.591215472817808</v>
      </c>
      <c r="P40" s="21">
        <f t="shared" si="2"/>
        <v>11.288532897616506</v>
      </c>
      <c r="Q40" s="21">
        <f t="shared" si="2"/>
        <v>9.1070721894944793</v>
      </c>
      <c r="R40" s="55"/>
    </row>
    <row r="41" spans="1:18">
      <c r="A41" s="5">
        <v>2007</v>
      </c>
      <c r="B41" s="87">
        <f t="shared" si="2"/>
        <v>100</v>
      </c>
      <c r="C41" s="21">
        <f t="shared" si="2"/>
        <v>105.14487594360374</v>
      </c>
      <c r="D41" s="21">
        <f t="shared" si="2"/>
        <v>636.4543234878131</v>
      </c>
      <c r="E41" s="21">
        <f t="shared" si="2"/>
        <v>521.43965733912819</v>
      </c>
      <c r="F41" s="21">
        <f t="shared" si="2"/>
        <v>51.637570365716812</v>
      </c>
      <c r="G41" s="21">
        <f t="shared" si="2"/>
        <v>115.83067631809641</v>
      </c>
      <c r="H41" s="21">
        <f t="shared" si="2"/>
        <v>60.964262817027922</v>
      </c>
      <c r="I41" s="21">
        <f t="shared" si="2"/>
        <v>86.698080415536722</v>
      </c>
      <c r="J41" s="21">
        <f t="shared" si="2"/>
        <v>108.30676219518067</v>
      </c>
      <c r="K41" s="21">
        <f t="shared" si="2"/>
        <v>560.79098544933879</v>
      </c>
      <c r="L41" s="21">
        <f t="shared" si="2"/>
        <v>184.25941721702014</v>
      </c>
      <c r="M41" s="21">
        <f t="shared" si="2"/>
        <v>34.824185965997941</v>
      </c>
      <c r="N41" s="21">
        <f t="shared" si="2"/>
        <v>18.911593533393326</v>
      </c>
      <c r="O41" s="21">
        <f t="shared" si="2"/>
        <v>39.640282996634276</v>
      </c>
      <c r="P41" s="21">
        <f t="shared" si="2"/>
        <v>14.716972849800424</v>
      </c>
      <c r="Q41" s="21">
        <f t="shared" si="2"/>
        <v>9.3268322250607554</v>
      </c>
      <c r="R41" s="55"/>
    </row>
    <row r="42" spans="1:18">
      <c r="A42" s="5">
        <v>2008</v>
      </c>
      <c r="B42" s="87">
        <f t="shared" si="2"/>
        <v>100</v>
      </c>
      <c r="C42" s="21">
        <f t="shared" si="2"/>
        <v>117.99092323292948</v>
      </c>
      <c r="D42" s="21">
        <f t="shared" si="2"/>
        <v>569.17118163075611</v>
      </c>
      <c r="E42" s="21">
        <f t="shared" si="2"/>
        <v>506.35019803232979</v>
      </c>
      <c r="F42" s="21">
        <f t="shared" si="2"/>
        <v>52.513052873201985</v>
      </c>
      <c r="G42" s="21">
        <f t="shared" si="2"/>
        <v>119.85033175130499</v>
      </c>
      <c r="H42" s="21">
        <f t="shared" si="2"/>
        <v>61.753290112199942</v>
      </c>
      <c r="I42" s="21">
        <f t="shared" si="2"/>
        <v>86.672246058298896</v>
      </c>
      <c r="J42" s="21">
        <f t="shared" si="2"/>
        <v>123.18549109548913</v>
      </c>
      <c r="K42" s="21">
        <f t="shared" si="2"/>
        <v>450.03780784986265</v>
      </c>
      <c r="L42" s="21">
        <f t="shared" si="2"/>
        <v>173.30251935125787</v>
      </c>
      <c r="M42" s="21">
        <f t="shared" ref="M42:Q42" si="3">IF(ISERROR((M16/$B16)*100),"..",(M16/$B16)*100)</f>
        <v>35.319492306339079</v>
      </c>
      <c r="N42" s="21">
        <f t="shared" si="3"/>
        <v>23.54388898104084</v>
      </c>
      <c r="O42" s="21">
        <f t="shared" si="3"/>
        <v>42.490058692721277</v>
      </c>
      <c r="P42" s="21">
        <f t="shared" si="3"/>
        <v>13.784068191053645</v>
      </c>
      <c r="Q42" s="21">
        <f t="shared" si="3"/>
        <v>9.1654889395200581</v>
      </c>
      <c r="R42" s="55"/>
    </row>
    <row r="43" spans="1:18">
      <c r="A43" s="5">
        <v>2009</v>
      </c>
      <c r="B43" s="87">
        <f t="shared" ref="B43:Q44" si="4">IF(ISERROR((B17/$B17)*100),"..",(B17/$B17)*100)</f>
        <v>100</v>
      </c>
      <c r="C43" s="21">
        <f t="shared" si="4"/>
        <v>155.18758081164103</v>
      </c>
      <c r="D43" s="21">
        <f t="shared" si="4"/>
        <v>892.9678665566222</v>
      </c>
      <c r="E43" s="21">
        <f t="shared" si="4"/>
        <v>805.85095543622481</v>
      </c>
      <c r="F43" s="21">
        <f t="shared" si="4"/>
        <v>61.701589703040497</v>
      </c>
      <c r="G43" s="21">
        <f t="shared" si="4"/>
        <v>110.44903539658905</v>
      </c>
      <c r="H43" s="21">
        <f t="shared" si="4"/>
        <v>62.104649064644079</v>
      </c>
      <c r="I43" s="21">
        <f t="shared" si="4"/>
        <v>74.78571388215245</v>
      </c>
      <c r="J43" s="21">
        <f t="shared" si="4"/>
        <v>159.19547538771815</v>
      </c>
      <c r="K43" s="21">
        <f t="shared" si="4"/>
        <v>293.29642359031953</v>
      </c>
      <c r="L43" s="21">
        <f t="shared" si="4"/>
        <v>160.98893485328466</v>
      </c>
      <c r="M43" s="21">
        <f t="shared" si="4"/>
        <v>41.06633198393385</v>
      </c>
      <c r="N43" s="21">
        <f t="shared" si="4"/>
        <v>26.810515506578497</v>
      </c>
      <c r="O43" s="21">
        <f t="shared" si="4"/>
        <v>45.801023457745501</v>
      </c>
      <c r="P43" s="21">
        <f t="shared" si="4"/>
        <v>24.100946311617427</v>
      </c>
      <c r="Q43" s="21">
        <f t="shared" si="4"/>
        <v>15.262812281615521</v>
      </c>
      <c r="R43" s="55"/>
    </row>
    <row r="44" spans="1:18">
      <c r="A44" s="5">
        <v>2010</v>
      </c>
      <c r="B44" s="87">
        <f t="shared" si="4"/>
        <v>100</v>
      </c>
      <c r="C44" s="21">
        <f t="shared" si="4"/>
        <v>155.99619588874782</v>
      </c>
      <c r="D44" s="21">
        <f t="shared" si="4"/>
        <v>569.85367391417969</v>
      </c>
      <c r="E44" s="21">
        <f t="shared" si="4"/>
        <v>612.27811535746889</v>
      </c>
      <c r="F44" s="21">
        <f t="shared" si="4"/>
        <v>62.330366353923964</v>
      </c>
      <c r="G44" s="21">
        <f t="shared" si="4"/>
        <v>109.05659967090686</v>
      </c>
      <c r="H44" s="21">
        <f t="shared" si="4"/>
        <v>69.5905226038916</v>
      </c>
      <c r="I44" s="21">
        <f t="shared" si="4"/>
        <v>67.925404037269942</v>
      </c>
      <c r="J44" s="21">
        <f t="shared" si="4"/>
        <v>153.96334321971975</v>
      </c>
      <c r="K44" s="21">
        <f t="shared" si="4"/>
        <v>296.95028472504413</v>
      </c>
      <c r="L44" s="21">
        <f t="shared" si="4"/>
        <v>174.05179911519107</v>
      </c>
      <c r="M44" s="21">
        <f t="shared" si="4"/>
        <v>41.682589461437921</v>
      </c>
      <c r="N44" s="21">
        <f t="shared" si="4"/>
        <v>25.622117051210864</v>
      </c>
      <c r="O44" s="21">
        <f t="shared" si="4"/>
        <v>48.947869912354989</v>
      </c>
      <c r="P44" s="21">
        <f t="shared" si="4"/>
        <v>18.773075665358068</v>
      </c>
      <c r="Q44" s="21">
        <f t="shared" si="4"/>
        <v>16.062636515641788</v>
      </c>
      <c r="R44" s="55"/>
    </row>
    <row r="45" spans="1:18">
      <c r="A45" s="5">
        <v>2011</v>
      </c>
      <c r="B45" s="87" t="str">
        <f t="shared" ref="B45:Q45" si="5">IF(ISERROR((B19/$B19)*100),"..",(B19/$B19)*100)</f>
        <v>..</v>
      </c>
      <c r="C45" s="21" t="str">
        <f t="shared" si="5"/>
        <v>..</v>
      </c>
      <c r="D45" s="21" t="str">
        <f t="shared" si="5"/>
        <v>..</v>
      </c>
      <c r="E45" s="21" t="str">
        <f t="shared" si="5"/>
        <v>..</v>
      </c>
      <c r="F45" s="21" t="str">
        <f t="shared" si="5"/>
        <v>..</v>
      </c>
      <c r="G45" s="21" t="str">
        <f t="shared" si="5"/>
        <v>..</v>
      </c>
      <c r="H45" s="21" t="str">
        <f t="shared" si="5"/>
        <v>..</v>
      </c>
      <c r="I45" s="21" t="str">
        <f t="shared" si="5"/>
        <v>..</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87" t="str">
        <f t="shared" ref="B46:Q46" si="6">IF(ISERROR((B20/$B20)*100),"..",(B20/$B20)*100)</f>
        <v>..</v>
      </c>
      <c r="C46" s="21" t="str">
        <f t="shared" si="6"/>
        <v>..</v>
      </c>
      <c r="D46" s="21" t="str">
        <f t="shared" si="6"/>
        <v>..</v>
      </c>
      <c r="E46" s="21" t="str">
        <f t="shared" si="6"/>
        <v>..</v>
      </c>
      <c r="F46" s="21" t="str">
        <f t="shared" si="6"/>
        <v>..</v>
      </c>
      <c r="G46" s="21" t="str">
        <f t="shared" si="6"/>
        <v>..</v>
      </c>
      <c r="H46" s="21" t="str">
        <f t="shared" si="6"/>
        <v>..</v>
      </c>
      <c r="I46" s="21" t="str">
        <f t="shared" si="6"/>
        <v>..</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8" spans="1:18">
      <c r="B48" s="1" t="s">
        <v>16</v>
      </c>
      <c r="C48" s="1" t="s">
        <v>126</v>
      </c>
      <c r="J48" s="1" t="s">
        <v>23</v>
      </c>
      <c r="K48" s="116" t="s">
        <v>26</v>
      </c>
    </row>
    <row r="49" spans="10:11">
      <c r="J49" s="1" t="s">
        <v>16</v>
      </c>
      <c r="K49" s="1" t="s">
        <v>126</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22.xml><?xml version="1.0" encoding="utf-8"?>
<worksheet xmlns="http://schemas.openxmlformats.org/spreadsheetml/2006/main" xmlns:r="http://schemas.openxmlformats.org/officeDocument/2006/relationships">
  <sheetPr codeName="Sheet21">
    <tabColor theme="5"/>
  </sheetPr>
  <dimension ref="A1:M38"/>
  <sheetViews>
    <sheetView zoomScaleNormal="100" workbookViewId="0"/>
  </sheetViews>
  <sheetFormatPr defaultRowHeight="11.25" outlineLevelCol="1"/>
  <cols>
    <col min="1" max="1" width="9.140625" style="1"/>
    <col min="2" max="8" width="12.7109375" style="1" customWidth="1"/>
    <col min="9" max="9" width="14.7109375" style="1" customWidth="1"/>
    <col min="10" max="10" width="12.7109375" style="1" customWidth="1"/>
    <col min="11" max="11" width="9.140625" style="1"/>
    <col min="12" max="12" width="15.7109375" style="1" hidden="1" customWidth="1" outlineLevel="1"/>
    <col min="13" max="13" width="9.140625" style="1" collapsed="1"/>
    <col min="14" max="16384" width="9.140625" style="1"/>
  </cols>
  <sheetData>
    <row r="1" spans="1:12" ht="12.75">
      <c r="B1" s="7" t="str">
        <f>'Table of Contents'!B40</f>
        <v>Table 30: Investment Intensity by Asset Type, Canada, Business Sector Industries, 1997-2010</v>
      </c>
    </row>
    <row r="3" spans="1:12" ht="33.75">
      <c r="A3" s="4"/>
      <c r="B3" s="94" t="s">
        <v>45</v>
      </c>
      <c r="C3" s="3" t="s">
        <v>46</v>
      </c>
      <c r="D3" s="3" t="s">
        <v>47</v>
      </c>
      <c r="E3" s="3" t="s">
        <v>48</v>
      </c>
      <c r="F3" s="13" t="s">
        <v>137</v>
      </c>
      <c r="G3" s="3" t="s">
        <v>49</v>
      </c>
      <c r="H3" s="3" t="s">
        <v>50</v>
      </c>
      <c r="I3" s="3" t="s">
        <v>51</v>
      </c>
      <c r="J3" s="3" t="s">
        <v>52</v>
      </c>
      <c r="L3" s="3" t="s">
        <v>248</v>
      </c>
    </row>
    <row r="4" spans="1:12" ht="11.25" customHeight="1">
      <c r="A4" s="5"/>
      <c r="B4" s="141" t="s">
        <v>215</v>
      </c>
      <c r="C4" s="142"/>
      <c r="D4" s="142"/>
      <c r="E4" s="142"/>
      <c r="F4" s="142"/>
      <c r="G4" s="142"/>
      <c r="H4" s="142"/>
      <c r="I4" s="142"/>
      <c r="J4" s="142"/>
      <c r="L4" s="106" t="s">
        <v>24</v>
      </c>
    </row>
    <row r="5" spans="1:12">
      <c r="A5" s="5">
        <v>1997</v>
      </c>
      <c r="B5" s="16">
        <f>IF(ISERROR(Inv_Asset_Can!B82/Hrs_Wkd_Can!$B5),"..",Inv_Asset_Can!B82/Hrs_Wkd_Can!$B5)</f>
        <v>5.8961295815972186</v>
      </c>
      <c r="C5" s="28">
        <f>IF(ISERROR(Inv_Asset_Can!C82/Hrs_Wkd_Can!$B5),"..",Inv_Asset_Can!C82/Hrs_Wkd_Can!$B5)</f>
        <v>1.2497698624160527</v>
      </c>
      <c r="D5" s="28">
        <f>IF(ISERROR(Inv_Asset_Can!D82/Hrs_Wkd_Can!$B5),"..",Inv_Asset_Can!D82/Hrs_Wkd_Can!$B5)</f>
        <v>1.6674541916997112</v>
      </c>
      <c r="E5" s="28">
        <f>IF(ISERROR(Inv_Asset_Can!E82/Hrs_Wkd_Can!$B5),"..",Inv_Asset_Can!E82/Hrs_Wkd_Can!$B5)</f>
        <v>2.2568046964189765</v>
      </c>
      <c r="F5" s="18">
        <f>IF(ISERROR(Inv_Asset_Can!F82/Hrs_Wkd_Can!$B5),"..",Inv_Asset_Can!F82/Hrs_Wkd_Can!$B5)</f>
        <v>0.86092100757355039</v>
      </c>
      <c r="G5" s="28">
        <f>IF(ISERROR(Inv_Asset_Can!G82/$L5),"..",Inv_Asset_Can!G82/$L5)</f>
        <v>0.57818615772242421</v>
      </c>
      <c r="H5" s="28">
        <f>IF(ISERROR(Inv_Asset_Can!H82/$L5),"..",Inv_Asset_Can!H82/$L5)</f>
        <v>6.955773494226207E-2</v>
      </c>
      <c r="I5" s="28">
        <f>IF(ISERROR(Inv_Asset_Can!I82/$L5),"..",Inv_Asset_Can!I82/$L5)</f>
        <v>0.18754158897817844</v>
      </c>
      <c r="J5" s="28">
        <f>IF(ISERROR(Inv_Asset_Can!J82/$L5),"..",Inv_Asset_Can!J82/$L5)</f>
        <v>0.32108683380198372</v>
      </c>
      <c r="L5" s="130">
        <v>24972.061000000002</v>
      </c>
    </row>
    <row r="6" spans="1:12">
      <c r="A6" s="5">
        <v>1998</v>
      </c>
      <c r="B6" s="16">
        <f>IF(ISERROR(Inv_Asset_Can!B83/Hrs_Wkd_Can!$B6),"..",Inv_Asset_Can!B83/Hrs_Wkd_Can!$B6)</f>
        <v>6.1363909769956075</v>
      </c>
      <c r="C6" s="28">
        <f>IF(ISERROR(Inv_Asset_Can!C83/Hrs_Wkd_Can!$B6),"..",Inv_Asset_Can!C83/Hrs_Wkd_Can!$B6)</f>
        <v>1.165411751202136</v>
      </c>
      <c r="D6" s="28">
        <f>IF(ISERROR(Inv_Asset_Can!D83/Hrs_Wkd_Can!$B6),"..",Inv_Asset_Can!D83/Hrs_Wkd_Can!$B6)</f>
        <v>1.6234604656417368</v>
      </c>
      <c r="E6" s="28">
        <f>IF(ISERROR(Inv_Asset_Can!E83/Hrs_Wkd_Can!$B6),"..",Inv_Asset_Can!E83/Hrs_Wkd_Can!$B6)</f>
        <v>2.4185456516010468</v>
      </c>
      <c r="F6" s="18">
        <f>IF(ISERROR(Inv_Asset_Can!F83/Hrs_Wkd_Can!$B6),"..",Inv_Asset_Can!F83/Hrs_Wkd_Can!$B6)</f>
        <v>0.98011205338717733</v>
      </c>
      <c r="G6" s="28">
        <f>IF(ISERROR(Inv_Asset_Can!G83/$L6),"..",Inv_Asset_Can!G83/$L6)</f>
        <v>0.64007005776231485</v>
      </c>
      <c r="H6" s="28">
        <f>IF(ISERROR(Inv_Asset_Can!H83/$L6),"..",Inv_Asset_Can!H83/$L6)</f>
        <v>0.10580988204825083</v>
      </c>
      <c r="I6" s="28">
        <f>IF(ISERROR(Inv_Asset_Can!I83/$L6),"..",Inv_Asset_Can!I83/$L6)</f>
        <v>0.17230003305505889</v>
      </c>
      <c r="J6" s="28">
        <f>IF(ISERROR(Inv_Asset_Can!J83/$L6),"..",Inv_Asset_Can!J83/$L6)</f>
        <v>0.36196014265900511</v>
      </c>
      <c r="L6" s="130">
        <v>25524.080999999998</v>
      </c>
    </row>
    <row r="7" spans="1:12">
      <c r="A7" s="5">
        <v>1999</v>
      </c>
      <c r="B7" s="16">
        <f>IF(ISERROR(Inv_Asset_Can!B84/Hrs_Wkd_Can!$B7),"..",Inv_Asset_Can!B84/Hrs_Wkd_Can!$B7)</f>
        <v>6.1635019357226168</v>
      </c>
      <c r="C7" s="28">
        <f>IF(ISERROR(Inv_Asset_Can!C84/Hrs_Wkd_Can!$B7),"..",Inv_Asset_Can!C84/Hrs_Wkd_Can!$B7)</f>
        <v>1.2015297735858135</v>
      </c>
      <c r="D7" s="28">
        <f>IF(ISERROR(Inv_Asset_Can!D84/Hrs_Wkd_Can!$B7),"..",Inv_Asset_Can!D84/Hrs_Wkd_Can!$B7)</f>
        <v>1.6280586130247512</v>
      </c>
      <c r="E7" s="28">
        <f>IF(ISERROR(Inv_Asset_Can!E84/Hrs_Wkd_Can!$B7),"..",Inv_Asset_Can!E84/Hrs_Wkd_Can!$B7)</f>
        <v>2.4351472170342365</v>
      </c>
      <c r="F7" s="18">
        <f>IF(ISERROR(Inv_Asset_Can!F84/Hrs_Wkd_Can!$B7),"..",Inv_Asset_Can!F84/Hrs_Wkd_Can!$B7)</f>
        <v>0.95590563636794357</v>
      </c>
      <c r="G7" s="28">
        <f>IF(ISERROR(Inv_Asset_Can!G84/$L7),"..",Inv_Asset_Can!G84/$L7)</f>
        <v>0.74454119109393779</v>
      </c>
      <c r="H7" s="28">
        <f>IF(ISERROR(Inv_Asset_Can!H84/$L7),"..",Inv_Asset_Can!H84/$L7)</f>
        <v>0.14334106081098047</v>
      </c>
      <c r="I7" s="28">
        <f>IF(ISERROR(Inv_Asset_Can!I84/$L7),"..",Inv_Asset_Can!I84/$L7)</f>
        <v>0.21006464506435213</v>
      </c>
      <c r="J7" s="28">
        <f>IF(ISERROR(Inv_Asset_Can!J84/$L7),"..",Inv_Asset_Can!J84/$L7)</f>
        <v>0.39113548521860519</v>
      </c>
      <c r="L7" s="130">
        <v>26167.659</v>
      </c>
    </row>
    <row r="8" spans="1:12">
      <c r="A8" s="5">
        <v>2000</v>
      </c>
      <c r="B8" s="16">
        <f>IF(ISERROR(Inv_Asset_Can!B85/Hrs_Wkd_Can!$B8),"..",Inv_Asset_Can!B85/Hrs_Wkd_Can!$B8)</f>
        <v>6.3533537240686542</v>
      </c>
      <c r="C8" s="28">
        <f>IF(ISERROR(Inv_Asset_Can!C85/Hrs_Wkd_Can!$B8),"..",Inv_Asset_Can!C85/Hrs_Wkd_Can!$B8)</f>
        <v>1.0296326048282991</v>
      </c>
      <c r="D8" s="28">
        <f>IF(ISERROR(Inv_Asset_Can!D85/Hrs_Wkd_Can!$B8),"..",Inv_Asset_Can!D85/Hrs_Wkd_Can!$B8)</f>
        <v>1.7078038617801883</v>
      </c>
      <c r="E8" s="28">
        <f>IF(ISERROR(Inv_Asset_Can!E85/Hrs_Wkd_Can!$B8),"..",Inv_Asset_Can!E85/Hrs_Wkd_Can!$B8)</f>
        <v>2.5156317841133204</v>
      </c>
      <c r="F8" s="18">
        <f>IF(ISERROR(Inv_Asset_Can!F85/Hrs_Wkd_Can!$B8),"..",Inv_Asset_Can!F85/Hrs_Wkd_Can!$B8)</f>
        <v>1.1077790282131827</v>
      </c>
      <c r="G8" s="28">
        <f>IF(ISERROR(Inv_Asset_Can!G85/$L8),"..",Inv_Asset_Can!G85/$L8)</f>
        <v>0.80945040195657247</v>
      </c>
      <c r="H8" s="28">
        <f>IF(ISERROR(Inv_Asset_Can!H85/$L8),"..",Inv_Asset_Can!H85/$L8)</f>
        <v>0.17386762810523035</v>
      </c>
      <c r="I8" s="28">
        <f>IF(ISERROR(Inv_Asset_Can!I85/$L8),"..",Inv_Asset_Can!I85/$L8)</f>
        <v>0.25023984485197009</v>
      </c>
      <c r="J8" s="28">
        <f>IF(ISERROR(Inv_Asset_Can!J85/$L8),"..",Inv_Asset_Can!J85/$L8)</f>
        <v>0.385342928999372</v>
      </c>
      <c r="L8" s="130">
        <v>26709.974999999999</v>
      </c>
    </row>
    <row r="9" spans="1:12">
      <c r="A9" s="5">
        <v>2001</v>
      </c>
      <c r="B9" s="16">
        <f>IF(ISERROR(Inv_Asset_Can!B86/Hrs_Wkd_Can!$B9),"..",Inv_Asset_Can!B86/Hrs_Wkd_Can!$B9)</f>
        <v>6.3855167018857308</v>
      </c>
      <c r="C9" s="28">
        <f>IF(ISERROR(Inv_Asset_Can!C86/Hrs_Wkd_Can!$B9),"..",Inv_Asset_Can!C86/Hrs_Wkd_Can!$B9)</f>
        <v>1.0096417193608873</v>
      </c>
      <c r="D9" s="28">
        <f>IF(ISERROR(Inv_Asset_Can!D86/Hrs_Wkd_Can!$B9),"..",Inv_Asset_Can!D86/Hrs_Wkd_Can!$B9)</f>
        <v>1.7863874178618406</v>
      </c>
      <c r="E9" s="28">
        <f>IF(ISERROR(Inv_Asset_Can!E86/Hrs_Wkd_Can!$B9),"..",Inv_Asset_Can!E86/Hrs_Wkd_Can!$B9)</f>
        <v>2.4032098236486497</v>
      </c>
      <c r="F9" s="18">
        <f>IF(ISERROR(Inv_Asset_Can!F86/Hrs_Wkd_Can!$B9),"..",Inv_Asset_Can!F86/Hrs_Wkd_Can!$B9)</f>
        <v>1.2418268492851743</v>
      </c>
      <c r="G9" s="28">
        <f>IF(ISERROR(Inv_Asset_Can!G86/$L9),"..",Inv_Asset_Can!G86/$L9)</f>
        <v>0.82991720070141162</v>
      </c>
      <c r="H9" s="28">
        <f>IF(ISERROR(Inv_Asset_Can!H86/$L9),"..",Inv_Asset_Can!H86/$L9)</f>
        <v>0.17414702385750955</v>
      </c>
      <c r="I9" s="28">
        <f>IF(ISERROR(Inv_Asset_Can!I86/$L9),"..",Inv_Asset_Can!I86/$L9)</f>
        <v>0.23819323002421236</v>
      </c>
      <c r="J9" s="28">
        <f>IF(ISERROR(Inv_Asset_Can!J86/$L9),"..",Inv_Asset_Can!J86/$L9)</f>
        <v>0.41757694681968976</v>
      </c>
      <c r="L9" s="130">
        <v>26868.101999999999</v>
      </c>
    </row>
    <row r="10" spans="1:12">
      <c r="A10" s="5">
        <v>2002</v>
      </c>
      <c r="B10" s="16">
        <f>IF(ISERROR(Inv_Asset_Can!B87/Hrs_Wkd_Can!$B10),"..",Inv_Asset_Can!B87/Hrs_Wkd_Can!$B10)</f>
        <v>6.0584551833697313</v>
      </c>
      <c r="C10" s="28">
        <f>IF(ISERROR(Inv_Asset_Can!C87/Hrs_Wkd_Can!$B10),"..",Inv_Asset_Can!C87/Hrs_Wkd_Can!$B10)</f>
        <v>0.95757967654687259</v>
      </c>
      <c r="D10" s="28">
        <f>IF(ISERROR(Inv_Asset_Can!D87/Hrs_Wkd_Can!$B10),"..",Inv_Asset_Can!D87/Hrs_Wkd_Can!$B10)</f>
        <v>1.6795073062680661</v>
      </c>
      <c r="E10" s="28">
        <f>IF(ISERROR(Inv_Asset_Can!E87/Hrs_Wkd_Can!$B10),"..",Inv_Asset_Can!E87/Hrs_Wkd_Can!$B10)</f>
        <v>2.2960836607934696</v>
      </c>
      <c r="F10" s="18">
        <f>IF(ISERROR(Inv_Asset_Can!F87/Hrs_Wkd_Can!$B10),"..",Inv_Asset_Can!F87/Hrs_Wkd_Can!$B10)</f>
        <v>1.1695675447407479</v>
      </c>
      <c r="G10" s="28">
        <f>IF(ISERROR(Inv_Asset_Can!G87/$L10),"..",Inv_Asset_Can!G87/$L10)</f>
        <v>0.79331815525424298</v>
      </c>
      <c r="H10" s="28">
        <f>IF(ISERROR(Inv_Asset_Can!H87/$L10),"..",Inv_Asset_Can!H87/$L10)</f>
        <v>0.18150170048477041</v>
      </c>
      <c r="I10" s="28">
        <f>IF(ISERROR(Inv_Asset_Can!I87/$L10),"..",Inv_Asset_Can!I87/$L10)</f>
        <v>0.21055108955611965</v>
      </c>
      <c r="J10" s="28">
        <f>IF(ISERROR(Inv_Asset_Can!J87/$L10),"..",Inv_Asset_Can!J87/$L10)</f>
        <v>0.40126536521335293</v>
      </c>
      <c r="L10" s="130">
        <v>27201.949000000001</v>
      </c>
    </row>
    <row r="11" spans="1:12">
      <c r="A11" s="5">
        <v>2003</v>
      </c>
      <c r="B11" s="16">
        <f>IF(ISERROR(Inv_Asset_Can!B88/Hrs_Wkd_Can!$B11),"..",Inv_Asset_Can!B88/Hrs_Wkd_Can!$B11)</f>
        <v>6.3820932074433072</v>
      </c>
      <c r="C11" s="28">
        <f>IF(ISERROR(Inv_Asset_Can!C88/Hrs_Wkd_Can!$B11),"..",Inv_Asset_Can!C88/Hrs_Wkd_Can!$B11)</f>
        <v>0.92472313873344192</v>
      </c>
      <c r="D11" s="28">
        <f>IF(ISERROR(Inv_Asset_Can!D88/Hrs_Wkd_Can!$B11),"..",Inv_Asset_Can!D88/Hrs_Wkd_Can!$B11)</f>
        <v>1.8408103660714703</v>
      </c>
      <c r="E11" s="28">
        <f>IF(ISERROR(Inv_Asset_Can!E88/Hrs_Wkd_Can!$B11),"..",Inv_Asset_Can!E88/Hrs_Wkd_Can!$B11)</f>
        <v>2.4383190872090958</v>
      </c>
      <c r="F11" s="18">
        <f>IF(ISERROR(Inv_Asset_Can!F88/Hrs_Wkd_Can!$B11),"..",Inv_Asset_Can!F88/Hrs_Wkd_Can!$B11)</f>
        <v>1.2150382604027961</v>
      </c>
      <c r="G11" s="28">
        <f>IF(ISERROR(Inv_Asset_Can!G88/$L11),"..",Inv_Asset_Can!G88/$L11)</f>
        <v>0.87156103187170519</v>
      </c>
      <c r="H11" s="28">
        <f>IF(ISERROR(Inv_Asset_Can!H88/$L11),"..",Inv_Asset_Can!H88/$L11)</f>
        <v>0.20497795428546511</v>
      </c>
      <c r="I11" s="28">
        <f>IF(ISERROR(Inv_Asset_Can!I88/$L11),"..",Inv_Asset_Can!I88/$L11)</f>
        <v>0.21191353006610128</v>
      </c>
      <c r="J11" s="28">
        <f>IF(ISERROR(Inv_Asset_Can!J88/$L11),"..",Inv_Asset_Can!J88/$L11)</f>
        <v>0.45466954752013872</v>
      </c>
      <c r="L11" s="130">
        <v>27611.261999999999</v>
      </c>
    </row>
    <row r="12" spans="1:12">
      <c r="A12" s="5">
        <v>2004</v>
      </c>
      <c r="B12" s="16">
        <f>IF(ISERROR(Inv_Asset_Can!B89/Hrs_Wkd_Can!$B12),"..",Inv_Asset_Can!B89/Hrs_Wkd_Can!$B12)</f>
        <v>6.8346017089610616</v>
      </c>
      <c r="C12" s="28">
        <f>IF(ISERROR(Inv_Asset_Can!C89/Hrs_Wkd_Can!$B12),"..",Inv_Asset_Can!C89/Hrs_Wkd_Can!$B12)</f>
        <v>0.97341773158462463</v>
      </c>
      <c r="D12" s="28">
        <f>IF(ISERROR(Inv_Asset_Can!D89/Hrs_Wkd_Can!$B12),"..",Inv_Asset_Can!D89/Hrs_Wkd_Can!$B12)</f>
        <v>1.9411906576788349</v>
      </c>
      <c r="E12" s="28">
        <f>IF(ISERROR(Inv_Asset_Can!E89/Hrs_Wkd_Can!$B12),"..",Inv_Asset_Can!E89/Hrs_Wkd_Can!$B12)</f>
        <v>2.6612360363572241</v>
      </c>
      <c r="F12" s="18">
        <f>IF(ISERROR(Inv_Asset_Can!F89/Hrs_Wkd_Can!$B12),"..",Inv_Asset_Can!F89/Hrs_Wkd_Can!$B12)</f>
        <v>1.2796881362462778</v>
      </c>
      <c r="G12" s="28">
        <f>IF(ISERROR(Inv_Asset_Can!G89/$L12),"..",Inv_Asset_Can!G89/$L12)</f>
        <v>0.98757806916859547</v>
      </c>
      <c r="H12" s="28">
        <f>IF(ISERROR(Inv_Asset_Can!H89/$L12),"..",Inv_Asset_Can!H89/$L12)</f>
        <v>0.26433640236671363</v>
      </c>
      <c r="I12" s="28">
        <f>IF(ISERROR(Inv_Asset_Can!I89/$L12),"..",Inv_Asset_Can!I89/$L12)</f>
        <v>0.22308752141985885</v>
      </c>
      <c r="J12" s="28">
        <f>IF(ISERROR(Inv_Asset_Can!J89/$L12),"..",Inv_Asset_Can!J89/$L12)</f>
        <v>0.50015414538202296</v>
      </c>
      <c r="L12" s="130">
        <v>28349.86</v>
      </c>
    </row>
    <row r="13" spans="1:12">
      <c r="A13" s="5">
        <v>2005</v>
      </c>
      <c r="B13" s="16">
        <f>IF(ISERROR(Inv_Asset_Can!B90/Hrs_Wkd_Can!$B13),"..",Inv_Asset_Can!B90/Hrs_Wkd_Can!$B13)</f>
        <v>7.6208945554860348</v>
      </c>
      <c r="C13" s="28">
        <f>IF(ISERROR(Inv_Asset_Can!C90/Hrs_Wkd_Can!$B13),"..",Inv_Asset_Can!C90/Hrs_Wkd_Can!$B13)</f>
        <v>0.91483407311300735</v>
      </c>
      <c r="D13" s="28">
        <f>IF(ISERROR(Inv_Asset_Can!D90/Hrs_Wkd_Can!$B13),"..",Inv_Asset_Can!D90/Hrs_Wkd_Can!$B13)</f>
        <v>2.2630245277210768</v>
      </c>
      <c r="E13" s="28">
        <f>IF(ISERROR(Inv_Asset_Can!E90/Hrs_Wkd_Can!$B13),"..",Inv_Asset_Can!E90/Hrs_Wkd_Can!$B13)</f>
        <v>3.0445818612865807</v>
      </c>
      <c r="F13" s="18">
        <f>IF(ISERROR(Inv_Asset_Can!F90/Hrs_Wkd_Can!$B13),"..",Inv_Asset_Can!F90/Hrs_Wkd_Can!$B13)</f>
        <v>1.4001269874384605</v>
      </c>
      <c r="G13" s="28">
        <f>IF(ISERROR(Inv_Asset_Can!G90/$L13),"..",Inv_Asset_Can!G90/$L13)</f>
        <v>1.1419578385678208</v>
      </c>
      <c r="H13" s="28">
        <f>IF(ISERROR(Inv_Asset_Can!H90/$L13),"..",Inv_Asset_Can!H90/$L13)</f>
        <v>0.31842232877264903</v>
      </c>
      <c r="I13" s="28">
        <f>IF(ISERROR(Inv_Asset_Can!I90/$L13),"..",Inv_Asset_Can!I90/$L13)</f>
        <v>0.23409427758367857</v>
      </c>
      <c r="J13" s="28">
        <f>IF(ISERROR(Inv_Asset_Can!J90/$L13),"..",Inv_Asset_Can!J90/$L13)</f>
        <v>0.58944123221149314</v>
      </c>
      <c r="L13" s="130">
        <v>28533.803</v>
      </c>
    </row>
    <row r="14" spans="1:12">
      <c r="A14" s="5">
        <v>2006</v>
      </c>
      <c r="B14" s="16">
        <f>IF(ISERROR(Inv_Asset_Can!B91/Hrs_Wkd_Can!$B14),"..",Inv_Asset_Can!B91/Hrs_Wkd_Can!$B14)</f>
        <v>8.2241429015835514</v>
      </c>
      <c r="C14" s="28">
        <f>IF(ISERROR(Inv_Asset_Can!C91/Hrs_Wkd_Can!$B14),"..",Inv_Asset_Can!C91/Hrs_Wkd_Can!$B14)</f>
        <v>1.0689057498341301</v>
      </c>
      <c r="D14" s="28">
        <f>IF(ISERROR(Inv_Asset_Can!D91/Hrs_Wkd_Can!$B14),"..",Inv_Asset_Can!D91/Hrs_Wkd_Can!$B14)</f>
        <v>2.3898433417038984</v>
      </c>
      <c r="E14" s="28">
        <f>IF(ISERROR(Inv_Asset_Can!E91/Hrs_Wkd_Can!$B14),"..",Inv_Asset_Can!E91/Hrs_Wkd_Can!$B14)</f>
        <v>3.3699531427166951</v>
      </c>
      <c r="F14" s="18">
        <f>IF(ISERROR(Inv_Asset_Can!F91/Hrs_Wkd_Can!$B14),"..",Inv_Asset_Can!F91/Hrs_Wkd_Can!$B14)</f>
        <v>1.3962950410898829</v>
      </c>
      <c r="G14" s="28">
        <f>IF(ISERROR(Inv_Asset_Can!G91/$L14),"..",Inv_Asset_Can!G91/$L14)</f>
        <v>1.2762271802642691</v>
      </c>
      <c r="H14" s="28">
        <f>IF(ISERROR(Inv_Asset_Can!H91/$L14),"..",Inv_Asset_Can!H91/$L14)</f>
        <v>0.40061708658352091</v>
      </c>
      <c r="I14" s="28">
        <f>IF(ISERROR(Inv_Asset_Can!I91/$L14),"..",Inv_Asset_Can!I91/$L14)</f>
        <v>0.25014030653960262</v>
      </c>
      <c r="J14" s="28">
        <f>IF(ISERROR(Inv_Asset_Can!J91/$L14),"..",Inv_Asset_Can!J91/$L14)</f>
        <v>0.62546978714114543</v>
      </c>
      <c r="L14" s="130">
        <v>28986.531999999999</v>
      </c>
    </row>
    <row r="15" spans="1:12">
      <c r="A15" s="5">
        <v>2007</v>
      </c>
      <c r="B15" s="16">
        <f>IF(ISERROR(Inv_Asset_Can!B92/Hrs_Wkd_Can!$B15),"..",Inv_Asset_Can!B92/Hrs_Wkd_Can!$B15)</f>
        <v>8.2285102886667669</v>
      </c>
      <c r="C15" s="28">
        <f>IF(ISERROR(Inv_Asset_Can!C92/Hrs_Wkd_Can!$B15),"..",Inv_Asset_Can!C92/Hrs_Wkd_Can!$B15)</f>
        <v>0.99492325749718447</v>
      </c>
      <c r="D15" s="28">
        <f>IF(ISERROR(Inv_Asset_Can!D92/Hrs_Wkd_Can!$B15),"..",Inv_Asset_Can!D92/Hrs_Wkd_Can!$B15)</f>
        <v>2.4297894198773213</v>
      </c>
      <c r="E15" s="28">
        <f>IF(ISERROR(Inv_Asset_Can!E92/Hrs_Wkd_Can!$B15),"..",Inv_Asset_Can!E92/Hrs_Wkd_Can!$B15)</f>
        <v>3.340727549626016</v>
      </c>
      <c r="F15" s="18">
        <f>IF(ISERROR(Inv_Asset_Can!F92/Hrs_Wkd_Can!$B15),"..",Inv_Asset_Can!F92/Hrs_Wkd_Can!$B15)</f>
        <v>1.4630741838380201</v>
      </c>
      <c r="G15" s="28">
        <f>IF(ISERROR(Inv_Asset_Can!G92/$L15),"..",Inv_Asset_Can!G92/$L15)</f>
        <v>1.3628366737417434</v>
      </c>
      <c r="H15" s="28">
        <f>IF(ISERROR(Inv_Asset_Can!H92/$L15),"..",Inv_Asset_Can!H92/$L15)</f>
        <v>0.42447085446404942</v>
      </c>
      <c r="I15" s="28">
        <f>IF(ISERROR(Inv_Asset_Can!I92/$L15),"..",Inv_Asset_Can!I92/$L15)</f>
        <v>0.24003953401707739</v>
      </c>
      <c r="J15" s="28">
        <f>IF(ISERROR(Inv_Asset_Can!J92/$L15),"..",Inv_Asset_Can!J92/$L15)</f>
        <v>0.69832628526061669</v>
      </c>
      <c r="L15" s="130">
        <v>29625.119999999999</v>
      </c>
    </row>
    <row r="16" spans="1:12">
      <c r="A16" s="5">
        <v>2008</v>
      </c>
      <c r="B16" s="16">
        <f>IF(ISERROR(Inv_Asset_Can!B93/Hrs_Wkd_Can!$B16),"..",Inv_Asset_Can!B93/Hrs_Wkd_Can!$B16)</f>
        <v>8.56744741811608</v>
      </c>
      <c r="C16" s="28">
        <f>IF(ISERROR(Inv_Asset_Can!C93/Hrs_Wkd_Can!$B16),"..",Inv_Asset_Can!C93/Hrs_Wkd_Can!$B16)</f>
        <v>1.0387118743865229</v>
      </c>
      <c r="D16" s="28">
        <f>IF(ISERROR(Inv_Asset_Can!D93/Hrs_Wkd_Can!$B16),"..",Inv_Asset_Can!D93/Hrs_Wkd_Can!$B16)</f>
        <v>2.664130717692538</v>
      </c>
      <c r="E16" s="28">
        <f>IF(ISERROR(Inv_Asset_Can!E93/Hrs_Wkd_Can!$B16),"..",Inv_Asset_Can!E93/Hrs_Wkd_Can!$B16)</f>
        <v>3.3633354822672787</v>
      </c>
      <c r="F16" s="18">
        <f>IF(ISERROR(Inv_Asset_Can!F93/Hrs_Wkd_Can!$B16),"..",Inv_Asset_Can!F93/Hrs_Wkd_Can!$B16)</f>
        <v>1.4985748103484668</v>
      </c>
      <c r="G16" s="28">
        <f>IF(ISERROR(Inv_Asset_Can!G93/$L16),"..",Inv_Asset_Can!G93/$L16)</f>
        <v>1.4034812791041928</v>
      </c>
      <c r="H16" s="28">
        <f>IF(ISERROR(Inv_Asset_Can!H93/$L16),"..",Inv_Asset_Can!H93/$L16)</f>
        <v>0.46288611568003141</v>
      </c>
      <c r="I16" s="28">
        <f>IF(ISERROR(Inv_Asset_Can!I93/$L16),"..",Inv_Asset_Can!I93/$L16)</f>
        <v>0.25590590349309739</v>
      </c>
      <c r="J16" s="28">
        <f>IF(ISERROR(Inv_Asset_Can!J93/$L16),"..",Inv_Asset_Can!J93/$L16)</f>
        <v>0.68468925993106411</v>
      </c>
      <c r="L16" s="130">
        <v>29953.588</v>
      </c>
    </row>
    <row r="17" spans="1:12">
      <c r="A17" s="5">
        <v>2009</v>
      </c>
      <c r="B17" s="16">
        <f>IF(ISERROR(Inv_Asset_Can!B94/Hrs_Wkd_Can!$B17),"..",Inv_Asset_Can!B94/Hrs_Wkd_Can!$B17)</f>
        <v>7.2313837570888362</v>
      </c>
      <c r="C17" s="28">
        <f>IF(ISERROR(Inv_Asset_Can!C94/Hrs_Wkd_Can!$B17),"..",Inv_Asset_Can!C94/Hrs_Wkd_Can!$B17)</f>
        <v>1.0353410814078472</v>
      </c>
      <c r="D17" s="28">
        <f>IF(ISERROR(Inv_Asset_Can!D94/Hrs_Wkd_Can!$B17),"..",Inv_Asset_Can!D94/Hrs_Wkd_Can!$B17)</f>
        <v>2.1455884205827518</v>
      </c>
      <c r="E17" s="28">
        <f>IF(ISERROR(Inv_Asset_Can!E94/Hrs_Wkd_Can!$B17),"..",Inv_Asset_Can!E94/Hrs_Wkd_Can!$B17)</f>
        <v>2.8118887916230806</v>
      </c>
      <c r="F17" s="18">
        <f>IF(ISERROR(Inv_Asset_Can!F94/Hrs_Wkd_Can!$B17),"..",Inv_Asset_Can!F94/Hrs_Wkd_Can!$B17)</f>
        <v>1.2333925572565021</v>
      </c>
      <c r="G17" s="28">
        <f>IF(ISERROR(Inv_Asset_Can!G94/$L17),"..",Inv_Asset_Can!G94/$L17)</f>
        <v>1.31592307571164</v>
      </c>
      <c r="H17" s="28">
        <f>IF(ISERROR(Inv_Asset_Can!H94/$L17),"..",Inv_Asset_Can!H94/$L17)</f>
        <v>0.42586018874654602</v>
      </c>
      <c r="I17" s="28">
        <f>IF(ISERROR(Inv_Asset_Can!I94/$L17),"..",Inv_Asset_Can!I94/$L17)</f>
        <v>0.24517171724986053</v>
      </c>
      <c r="J17" s="28">
        <f>IF(ISERROR(Inv_Asset_Can!J94/$L17),"..",Inv_Asset_Can!J94/$L17)</f>
        <v>0.64489116971523353</v>
      </c>
      <c r="L17" s="130">
        <v>28954.808000000001</v>
      </c>
    </row>
    <row r="18" spans="1:12">
      <c r="A18" s="5">
        <v>2010</v>
      </c>
      <c r="B18" s="16">
        <f>IF(ISERROR(Inv_Asset_Can!B95/Hrs_Wkd_Can!$B18),"..",Inv_Asset_Can!B95/Hrs_Wkd_Can!$B18)</f>
        <v>7.9801176913804914</v>
      </c>
      <c r="C18" s="28">
        <f>IF(ISERROR(Inv_Asset_Can!C95/Hrs_Wkd_Can!$B18),"..",Inv_Asset_Can!C95/Hrs_Wkd_Can!$B18)</f>
        <v>0.91804579806951281</v>
      </c>
      <c r="D18" s="28">
        <f>IF(ISERROR(Inv_Asset_Can!D95/Hrs_Wkd_Can!$B18),"..",Inv_Asset_Can!D95/Hrs_Wkd_Can!$B18)</f>
        <v>2.6383559176014288</v>
      </c>
      <c r="E18" s="28">
        <f>IF(ISERROR(Inv_Asset_Can!E95/Hrs_Wkd_Can!$B18),"..",Inv_Asset_Can!E95/Hrs_Wkd_Can!$B18)</f>
        <v>3.116141439769097</v>
      </c>
      <c r="F18" s="18">
        <f>IF(ISERROR(Inv_Asset_Can!F95/Hrs_Wkd_Can!$B18),"..",Inv_Asset_Can!F95/Hrs_Wkd_Can!$B18)</f>
        <v>1.2874344144320453</v>
      </c>
      <c r="G18" s="28">
        <f>IF(ISERROR(Inv_Asset_Can!G95/$L18),"..",Inv_Asset_Can!G95/$L18)</f>
        <v>1.4417401830544501</v>
      </c>
      <c r="H18" s="28">
        <f>IF(ISERROR(Inv_Asset_Can!H95/$L18),"..",Inv_Asset_Can!H95/$L18)</f>
        <v>0.50188151345255005</v>
      </c>
      <c r="I18" s="28">
        <f>IF(ISERROR(Inv_Asset_Can!I95/$L18),"..",Inv_Asset_Can!I95/$L18)</f>
        <v>0.2783772353138928</v>
      </c>
      <c r="J18" s="28">
        <f>IF(ISERROR(Inv_Asset_Can!J95/$L18),"..",Inv_Asset_Can!J95/$L18)</f>
        <v>0.6614814342880071</v>
      </c>
      <c r="L18" s="130">
        <v>29508.16</v>
      </c>
    </row>
    <row r="19" spans="1:12">
      <c r="A19" s="5">
        <v>2011</v>
      </c>
      <c r="B19" s="16" t="str">
        <f>IF(ISERROR(Inv_Asset_Can!B96/Hrs_Wkd_Can!$B21),"..",Inv_Asset_Can!B96/Hrs_Wkd_Can!$B21)</f>
        <v>..</v>
      </c>
      <c r="C19" s="28" t="str">
        <f>IF(ISERROR(Inv_Asset_Can!C96/Hrs_Wkd_Can!$B21),"..",Inv_Asset_Can!C96/Hrs_Wkd_Can!$B21)</f>
        <v>..</v>
      </c>
      <c r="D19" s="28" t="str">
        <f>IF(ISERROR(Inv_Asset_Can!D96/Hrs_Wkd_Can!$B21),"..",Inv_Asset_Can!D96/Hrs_Wkd_Can!$B21)</f>
        <v>..</v>
      </c>
      <c r="E19" s="28" t="str">
        <f>IF(ISERROR(Inv_Asset_Can!E96/Hrs_Wkd_Can!$B21),"..",Inv_Asset_Can!E96/Hrs_Wkd_Can!$B21)</f>
        <v>..</v>
      </c>
      <c r="F19" s="18" t="str">
        <f>IF(ISERROR(Inv_Asset_Can!F96/Hrs_Wkd_Can!$B21),"..",Inv_Asset_Can!F96/Hrs_Wkd_Can!$B21)</f>
        <v>..</v>
      </c>
      <c r="G19" s="28" t="str">
        <f>IF(ISERROR(Inv_Asset_Can!G96/$L19),"..",Inv_Asset_Can!G96/$L19)</f>
        <v>..</v>
      </c>
      <c r="H19" s="28" t="str">
        <f>IF(ISERROR(Inv_Asset_Can!H96/$L19),"..",Inv_Asset_Can!H96/$L19)</f>
        <v>..</v>
      </c>
      <c r="I19" s="28" t="str">
        <f>IF(ISERROR(Inv_Asset_Can!I96/$L19),"..",Inv_Asset_Can!I96/$L19)</f>
        <v>..</v>
      </c>
      <c r="J19" s="28" t="str">
        <f>IF(ISERROR(Inv_Asset_Can!J96/$L19),"..",Inv_Asset_Can!J96/$L19)</f>
        <v>..</v>
      </c>
      <c r="L19" s="120"/>
    </row>
    <row r="20" spans="1:12">
      <c r="A20" s="5">
        <v>2012</v>
      </c>
      <c r="B20" s="16" t="str">
        <f>IF(ISERROR(Inv_Asset_Can!B97/Hrs_Wkd_Can!$B22),"..",Inv_Asset_Can!B97/Hrs_Wkd_Can!$B22)</f>
        <v>..</v>
      </c>
      <c r="C20" s="28" t="str">
        <f>IF(ISERROR(Inv_Asset_Can!C97/Hrs_Wkd_Can!$B22),"..",Inv_Asset_Can!C97/Hrs_Wkd_Can!$B22)</f>
        <v>..</v>
      </c>
      <c r="D20" s="28" t="str">
        <f>IF(ISERROR(Inv_Asset_Can!D97/Hrs_Wkd_Can!$B22),"..",Inv_Asset_Can!D97/Hrs_Wkd_Can!$B22)</f>
        <v>..</v>
      </c>
      <c r="E20" s="28" t="str">
        <f>IF(ISERROR(Inv_Asset_Can!E97/Hrs_Wkd_Can!$B22),"..",Inv_Asset_Can!E97/Hrs_Wkd_Can!$B22)</f>
        <v>..</v>
      </c>
      <c r="F20" s="18" t="str">
        <f>IF(ISERROR(Inv_Asset_Can!F97/Hrs_Wkd_Can!$B22),"..",Inv_Asset_Can!F97/Hrs_Wkd_Can!$B22)</f>
        <v>..</v>
      </c>
      <c r="G20" s="28" t="str">
        <f>IF(ISERROR(Inv_Asset_Can!G97/$L20),"..",Inv_Asset_Can!G97/$L20)</f>
        <v>..</v>
      </c>
      <c r="H20" s="28" t="str">
        <f>IF(ISERROR(Inv_Asset_Can!H97/$L20),"..",Inv_Asset_Can!H97/$L20)</f>
        <v>..</v>
      </c>
      <c r="I20" s="28" t="str">
        <f>IF(ISERROR(Inv_Asset_Can!I97/$L20),"..",Inv_Asset_Can!I97/$L20)</f>
        <v>..</v>
      </c>
      <c r="J20" s="28" t="str">
        <f>IF(ISERROR(Inv_Asset_Can!J97/$L20),"..",Inv_Asset_Can!J97/$L20)</f>
        <v>..</v>
      </c>
      <c r="L20" s="120"/>
    </row>
    <row r="22" spans="1:12">
      <c r="A22" s="4"/>
      <c r="B22" s="10" t="s">
        <v>17</v>
      </c>
      <c r="C22" s="8"/>
      <c r="D22" s="8"/>
      <c r="E22" s="8"/>
      <c r="F22" s="8"/>
      <c r="G22" s="8"/>
      <c r="H22" s="8"/>
      <c r="I22" s="8"/>
      <c r="J22" s="8"/>
    </row>
    <row r="23" spans="1:12">
      <c r="A23" s="26" t="s">
        <v>18</v>
      </c>
      <c r="B23" s="15">
        <f t="shared" ref="B23:J25" si="0">IF(ISERROR((POWER(VLOOKUP(VALUE(RIGHT($A23,4)),$A$3:$J$21,COLUMN(B$21),)/VLOOKUP(VALUE(LEFT($A23,4)),$A$3:$J$21,COLUMN(B$21),),1/(VALUE(RIGHT($A23,4))-VALUE(LEFT($A23,4))))-1)*100),"n.a.",(POWER(VLOOKUP(VALUE(RIGHT($A23,4)),$A$3:$J$21,COLUMN(B$21),)/VLOOKUP(VALUE(LEFT($A23,4)),$A$3:$J$21,COLUMN(B$21),),1/(VALUE(RIGHT($A23,4))-VALUE(LEFT($A23,4))))-1)*100)</f>
        <v>2.3554434922592238</v>
      </c>
      <c r="C23" s="9">
        <f t="shared" si="0"/>
        <v>-2.3448961690028525</v>
      </c>
      <c r="D23" s="9">
        <f t="shared" si="0"/>
        <v>3.5927089492090003</v>
      </c>
      <c r="E23" s="58">
        <f t="shared" si="0"/>
        <v>2.5129441470344682</v>
      </c>
      <c r="F23" s="17">
        <f t="shared" si="0"/>
        <v>3.1438210229981278</v>
      </c>
      <c r="G23" s="9">
        <f t="shared" si="0"/>
        <v>7.281432161350132</v>
      </c>
      <c r="H23" s="9">
        <f t="shared" si="0"/>
        <v>16.417876791013786</v>
      </c>
      <c r="I23" s="9">
        <f t="shared" si="0"/>
        <v>3.0849077505833433</v>
      </c>
      <c r="J23" s="9">
        <f t="shared" si="0"/>
        <v>5.7172315671165874</v>
      </c>
    </row>
    <row r="24" spans="1:12">
      <c r="A24" s="26" t="s">
        <v>19</v>
      </c>
      <c r="B24" s="16">
        <f t="shared" si="0"/>
        <v>2.5208044419110065</v>
      </c>
      <c r="C24" s="9">
        <f t="shared" si="0"/>
        <v>-6.2544316644540965</v>
      </c>
      <c r="D24" s="9">
        <f t="shared" si="0"/>
        <v>0.80019211207205121</v>
      </c>
      <c r="E24" s="28">
        <f t="shared" si="0"/>
        <v>3.6854218057764898</v>
      </c>
      <c r="F24" s="18">
        <f t="shared" si="0"/>
        <v>8.7668650691233871</v>
      </c>
      <c r="G24" s="9">
        <f t="shared" si="0"/>
        <v>11.86842345153536</v>
      </c>
      <c r="H24" s="9">
        <f t="shared" si="0"/>
        <v>35.71393180414988</v>
      </c>
      <c r="I24" s="9">
        <f t="shared" si="0"/>
        <v>10.09128906525827</v>
      </c>
      <c r="J24" s="9">
        <f t="shared" si="0"/>
        <v>6.2694171983869618</v>
      </c>
    </row>
    <row r="25" spans="1:12">
      <c r="A25" s="26" t="s">
        <v>20</v>
      </c>
      <c r="B25" s="16">
        <f t="shared" si="0"/>
        <v>2.3058872371511496</v>
      </c>
      <c r="C25" s="9">
        <f t="shared" si="0"/>
        <v>-1.1405463365970592</v>
      </c>
      <c r="D25" s="9">
        <f t="shared" si="0"/>
        <v>4.4454532942158842</v>
      </c>
      <c r="E25" s="28">
        <f t="shared" si="0"/>
        <v>2.1637930940529682</v>
      </c>
      <c r="F25" s="18">
        <f t="shared" si="0"/>
        <v>1.5142937457003125</v>
      </c>
      <c r="G25" s="9">
        <f t="shared" si="0"/>
        <v>5.9423680066016393</v>
      </c>
      <c r="H25" s="9">
        <f t="shared" si="0"/>
        <v>11.182963829313163</v>
      </c>
      <c r="I25" s="9">
        <f t="shared" si="0"/>
        <v>1.0712706303777519</v>
      </c>
      <c r="J25" s="9">
        <f t="shared" si="0"/>
        <v>5.5521360529756203</v>
      </c>
    </row>
    <row r="27" spans="1:12" ht="33.75" customHeight="1">
      <c r="B27" s="128" t="s">
        <v>84</v>
      </c>
      <c r="C27" s="143" t="s">
        <v>241</v>
      </c>
      <c r="D27" s="143"/>
      <c r="E27" s="143"/>
      <c r="F27" s="143"/>
      <c r="G27" s="143"/>
      <c r="H27" s="143"/>
      <c r="I27" s="143"/>
      <c r="J27" s="143"/>
    </row>
    <row r="28" spans="1:12">
      <c r="B28" s="1" t="s">
        <v>16</v>
      </c>
      <c r="C28" s="1" t="s">
        <v>119</v>
      </c>
    </row>
    <row r="38" spans="9:9">
      <c r="I38" s="113"/>
    </row>
  </sheetData>
  <mergeCells count="2">
    <mergeCell ref="B4:J4"/>
    <mergeCell ref="C27:J27"/>
  </mergeCells>
  <pageMargins left="0.70866141732283472" right="0.70866141732283472" top="0.74803149606299213" bottom="0.74803149606299213" header="0.31496062992125984" footer="0.31496062992125984"/>
  <pageSetup scale="90" orientation="landscape" horizontalDpi="300" verticalDpi="300" r:id="rId1"/>
</worksheet>
</file>

<file path=xl/worksheets/sheet23.xml><?xml version="1.0" encoding="utf-8"?>
<worksheet xmlns="http://schemas.openxmlformats.org/spreadsheetml/2006/main" xmlns:r="http://schemas.openxmlformats.org/officeDocument/2006/relationships">
  <sheetPr codeName="Sheet22">
    <tabColor theme="5"/>
  </sheetPr>
  <dimension ref="A1:R49"/>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Contents'!B41</f>
        <v>Table 31: Capital Stock Intensity, Canada, Business Sector Industries, 1997-2010</v>
      </c>
      <c r="H1" s="7"/>
      <c r="J1" s="7" t="str">
        <f>B1 &amp; " (continued)"</f>
        <v>Table 31: Capital Stock Intensity,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216</v>
      </c>
      <c r="C4" s="142"/>
      <c r="D4" s="142"/>
      <c r="E4" s="142"/>
      <c r="F4" s="142"/>
      <c r="G4" s="142"/>
      <c r="H4" s="142"/>
      <c r="I4" s="142"/>
      <c r="J4" s="142" t="s">
        <v>216</v>
      </c>
      <c r="K4" s="142"/>
      <c r="L4" s="142"/>
      <c r="M4" s="142"/>
      <c r="N4" s="142"/>
      <c r="O4" s="142"/>
      <c r="P4" s="142"/>
      <c r="Q4" s="142"/>
      <c r="R4" s="55"/>
    </row>
    <row r="5" spans="1:18">
      <c r="A5" s="5">
        <v>1997</v>
      </c>
      <c r="B5" s="16">
        <f>IF(ISERROR(Tot_K_Can!B33/Hrs_Wkd_Can!B5),"..",Tot_K_Can!B33/Hrs_Wkd_Can!B5)</f>
        <v>46.886909034003985</v>
      </c>
      <c r="C5" s="28">
        <f>IF(ISERROR(Tot_K_Can!C33/Hrs_Wkd_Can!C5),"..",Tot_K_Can!C33/Hrs_Wkd_Can!C5)</f>
        <v>43.155915971586204</v>
      </c>
      <c r="D5" s="28">
        <f>IF(ISERROR(Tot_K_Can!D33/Hrs_Wkd_Can!D5),"..",Tot_K_Can!D33/Hrs_Wkd_Can!D5)</f>
        <v>428.20394934573301</v>
      </c>
      <c r="E5" s="28">
        <f>IF(ISERROR(Tot_K_Can!E33/Hrs_Wkd_Can!E5),"..",Tot_K_Can!E33/Hrs_Wkd_Can!E5)</f>
        <v>1073.5010664584117</v>
      </c>
      <c r="F5" s="28">
        <f>IF(ISERROR(Tot_K_Can!F33/Hrs_Wkd_Can!F5),"..",Tot_K_Can!F33/Hrs_Wkd_Can!F5)</f>
        <v>7.3362567668812062</v>
      </c>
      <c r="G5" s="28">
        <f>IF(ISERROR(Tot_K_Can!G33/Hrs_Wkd_Can!G5),"..",Tot_K_Can!G33/Hrs_Wkd_Can!G5)</f>
        <v>42.048384344545404</v>
      </c>
      <c r="H5" s="28">
        <f>IF(ISERROR(Tot_K_Can!H33/Hrs_Wkd_Can!H5),"..",Tot_K_Can!H33/Hrs_Wkd_Can!H5)</f>
        <v>12.878586638801305</v>
      </c>
      <c r="I5" s="28">
        <f>IF(ISERROR(Tot_K_Can!I33/Hrs_Wkd_Can!I5),"..",Tot_K_Can!I33/Hrs_Wkd_Can!I5)</f>
        <v>13.801908233970021</v>
      </c>
      <c r="J5" s="28">
        <f>IF(ISERROR(Tot_K_Can!J33/Hrs_Wkd_Can!J5),"..",Tot_K_Can!J33/Hrs_Wkd_Can!J5)</f>
        <v>69.147225258025827</v>
      </c>
      <c r="K5" s="28">
        <f>IF(ISERROR(Tot_K_Can!K33/Hrs_Wkd_Can!K5),"..",Tot_K_Can!K33/Hrs_Wkd_Can!K5)</f>
        <v>97.011606929738818</v>
      </c>
      <c r="L5" s="28">
        <f>IF(ISERROR(Tot_K_Can!L33/Hrs_Wkd_Can!L5),"..",Tot_K_Can!L33/Hrs_Wkd_Can!L5)</f>
        <v>109.42317996537953</v>
      </c>
      <c r="M5" s="28">
        <f>IF(ISERROR(Tot_K_Can!M33/Hrs_Wkd_Can!M5),"..",Tot_K_Can!M33/Hrs_Wkd_Can!M5)</f>
        <v>5.3354300130300754</v>
      </c>
      <c r="N5" s="28">
        <f>IF(ISERROR(Tot_K_Can!N33/Hrs_Wkd_Can!N5),"..",Tot_K_Can!N33/Hrs_Wkd_Can!N5)</f>
        <v>3.5322154572343294</v>
      </c>
      <c r="O5" s="28">
        <f>IF(ISERROR(Tot_K_Can!O33/Hrs_Wkd_Can!O5),"..",Tot_K_Can!O33/Hrs_Wkd_Can!O5)</f>
        <v>29.340705719711227</v>
      </c>
      <c r="P5" s="28">
        <f>IF(ISERROR(Tot_K_Can!P33/Hrs_Wkd_Can!P5),"..",Tot_K_Can!P33/Hrs_Wkd_Can!P5)</f>
        <v>14.079248346589557</v>
      </c>
      <c r="Q5" s="28">
        <f>IF(ISERROR(Tot_K_Can!Q33/Hrs_Wkd_Can!Q5),"..",Tot_K_Can!Q33/Hrs_Wkd_Can!Q5)</f>
        <v>5.3159865288594652</v>
      </c>
      <c r="R5" s="55"/>
    </row>
    <row r="6" spans="1:18">
      <c r="A6" s="5">
        <v>1998</v>
      </c>
      <c r="B6" s="16">
        <f>IF(ISERROR(Tot_K_Can!B34/Hrs_Wkd_Can!B6),"..",Tot_K_Can!B34/Hrs_Wkd_Can!B6)</f>
        <v>47.08894048105671</v>
      </c>
      <c r="C6" s="28">
        <f>IF(ISERROR(Tot_K_Can!C34/Hrs_Wkd_Can!C6),"..",Tot_K_Can!C34/Hrs_Wkd_Can!C6)</f>
        <v>44.487523363472029</v>
      </c>
      <c r="D6" s="28">
        <f>IF(ISERROR(Tot_K_Can!D34/Hrs_Wkd_Can!D6),"..",Tot_K_Can!D34/Hrs_Wkd_Can!D6)</f>
        <v>496.42738298412195</v>
      </c>
      <c r="E6" s="28">
        <f>IF(ISERROR(Tot_K_Can!E34/Hrs_Wkd_Can!E6),"..",Tot_K_Can!E34/Hrs_Wkd_Can!E6)</f>
        <v>1031.8720788594558</v>
      </c>
      <c r="F6" s="28">
        <f>IF(ISERROR(Tot_K_Can!F34/Hrs_Wkd_Can!F6),"..",Tot_K_Can!F34/Hrs_Wkd_Can!F6)</f>
        <v>7.7488458123618953</v>
      </c>
      <c r="G6" s="28">
        <f>IF(ISERROR(Tot_K_Can!G34/Hrs_Wkd_Can!G6),"..",Tot_K_Can!G34/Hrs_Wkd_Can!G6)</f>
        <v>43.010696969898333</v>
      </c>
      <c r="H6" s="28">
        <f>IF(ISERROR(Tot_K_Can!H34/Hrs_Wkd_Can!H6),"..",Tot_K_Can!H34/Hrs_Wkd_Can!H6)</f>
        <v>13.847004989510776</v>
      </c>
      <c r="I6" s="28">
        <f>IF(ISERROR(Tot_K_Can!I34/Hrs_Wkd_Can!I6),"..",Tot_K_Can!I34/Hrs_Wkd_Can!I6)</f>
        <v>13.686010040632306</v>
      </c>
      <c r="J6" s="28">
        <f>IF(ISERROR(Tot_K_Can!J34/Hrs_Wkd_Can!J6),"..",Tot_K_Can!J34/Hrs_Wkd_Can!J6)</f>
        <v>71.46246498306526</v>
      </c>
      <c r="K6" s="28">
        <f>IF(ISERROR(Tot_K_Can!K34/Hrs_Wkd_Can!K6),"..",Tot_K_Can!K34/Hrs_Wkd_Can!K6)</f>
        <v>89.722224394354399</v>
      </c>
      <c r="L6" s="28">
        <f>IF(ISERROR(Tot_K_Can!L34/Hrs_Wkd_Can!L6),"..",Tot_K_Can!L34/Hrs_Wkd_Can!L6)</f>
        <v>114.5670119154162</v>
      </c>
      <c r="M6" s="28">
        <f>IF(ISERROR(Tot_K_Can!M34/Hrs_Wkd_Can!M6),"..",Tot_K_Can!M34/Hrs_Wkd_Can!M6)</f>
        <v>5.9188065197418842</v>
      </c>
      <c r="N6" s="28">
        <f>IF(ISERROR(Tot_K_Can!N34/Hrs_Wkd_Can!N6),"..",Tot_K_Can!N34/Hrs_Wkd_Can!N6)</f>
        <v>3.2916966006294763</v>
      </c>
      <c r="O6" s="28">
        <f>IF(ISERROR(Tot_K_Can!O34/Hrs_Wkd_Can!O6),"..",Tot_K_Can!O34/Hrs_Wkd_Can!O6)</f>
        <v>28.483798131449511</v>
      </c>
      <c r="P6" s="28">
        <f>IF(ISERROR(Tot_K_Can!P34/Hrs_Wkd_Can!P6),"..",Tot_K_Can!P34/Hrs_Wkd_Can!P6)</f>
        <v>13.183506361417942</v>
      </c>
      <c r="Q6" s="28">
        <f>IF(ISERROR(Tot_K_Can!Q34/Hrs_Wkd_Can!Q6),"..",Tot_K_Can!Q34/Hrs_Wkd_Can!Q6)</f>
        <v>5.409053551316477</v>
      </c>
      <c r="R6" s="55"/>
    </row>
    <row r="7" spans="1:18">
      <c r="A7" s="5">
        <v>1999</v>
      </c>
      <c r="B7" s="16">
        <f>IF(ISERROR(Tot_K_Can!B35/Hrs_Wkd_Can!B7),"..",Tot_K_Can!B35/Hrs_Wkd_Can!B7)</f>
        <v>46.969884641018254</v>
      </c>
      <c r="C7" s="28">
        <f>IF(ISERROR(Tot_K_Can!C35/Hrs_Wkd_Can!C7),"..",Tot_K_Can!C35/Hrs_Wkd_Can!C7)</f>
        <v>45.937612665823885</v>
      </c>
      <c r="D7" s="28">
        <f>IF(ISERROR(Tot_K_Can!D35/Hrs_Wkd_Can!D7),"..",Tot_K_Can!D35/Hrs_Wkd_Can!D7)</f>
        <v>540.71489010402547</v>
      </c>
      <c r="E7" s="28">
        <f>IF(ISERROR(Tot_K_Can!E35/Hrs_Wkd_Can!E7),"..",Tot_K_Can!E35/Hrs_Wkd_Can!E7)</f>
        <v>1066.4643825870107</v>
      </c>
      <c r="F7" s="28">
        <f>IF(ISERROR(Tot_K_Can!F35/Hrs_Wkd_Can!F7),"..",Tot_K_Can!F35/Hrs_Wkd_Can!F7)</f>
        <v>8.0275500402033515</v>
      </c>
      <c r="G7" s="28">
        <f>IF(ISERROR(Tot_K_Can!G35/Hrs_Wkd_Can!G7),"..",Tot_K_Can!G35/Hrs_Wkd_Can!G7)</f>
        <v>41.902978559440584</v>
      </c>
      <c r="H7" s="28">
        <f>IF(ISERROR(Tot_K_Can!H35/Hrs_Wkd_Can!H7),"..",Tot_K_Can!H35/Hrs_Wkd_Can!H7)</f>
        <v>14.084575989703509</v>
      </c>
      <c r="I7" s="28">
        <f>IF(ISERROR(Tot_K_Can!I35/Hrs_Wkd_Can!I7),"..",Tot_K_Can!I35/Hrs_Wkd_Can!I7)</f>
        <v>14.106046240951049</v>
      </c>
      <c r="J7" s="28">
        <f>IF(ISERROR(Tot_K_Can!J35/Hrs_Wkd_Can!J7),"..",Tot_K_Can!J35/Hrs_Wkd_Can!J7)</f>
        <v>74.19905016693599</v>
      </c>
      <c r="K7" s="28">
        <f>IF(ISERROR(Tot_K_Can!K35/Hrs_Wkd_Can!K7),"..",Tot_K_Can!K35/Hrs_Wkd_Can!K7)</f>
        <v>84.181422799717026</v>
      </c>
      <c r="L7" s="28">
        <f>IF(ISERROR(Tot_K_Can!L35/Hrs_Wkd_Can!L7),"..",Tot_K_Can!L35/Hrs_Wkd_Can!L7)</f>
        <v>116.08041495649191</v>
      </c>
      <c r="M7" s="28">
        <f>IF(ISERROR(Tot_K_Can!M35/Hrs_Wkd_Can!M7),"..",Tot_K_Can!M35/Hrs_Wkd_Can!M7)</f>
        <v>6.6513033134129511</v>
      </c>
      <c r="N7" s="28">
        <f>IF(ISERROR(Tot_K_Can!N35/Hrs_Wkd_Can!N7),"..",Tot_K_Can!N35/Hrs_Wkd_Can!N7)</f>
        <v>2.999406993284897</v>
      </c>
      <c r="O7" s="28">
        <f>IF(ISERROR(Tot_K_Can!O35/Hrs_Wkd_Can!O7),"..",Tot_K_Can!O35/Hrs_Wkd_Can!O7)</f>
        <v>28.501949937481413</v>
      </c>
      <c r="P7" s="28">
        <f>IF(ISERROR(Tot_K_Can!P35/Hrs_Wkd_Can!P7),"..",Tot_K_Can!P35/Hrs_Wkd_Can!P7)</f>
        <v>12.987312393819497</v>
      </c>
      <c r="Q7" s="28">
        <f>IF(ISERROR(Tot_K_Can!Q35/Hrs_Wkd_Can!Q7),"..",Tot_K_Can!Q35/Hrs_Wkd_Can!Q7)</f>
        <v>5.3637919004294856</v>
      </c>
      <c r="R7" s="55"/>
    </row>
    <row r="8" spans="1:18">
      <c r="A8" s="5">
        <v>2000</v>
      </c>
      <c r="B8" s="16">
        <f>IF(ISERROR(Tot_K_Can!B36/Hrs_Wkd_Can!B8),"..",Tot_K_Can!B36/Hrs_Wkd_Can!B8)</f>
        <v>47.028269624480217</v>
      </c>
      <c r="C8" s="28">
        <f>IF(ISERROR(Tot_K_Can!C36/Hrs_Wkd_Can!C8),"..",Tot_K_Can!C36/Hrs_Wkd_Can!C8)</f>
        <v>48.787850246404567</v>
      </c>
      <c r="D8" s="28">
        <f>IF(ISERROR(Tot_K_Can!D36/Hrs_Wkd_Can!D8),"..",Tot_K_Can!D36/Hrs_Wkd_Can!D8)</f>
        <v>518.73010011556005</v>
      </c>
      <c r="E8" s="28">
        <f>IF(ISERROR(Tot_K_Can!E36/Hrs_Wkd_Can!E8),"..",Tot_K_Can!E36/Hrs_Wkd_Can!E8)</f>
        <v>1044.9552846832248</v>
      </c>
      <c r="F8" s="28">
        <f>IF(ISERROR(Tot_K_Can!F36/Hrs_Wkd_Can!F8),"..",Tot_K_Can!F36/Hrs_Wkd_Can!F8)</f>
        <v>8.2454629824168482</v>
      </c>
      <c r="G8" s="28">
        <f>IF(ISERROR(Tot_K_Can!G36/Hrs_Wkd_Can!G8),"..",Tot_K_Can!G36/Hrs_Wkd_Can!G8)</f>
        <v>40.735720802157729</v>
      </c>
      <c r="H8" s="28">
        <f>IF(ISERROR(Tot_K_Can!H36/Hrs_Wkd_Can!H8),"..",Tot_K_Can!H36/Hrs_Wkd_Can!H8)</f>
        <v>14.033164075337016</v>
      </c>
      <c r="I8" s="28">
        <f>IF(ISERROR(Tot_K_Can!I36/Hrs_Wkd_Can!I8),"..",Tot_K_Can!I36/Hrs_Wkd_Can!I8)</f>
        <v>14.599427361659259</v>
      </c>
      <c r="J8" s="28">
        <f>IF(ISERROR(Tot_K_Can!J36/Hrs_Wkd_Can!J8),"..",Tot_K_Can!J36/Hrs_Wkd_Can!J8)</f>
        <v>74.577051152921342</v>
      </c>
      <c r="K8" s="28">
        <f>IF(ISERROR(Tot_K_Can!K36/Hrs_Wkd_Can!K8),"..",Tot_K_Can!K36/Hrs_Wkd_Can!K8)</f>
        <v>84.265073627705974</v>
      </c>
      <c r="L8" s="28">
        <f>IF(ISERROR(Tot_K_Can!L36/Hrs_Wkd_Can!L8),"..",Tot_K_Can!L36/Hrs_Wkd_Can!L8)</f>
        <v>113.00868599970964</v>
      </c>
      <c r="M8" s="28">
        <f>IF(ISERROR(Tot_K_Can!M36/Hrs_Wkd_Can!M8),"..",Tot_K_Can!M36/Hrs_Wkd_Can!M8)</f>
        <v>8.0068160558610728</v>
      </c>
      <c r="N8" s="28">
        <f>IF(ISERROR(Tot_K_Can!N36/Hrs_Wkd_Can!N8),"..",Tot_K_Can!N36/Hrs_Wkd_Can!N8)</f>
        <v>3.0323492116190645</v>
      </c>
      <c r="O8" s="28">
        <f>IF(ISERROR(Tot_K_Can!O36/Hrs_Wkd_Can!O8),"..",Tot_K_Can!O36/Hrs_Wkd_Can!O8)</f>
        <v>28.295552021561679</v>
      </c>
      <c r="P8" s="28">
        <f>IF(ISERROR(Tot_K_Can!P36/Hrs_Wkd_Can!P8),"..",Tot_K_Can!P36/Hrs_Wkd_Can!P8)</f>
        <v>12.936333162701901</v>
      </c>
      <c r="Q8" s="28">
        <f>IF(ISERROR(Tot_K_Can!Q36/Hrs_Wkd_Can!Q8),"..",Tot_K_Can!Q36/Hrs_Wkd_Can!Q8)</f>
        <v>5.4450957808265095</v>
      </c>
      <c r="R8" s="55"/>
    </row>
    <row r="9" spans="1:18">
      <c r="A9" s="5">
        <v>2001</v>
      </c>
      <c r="B9" s="16">
        <f>IF(ISERROR(Tot_K_Can!B37/Hrs_Wkd_Can!B9),"..",Tot_K_Can!B37/Hrs_Wkd_Can!B9)</f>
        <v>47.778907337359087</v>
      </c>
      <c r="C9" s="28">
        <f>IF(ISERROR(Tot_K_Can!C37/Hrs_Wkd_Can!C9),"..",Tot_K_Can!C37/Hrs_Wkd_Can!C9)</f>
        <v>53.711724307297715</v>
      </c>
      <c r="D9" s="28">
        <f>IF(ISERROR(Tot_K_Can!D37/Hrs_Wkd_Can!D9),"..",Tot_K_Can!D37/Hrs_Wkd_Can!D9)</f>
        <v>529.76106575005724</v>
      </c>
      <c r="E9" s="28">
        <f>IF(ISERROR(Tot_K_Can!E37/Hrs_Wkd_Can!E9),"..",Tot_K_Can!E37/Hrs_Wkd_Can!E9)</f>
        <v>1013.7226279102722</v>
      </c>
      <c r="F9" s="28">
        <f>IF(ISERROR(Tot_K_Can!F37/Hrs_Wkd_Can!F9),"..",Tot_K_Can!F37/Hrs_Wkd_Can!F9)</f>
        <v>8.3872280031111011</v>
      </c>
      <c r="G9" s="28">
        <f>IF(ISERROR(Tot_K_Can!G37/Hrs_Wkd_Can!G9),"..",Tot_K_Can!G37/Hrs_Wkd_Can!G9)</f>
        <v>41.001558290795273</v>
      </c>
      <c r="H9" s="28">
        <f>IF(ISERROR(Tot_K_Can!H37/Hrs_Wkd_Can!H9),"..",Tot_K_Can!H37/Hrs_Wkd_Can!H9)</f>
        <v>14.109655538877055</v>
      </c>
      <c r="I9" s="28">
        <f>IF(ISERROR(Tot_K_Can!I37/Hrs_Wkd_Can!I9),"..",Tot_K_Can!I37/Hrs_Wkd_Can!I9)</f>
        <v>14.919430357406775</v>
      </c>
      <c r="J9" s="28">
        <f>IF(ISERROR(Tot_K_Can!J37/Hrs_Wkd_Can!J9),"..",Tot_K_Can!J37/Hrs_Wkd_Can!J9)</f>
        <v>75.432073452644715</v>
      </c>
      <c r="K9" s="28">
        <f>IF(ISERROR(Tot_K_Can!K37/Hrs_Wkd_Can!K9),"..",Tot_K_Can!K37/Hrs_Wkd_Can!K9)</f>
        <v>85.954882936646442</v>
      </c>
      <c r="L9" s="28">
        <f>IF(ISERROR(Tot_K_Can!L37/Hrs_Wkd_Can!L9),"..",Tot_K_Can!L37/Hrs_Wkd_Can!L9)</f>
        <v>115.35054425040624</v>
      </c>
      <c r="M9" s="28">
        <f>IF(ISERROR(Tot_K_Can!M37/Hrs_Wkd_Can!M9),"..",Tot_K_Can!M37/Hrs_Wkd_Can!M9)</f>
        <v>9.140901386151457</v>
      </c>
      <c r="N9" s="28">
        <f>IF(ISERROR(Tot_K_Can!N37/Hrs_Wkd_Can!N9),"..",Tot_K_Can!N37/Hrs_Wkd_Can!N9)</f>
        <v>2.9612001316847802</v>
      </c>
      <c r="O9" s="28">
        <f>IF(ISERROR(Tot_K_Can!O37/Hrs_Wkd_Can!O9),"..",Tot_K_Can!O37/Hrs_Wkd_Can!O9)</f>
        <v>27.918076630894582</v>
      </c>
      <c r="P9" s="28">
        <f>IF(ISERROR(Tot_K_Can!P37/Hrs_Wkd_Can!P9),"..",Tot_K_Can!P37/Hrs_Wkd_Can!P9)</f>
        <v>12.578123047509955</v>
      </c>
      <c r="Q9" s="28">
        <f>IF(ISERROR(Tot_K_Can!Q37/Hrs_Wkd_Can!Q9),"..",Tot_K_Can!Q37/Hrs_Wkd_Can!Q9)</f>
        <v>5.6239289553816949</v>
      </c>
      <c r="R9" s="55"/>
    </row>
    <row r="10" spans="1:18">
      <c r="A10" s="5">
        <v>2002</v>
      </c>
      <c r="B10" s="16">
        <f>IF(ISERROR(Tot_K_Can!B38/Hrs_Wkd_Can!B10),"..",Tot_K_Can!B38/Hrs_Wkd_Can!B10)</f>
        <v>47.614906999712481</v>
      </c>
      <c r="C10" s="28">
        <f>IF(ISERROR(Tot_K_Can!C38/Hrs_Wkd_Can!C10),"..",Tot_K_Can!C38/Hrs_Wkd_Can!C10)</f>
        <v>53.139052229282385</v>
      </c>
      <c r="D10" s="28">
        <f>IF(ISERROR(Tot_K_Can!D38/Hrs_Wkd_Can!D10),"..",Tot_K_Can!D38/Hrs_Wkd_Can!D10)</f>
        <v>570.01765571663611</v>
      </c>
      <c r="E10" s="28">
        <f>IF(ISERROR(Tot_K_Can!E38/Hrs_Wkd_Can!E10),"..",Tot_K_Can!E38/Hrs_Wkd_Can!E10)</f>
        <v>1036.5943375334607</v>
      </c>
      <c r="F10" s="28">
        <f>IF(ISERROR(Tot_K_Can!F38/Hrs_Wkd_Can!F10),"..",Tot_K_Can!F38/Hrs_Wkd_Can!F10)</f>
        <v>8.2043098925382569</v>
      </c>
      <c r="G10" s="28">
        <f>IF(ISERROR(Tot_K_Can!G38/Hrs_Wkd_Can!G10),"..",Tot_K_Can!G38/Hrs_Wkd_Can!G10)</f>
        <v>40.767798726822839</v>
      </c>
      <c r="H10" s="28">
        <f>IF(ISERROR(Tot_K_Can!H38/Hrs_Wkd_Can!H10),"..",Tot_K_Can!H38/Hrs_Wkd_Can!H10)</f>
        <v>14.319167875127057</v>
      </c>
      <c r="I10" s="28">
        <f>IF(ISERROR(Tot_K_Can!I38/Hrs_Wkd_Can!I10),"..",Tot_K_Can!I38/Hrs_Wkd_Can!I10)</f>
        <v>14.79433134729905</v>
      </c>
      <c r="J10" s="28">
        <f>IF(ISERROR(Tot_K_Can!J38/Hrs_Wkd_Can!J10),"..",Tot_K_Can!J38/Hrs_Wkd_Can!J10)</f>
        <v>75.732394206286941</v>
      </c>
      <c r="K10" s="28">
        <f>IF(ISERROR(Tot_K_Can!K38/Hrs_Wkd_Can!K10),"..",Tot_K_Can!K38/Hrs_Wkd_Can!K10)</f>
        <v>92.209136538001289</v>
      </c>
      <c r="L10" s="28">
        <f>IF(ISERROR(Tot_K_Can!L38/Hrs_Wkd_Can!L10),"..",Tot_K_Can!L38/Hrs_Wkd_Can!L10)</f>
        <v>112.74745787581217</v>
      </c>
      <c r="M10" s="28">
        <f>IF(ISERROR(Tot_K_Can!M38/Hrs_Wkd_Can!M10),"..",Tot_K_Can!M38/Hrs_Wkd_Can!M10)</f>
        <v>10.044178520167431</v>
      </c>
      <c r="N10" s="28">
        <f>IF(ISERROR(Tot_K_Can!N38/Hrs_Wkd_Can!N10),"..",Tot_K_Can!N38/Hrs_Wkd_Can!N10)</f>
        <v>2.9432258736984238</v>
      </c>
      <c r="O10" s="28">
        <f>IF(ISERROR(Tot_K_Can!O38/Hrs_Wkd_Can!O10),"..",Tot_K_Can!O38/Hrs_Wkd_Can!O10)</f>
        <v>27.022123755848391</v>
      </c>
      <c r="P10" s="28">
        <f>IF(ISERROR(Tot_K_Can!P38/Hrs_Wkd_Can!P10),"..",Tot_K_Can!P38/Hrs_Wkd_Can!P10)</f>
        <v>12.704713789007206</v>
      </c>
      <c r="Q10" s="28">
        <f>IF(ISERROR(Tot_K_Can!Q38/Hrs_Wkd_Can!Q10),"..",Tot_K_Can!Q38/Hrs_Wkd_Can!Q10)</f>
        <v>5.6227118210451223</v>
      </c>
      <c r="R10" s="55"/>
    </row>
    <row r="11" spans="1:18">
      <c r="A11" s="5">
        <v>2003</v>
      </c>
      <c r="B11" s="16">
        <f>IF(ISERROR(Tot_K_Can!B39/Hrs_Wkd_Can!B11),"..",Tot_K_Can!B39/Hrs_Wkd_Can!B11)</f>
        <v>47.634396731958546</v>
      </c>
      <c r="C11" s="28">
        <f>IF(ISERROR(Tot_K_Can!C39/Hrs_Wkd_Can!C11),"..",Tot_K_Can!C39/Hrs_Wkd_Can!C11)</f>
        <v>53.020968231293743</v>
      </c>
      <c r="D11" s="28">
        <f>IF(ISERROR(Tot_K_Can!D39/Hrs_Wkd_Can!D11),"..",Tot_K_Can!D39/Hrs_Wkd_Can!D11)</f>
        <v>576.47020724262063</v>
      </c>
      <c r="E11" s="28">
        <f>IF(ISERROR(Tot_K_Can!E39/Hrs_Wkd_Can!E11),"..",Tot_K_Can!E39/Hrs_Wkd_Can!E11)</f>
        <v>954.44882013390963</v>
      </c>
      <c r="F11" s="28">
        <f>IF(ISERROR(Tot_K_Can!F39/Hrs_Wkd_Can!F11),"..",Tot_K_Can!F39/Hrs_Wkd_Can!F11)</f>
        <v>8.1790145514326547</v>
      </c>
      <c r="G11" s="28">
        <f>IF(ISERROR(Tot_K_Can!G39/Hrs_Wkd_Can!G11),"..",Tot_K_Can!G39/Hrs_Wkd_Can!G11)</f>
        <v>40.856568769683761</v>
      </c>
      <c r="H11" s="28">
        <f>IF(ISERROR(Tot_K_Can!H39/Hrs_Wkd_Can!H11),"..",Tot_K_Can!H39/Hrs_Wkd_Can!H11)</f>
        <v>15.001695919584398</v>
      </c>
      <c r="I11" s="28">
        <f>IF(ISERROR(Tot_K_Can!I39/Hrs_Wkd_Can!I11),"..",Tot_K_Can!I39/Hrs_Wkd_Can!I11)</f>
        <v>15.392166394241411</v>
      </c>
      <c r="J11" s="28">
        <f>IF(ISERROR(Tot_K_Can!J39/Hrs_Wkd_Can!J11),"..",Tot_K_Can!J39/Hrs_Wkd_Can!J11)</f>
        <v>74.762690075971889</v>
      </c>
      <c r="K11" s="28">
        <f>IF(ISERROR(Tot_K_Can!K39/Hrs_Wkd_Can!K11),"..",Tot_K_Can!K39/Hrs_Wkd_Can!K11)</f>
        <v>90.885884948210887</v>
      </c>
      <c r="L11" s="28">
        <f>IF(ISERROR(Tot_K_Can!L39/Hrs_Wkd_Can!L11),"..",Tot_K_Can!L39/Hrs_Wkd_Can!L11)</f>
        <v>110.52756405908862</v>
      </c>
      <c r="M11" s="28">
        <f>IF(ISERROR(Tot_K_Can!M39/Hrs_Wkd_Can!M11),"..",Tot_K_Can!M39/Hrs_Wkd_Can!M11)</f>
        <v>10.401516700886601</v>
      </c>
      <c r="N11" s="28">
        <f>IF(ISERROR(Tot_K_Can!N39/Hrs_Wkd_Can!N11),"..",Tot_K_Can!N39/Hrs_Wkd_Can!N11)</f>
        <v>3.0486405993189321</v>
      </c>
      <c r="O11" s="28">
        <f>IF(ISERROR(Tot_K_Can!O39/Hrs_Wkd_Can!O11),"..",Tot_K_Can!O39/Hrs_Wkd_Can!O11)</f>
        <v>27.525055853729331</v>
      </c>
      <c r="P11" s="28">
        <f>IF(ISERROR(Tot_K_Can!P39/Hrs_Wkd_Can!P11),"..",Tot_K_Can!P39/Hrs_Wkd_Can!P11)</f>
        <v>12.954355754008585</v>
      </c>
      <c r="Q11" s="28">
        <f>IF(ISERROR(Tot_K_Can!Q39/Hrs_Wkd_Can!Q11),"..",Tot_K_Can!Q39/Hrs_Wkd_Can!Q11)</f>
        <v>5.7380733860197317</v>
      </c>
      <c r="R11" s="55"/>
    </row>
    <row r="12" spans="1:18">
      <c r="A12" s="5">
        <v>2004</v>
      </c>
      <c r="B12" s="16">
        <f>IF(ISERROR(Tot_K_Can!B40/Hrs_Wkd_Can!B12),"..",Tot_K_Can!B40/Hrs_Wkd_Can!B12)</f>
        <v>47.356634204347067</v>
      </c>
      <c r="C12" s="28">
        <f>IF(ISERROR(Tot_K_Can!C40/Hrs_Wkd_Can!C12),"..",Tot_K_Can!C40/Hrs_Wkd_Can!C12)</f>
        <v>53.157953415896053</v>
      </c>
      <c r="D12" s="28">
        <f>IF(ISERROR(Tot_K_Can!D40/Hrs_Wkd_Can!D12),"..",Tot_K_Can!D40/Hrs_Wkd_Can!D12)</f>
        <v>570.15639157953103</v>
      </c>
      <c r="E12" s="28">
        <f>IF(ISERROR(Tot_K_Can!E40/Hrs_Wkd_Can!E12),"..",Tot_K_Can!E40/Hrs_Wkd_Can!E12)</f>
        <v>905.63054307973846</v>
      </c>
      <c r="F12" s="28">
        <f>IF(ISERROR(Tot_K_Can!F40/Hrs_Wkd_Can!F12),"..",Tot_K_Can!F40/Hrs_Wkd_Can!F12)</f>
        <v>8.1060719341505258</v>
      </c>
      <c r="G12" s="28">
        <f>IF(ISERROR(Tot_K_Can!G40/Hrs_Wkd_Can!G12),"..",Tot_K_Can!G40/Hrs_Wkd_Can!G12)</f>
        <v>40.205879766532412</v>
      </c>
      <c r="H12" s="28">
        <f>IF(ISERROR(Tot_K_Can!H40/Hrs_Wkd_Can!H12),"..",Tot_K_Can!H40/Hrs_Wkd_Can!H12)</f>
        <v>14.947394725472323</v>
      </c>
      <c r="I12" s="28">
        <f>IF(ISERROR(Tot_K_Can!I40/Hrs_Wkd_Can!I12),"..",Tot_K_Can!I40/Hrs_Wkd_Can!I12)</f>
        <v>16.074383129446023</v>
      </c>
      <c r="J12" s="28">
        <f>IF(ISERROR(Tot_K_Can!J40/Hrs_Wkd_Can!J12),"..",Tot_K_Can!J40/Hrs_Wkd_Can!J12)</f>
        <v>71.06592269595798</v>
      </c>
      <c r="K12" s="28">
        <f>IF(ISERROR(Tot_K_Can!K40/Hrs_Wkd_Can!K12),"..",Tot_K_Can!K40/Hrs_Wkd_Can!K12)</f>
        <v>91.507080675444001</v>
      </c>
      <c r="L12" s="28">
        <f>IF(ISERROR(Tot_K_Can!L40/Hrs_Wkd_Can!L12),"..",Tot_K_Can!L40/Hrs_Wkd_Can!L12)</f>
        <v>109.00249147708453</v>
      </c>
      <c r="M12" s="28">
        <f>IF(ISERROR(Tot_K_Can!M40/Hrs_Wkd_Can!M12),"..",Tot_K_Can!M40/Hrs_Wkd_Can!M12)</f>
        <v>10.643848778881914</v>
      </c>
      <c r="N12" s="28">
        <f>IF(ISERROR(Tot_K_Can!N40/Hrs_Wkd_Can!N12),"..",Tot_K_Can!N40/Hrs_Wkd_Can!N12)</f>
        <v>3.1604115810703908</v>
      </c>
      <c r="O12" s="28">
        <f>IF(ISERROR(Tot_K_Can!O40/Hrs_Wkd_Can!O12),"..",Tot_K_Can!O40/Hrs_Wkd_Can!O12)</f>
        <v>26.945965514423413</v>
      </c>
      <c r="P12" s="28">
        <f>IF(ISERROR(Tot_K_Can!P40/Hrs_Wkd_Can!P12),"..",Tot_K_Can!P40/Hrs_Wkd_Can!P12)</f>
        <v>13.218996563344538</v>
      </c>
      <c r="Q12" s="28">
        <f>IF(ISERROR(Tot_K_Can!Q40/Hrs_Wkd_Can!Q12),"..",Tot_K_Can!Q40/Hrs_Wkd_Can!Q12)</f>
        <v>5.8511502425114559</v>
      </c>
      <c r="R12" s="55"/>
    </row>
    <row r="13" spans="1:18">
      <c r="A13" s="5">
        <v>2005</v>
      </c>
      <c r="B13" s="16">
        <f>IF(ISERROR(Tot_K_Can!B41/Hrs_Wkd_Can!B13),"..",Tot_K_Can!B41/Hrs_Wkd_Can!B13)</f>
        <v>48.673693771196255</v>
      </c>
      <c r="C13" s="28">
        <f>IF(ISERROR(Tot_K_Can!C41/Hrs_Wkd_Can!C13),"..",Tot_K_Can!C41/Hrs_Wkd_Can!C13)</f>
        <v>53.053476777729308</v>
      </c>
      <c r="D13" s="28">
        <f>IF(ISERROR(Tot_K_Can!D41/Hrs_Wkd_Can!D13),"..",Tot_K_Can!D41/Hrs_Wkd_Can!D13)</f>
        <v>552.82319127354674</v>
      </c>
      <c r="E13" s="28">
        <f>IF(ISERROR(Tot_K_Can!E41/Hrs_Wkd_Can!E13),"..",Tot_K_Can!E41/Hrs_Wkd_Can!E13)</f>
        <v>879.35799701912708</v>
      </c>
      <c r="F13" s="28">
        <f>IF(ISERROR(Tot_K_Can!F41/Hrs_Wkd_Can!F13),"..",Tot_K_Can!F41/Hrs_Wkd_Can!F13)</f>
        <v>8.1166475538871339</v>
      </c>
      <c r="G13" s="28">
        <f>IF(ISERROR(Tot_K_Can!G41/Hrs_Wkd_Can!G13),"..",Tot_K_Can!G41/Hrs_Wkd_Can!G13)</f>
        <v>41.005310813558843</v>
      </c>
      <c r="H13" s="28">
        <f>IF(ISERROR(Tot_K_Can!H41/Hrs_Wkd_Can!H13),"..",Tot_K_Can!H41/Hrs_Wkd_Can!H13)</f>
        <v>15.563434958036146</v>
      </c>
      <c r="I13" s="28">
        <f>IF(ISERROR(Tot_K_Can!I41/Hrs_Wkd_Can!I13),"..",Tot_K_Can!I41/Hrs_Wkd_Can!I13)</f>
        <v>16.830788274446768</v>
      </c>
      <c r="J13" s="28">
        <f>IF(ISERROR(Tot_K_Can!J41/Hrs_Wkd_Can!J13),"..",Tot_K_Can!J41/Hrs_Wkd_Can!J13)</f>
        <v>73.227215480268669</v>
      </c>
      <c r="K13" s="28">
        <f>IF(ISERROR(Tot_K_Can!K41/Hrs_Wkd_Can!K13),"..",Tot_K_Can!K41/Hrs_Wkd_Can!K13)</f>
        <v>95.170717864991232</v>
      </c>
      <c r="L13" s="28">
        <f>IF(ISERROR(Tot_K_Can!L41/Hrs_Wkd_Can!L13),"..",Tot_K_Can!L41/Hrs_Wkd_Can!L13)</f>
        <v>107.44844657510629</v>
      </c>
      <c r="M13" s="28">
        <f>IF(ISERROR(Tot_K_Can!M41/Hrs_Wkd_Can!M13),"..",Tot_K_Can!M41/Hrs_Wkd_Can!M13)</f>
        <v>10.787079959169413</v>
      </c>
      <c r="N13" s="28">
        <f>IF(ISERROR(Tot_K_Can!N41/Hrs_Wkd_Can!N13),"..",Tot_K_Can!N41/Hrs_Wkd_Can!N13)</f>
        <v>3.3465882791253398</v>
      </c>
      <c r="O13" s="28">
        <f>IF(ISERROR(Tot_K_Can!O41/Hrs_Wkd_Can!O13),"..",Tot_K_Can!O41/Hrs_Wkd_Can!O13)</f>
        <v>30.280137693193815</v>
      </c>
      <c r="P13" s="28">
        <f>IF(ISERROR(Tot_K_Can!P41/Hrs_Wkd_Can!P13),"..",Tot_K_Can!P41/Hrs_Wkd_Can!P13)</f>
        <v>13.697769932852227</v>
      </c>
      <c r="Q13" s="28">
        <f>IF(ISERROR(Tot_K_Can!Q41/Hrs_Wkd_Can!Q13),"..",Tot_K_Can!Q41/Hrs_Wkd_Can!Q13)</f>
        <v>6.098008948121806</v>
      </c>
      <c r="R13" s="55"/>
    </row>
    <row r="14" spans="1:18">
      <c r="A14" s="5">
        <v>2006</v>
      </c>
      <c r="B14" s="16">
        <f>IF(ISERROR(Tot_K_Can!B42/Hrs_Wkd_Can!B14),"..",Tot_K_Can!B42/Hrs_Wkd_Can!B14)</f>
        <v>49.861054884474662</v>
      </c>
      <c r="C14" s="28">
        <f>IF(ISERROR(Tot_K_Can!C42/Hrs_Wkd_Can!C14),"..",Tot_K_Can!C42/Hrs_Wkd_Can!C14)</f>
        <v>53.991061712837215</v>
      </c>
      <c r="D14" s="28">
        <f>IF(ISERROR(Tot_K_Can!D42/Hrs_Wkd_Can!D14),"..",Tot_K_Can!D42/Hrs_Wkd_Can!D14)</f>
        <v>543.09900275201869</v>
      </c>
      <c r="E14" s="28">
        <f>IF(ISERROR(Tot_K_Can!E42/Hrs_Wkd_Can!E14),"..",Tot_K_Can!E42/Hrs_Wkd_Can!E14)</f>
        <v>938.37281364695127</v>
      </c>
      <c r="F14" s="28">
        <f>IF(ISERROR(Tot_K_Can!F42/Hrs_Wkd_Can!F14),"..",Tot_K_Can!F42/Hrs_Wkd_Can!F14)</f>
        <v>8.0686665757058158</v>
      </c>
      <c r="G14" s="28">
        <f>IF(ISERROR(Tot_K_Can!G42/Hrs_Wkd_Can!G14),"..",Tot_K_Can!G42/Hrs_Wkd_Can!G14)</f>
        <v>42.465847543199288</v>
      </c>
      <c r="H14" s="28">
        <f>IF(ISERROR(Tot_K_Can!H42/Hrs_Wkd_Can!H14),"..",Tot_K_Can!H42/Hrs_Wkd_Can!H14)</f>
        <v>16.496600482076293</v>
      </c>
      <c r="I14" s="28">
        <f>IF(ISERROR(Tot_K_Can!I42/Hrs_Wkd_Can!I14),"..",Tot_K_Can!I42/Hrs_Wkd_Can!I14)</f>
        <v>17.600380804294186</v>
      </c>
      <c r="J14" s="28">
        <f>IF(ISERROR(Tot_K_Can!J42/Hrs_Wkd_Can!J14),"..",Tot_K_Can!J42/Hrs_Wkd_Can!J14)</f>
        <v>71.623843115993068</v>
      </c>
      <c r="K14" s="28">
        <f>IF(ISERROR(Tot_K_Can!K42/Hrs_Wkd_Can!K14),"..",Tot_K_Can!K42/Hrs_Wkd_Can!K14)</f>
        <v>95.974066743927096</v>
      </c>
      <c r="L14" s="28">
        <f>IF(ISERROR(Tot_K_Can!L42/Hrs_Wkd_Can!L14),"..",Tot_K_Can!L42/Hrs_Wkd_Can!L14)</f>
        <v>107.9737489690977</v>
      </c>
      <c r="M14" s="28">
        <f>IF(ISERROR(Tot_K_Can!M42/Hrs_Wkd_Can!M14),"..",Tot_K_Can!M42/Hrs_Wkd_Can!M14)</f>
        <v>10.997259315439271</v>
      </c>
      <c r="N14" s="28">
        <f>IF(ISERROR(Tot_K_Can!N42/Hrs_Wkd_Can!N14),"..",Tot_K_Can!N42/Hrs_Wkd_Can!N14)</f>
        <v>3.8400928574971886</v>
      </c>
      <c r="O14" s="28">
        <f>IF(ISERROR(Tot_K_Can!O42/Hrs_Wkd_Can!O14),"..",Tot_K_Can!O42/Hrs_Wkd_Can!O14)</f>
        <v>30.792428912986786</v>
      </c>
      <c r="P14" s="28">
        <f>IF(ISERROR(Tot_K_Can!P42/Hrs_Wkd_Can!P14),"..",Tot_K_Can!P42/Hrs_Wkd_Can!P14)</f>
        <v>13.90850399650264</v>
      </c>
      <c r="Q14" s="28">
        <f>IF(ISERROR(Tot_K_Can!Q42/Hrs_Wkd_Can!Q14),"..",Tot_K_Can!Q42/Hrs_Wkd_Can!Q14)</f>
        <v>6.0381802531300872</v>
      </c>
      <c r="R14" s="55"/>
    </row>
    <row r="15" spans="1:18">
      <c r="A15" s="5">
        <v>2007</v>
      </c>
      <c r="B15" s="16">
        <f>IF(ISERROR(Tot_K_Can!B43/Hrs_Wkd_Can!B15),"..",Tot_K_Can!B43/Hrs_Wkd_Can!B15)</f>
        <v>50.396847689578919</v>
      </c>
      <c r="C15" s="28">
        <f>IF(ISERROR(Tot_K_Can!C43/Hrs_Wkd_Can!C15),"..",Tot_K_Can!C43/Hrs_Wkd_Can!C15)</f>
        <v>54.899514561471442</v>
      </c>
      <c r="D15" s="28">
        <f>IF(ISERROR(Tot_K_Can!D43/Hrs_Wkd_Can!D15),"..",Tot_K_Can!D43/Hrs_Wkd_Can!D15)</f>
        <v>577.45547675806529</v>
      </c>
      <c r="E15" s="28">
        <f>IF(ISERROR(Tot_K_Can!E43/Hrs_Wkd_Can!E15),"..",Tot_K_Can!E43/Hrs_Wkd_Can!E15)</f>
        <v>1016.4067746423374</v>
      </c>
      <c r="F15" s="28">
        <f>IF(ISERROR(Tot_K_Can!F43/Hrs_Wkd_Can!F15),"..",Tot_K_Can!F43/Hrs_Wkd_Can!F15)</f>
        <v>8.0659689034415223</v>
      </c>
      <c r="G15" s="28">
        <f>IF(ISERROR(Tot_K_Can!G43/Hrs_Wkd_Can!G15),"..",Tot_K_Can!G43/Hrs_Wkd_Can!G15)</f>
        <v>43.352902458503841</v>
      </c>
      <c r="H15" s="28">
        <f>IF(ISERROR(Tot_K_Can!H43/Hrs_Wkd_Can!H15),"..",Tot_K_Can!H43/Hrs_Wkd_Can!H15)</f>
        <v>17.102125168560057</v>
      </c>
      <c r="I15" s="28">
        <f>IF(ISERROR(Tot_K_Can!I43/Hrs_Wkd_Can!I15),"..",Tot_K_Can!I43/Hrs_Wkd_Can!I15)</f>
        <v>18.106385764339844</v>
      </c>
      <c r="J15" s="28">
        <f>IF(ISERROR(Tot_K_Can!J43/Hrs_Wkd_Can!J15),"..",Tot_K_Can!J43/Hrs_Wkd_Can!J15)</f>
        <v>72.925740883617195</v>
      </c>
      <c r="K15" s="28">
        <f>IF(ISERROR(Tot_K_Can!K43/Hrs_Wkd_Can!K15),"..",Tot_K_Can!K43/Hrs_Wkd_Can!K15)</f>
        <v>91.405348401737427</v>
      </c>
      <c r="L15" s="28">
        <f>IF(ISERROR(Tot_K_Can!L43/Hrs_Wkd_Can!L15),"..",Tot_K_Can!L43/Hrs_Wkd_Can!L15)</f>
        <v>108.29091902077053</v>
      </c>
      <c r="M15" s="28">
        <f>IF(ISERROR(Tot_K_Can!M43/Hrs_Wkd_Can!M15),"..",Tot_K_Can!M43/Hrs_Wkd_Can!M15)</f>
        <v>11.193473415874148</v>
      </c>
      <c r="N15" s="28">
        <f>IF(ISERROR(Tot_K_Can!N43/Hrs_Wkd_Can!N15),"..",Tot_K_Can!N43/Hrs_Wkd_Can!N15)</f>
        <v>4.137919885394413</v>
      </c>
      <c r="O15" s="28">
        <f>IF(ISERROR(Tot_K_Can!O43/Hrs_Wkd_Can!O15),"..",Tot_K_Can!O43/Hrs_Wkd_Can!O15)</f>
        <v>31.57513444323936</v>
      </c>
      <c r="P15" s="28">
        <f>IF(ISERROR(Tot_K_Can!P43/Hrs_Wkd_Can!P15),"..",Tot_K_Can!P43/Hrs_Wkd_Can!P15)</f>
        <v>13.92323151268242</v>
      </c>
      <c r="Q15" s="28">
        <f>IF(ISERROR(Tot_K_Can!Q43/Hrs_Wkd_Can!Q15),"..",Tot_K_Can!Q43/Hrs_Wkd_Can!Q15)</f>
        <v>5.9114284614388568</v>
      </c>
      <c r="R15" s="55"/>
    </row>
    <row r="16" spans="1:18">
      <c r="A16" s="5">
        <v>2008</v>
      </c>
      <c r="B16" s="16">
        <f>IF(ISERROR(Tot_K_Can!B44/Hrs_Wkd_Can!B16),"..",Tot_K_Can!B44/Hrs_Wkd_Can!B16)</f>
        <v>51.714371295059138</v>
      </c>
      <c r="C16" s="28">
        <f>IF(ISERROR(Tot_K_Can!C44/Hrs_Wkd_Can!C16),"..",Tot_K_Can!C44/Hrs_Wkd_Can!C16)</f>
        <v>59.988604174162639</v>
      </c>
      <c r="D16" s="28">
        <f>IF(ISERROR(Tot_K_Can!D44/Hrs_Wkd_Can!D16),"..",Tot_K_Can!D44/Hrs_Wkd_Can!D16)</f>
        <v>586.28151650042696</v>
      </c>
      <c r="E16" s="28">
        <f>IF(ISERROR(Tot_K_Can!E44/Hrs_Wkd_Can!E16),"..",Tot_K_Can!E44/Hrs_Wkd_Can!E16)</f>
        <v>1017.9833033080295</v>
      </c>
      <c r="F16" s="28">
        <f>IF(ISERROR(Tot_K_Can!F44/Hrs_Wkd_Can!F16),"..",Tot_K_Can!F44/Hrs_Wkd_Can!F16)</f>
        <v>8.1846288814239827</v>
      </c>
      <c r="G16" s="28">
        <f>IF(ISERROR(Tot_K_Can!G44/Hrs_Wkd_Can!G16),"..",Tot_K_Can!G44/Hrs_Wkd_Can!G16)</f>
        <v>44.612035057581672</v>
      </c>
      <c r="H16" s="28">
        <f>IF(ISERROR(Tot_K_Can!H44/Hrs_Wkd_Can!H16),"..",Tot_K_Can!H44/Hrs_Wkd_Can!H16)</f>
        <v>17.957418510391058</v>
      </c>
      <c r="I16" s="28">
        <f>IF(ISERROR(Tot_K_Can!I44/Hrs_Wkd_Can!I16),"..",Tot_K_Can!I44/Hrs_Wkd_Can!I16)</f>
        <v>19.08319471184241</v>
      </c>
      <c r="J16" s="28">
        <f>IF(ISERROR(Tot_K_Can!J44/Hrs_Wkd_Can!J16),"..",Tot_K_Can!J44/Hrs_Wkd_Can!J16)</f>
        <v>76.88517539235184</v>
      </c>
      <c r="K16" s="28">
        <f>IF(ISERROR(Tot_K_Can!K44/Hrs_Wkd_Can!K16),"..",Tot_K_Can!K44/Hrs_Wkd_Can!K16)</f>
        <v>86.687063064460204</v>
      </c>
      <c r="L16" s="28">
        <f>IF(ISERROR(Tot_K_Can!L44/Hrs_Wkd_Can!L16),"..",Tot_K_Can!L44/Hrs_Wkd_Can!L16)</f>
        <v>106.54930739742889</v>
      </c>
      <c r="M16" s="28">
        <f>IF(ISERROR(Tot_K_Can!M44/Hrs_Wkd_Can!M16),"..",Tot_K_Can!M44/Hrs_Wkd_Can!M16)</f>
        <v>11.649762307605256</v>
      </c>
      <c r="N16" s="28">
        <f>IF(ISERROR(Tot_K_Can!N44/Hrs_Wkd_Can!N16),"..",Tot_K_Can!N44/Hrs_Wkd_Can!N16)</f>
        <v>4.6847031665297152</v>
      </c>
      <c r="O16" s="28">
        <f>IF(ISERROR(Tot_K_Can!O44/Hrs_Wkd_Can!O16),"..",Tot_K_Can!O44/Hrs_Wkd_Can!O16)</f>
        <v>32.673622049666932</v>
      </c>
      <c r="P16" s="28">
        <f>IF(ISERROR(Tot_K_Can!P44/Hrs_Wkd_Can!P16),"..",Tot_K_Can!P44/Hrs_Wkd_Can!P16)</f>
        <v>14.169026248234779</v>
      </c>
      <c r="Q16" s="28">
        <f>IF(ISERROR(Tot_K_Can!Q44/Hrs_Wkd_Can!Q16),"..",Tot_K_Can!Q44/Hrs_Wkd_Can!Q16)</f>
        <v>5.9711452784959258</v>
      </c>
      <c r="R16" s="55"/>
    </row>
    <row r="17" spans="1:18">
      <c r="A17" s="5">
        <v>2009</v>
      </c>
      <c r="B17" s="16">
        <f>IF(ISERROR(Tot_K_Can!B45/Hrs_Wkd_Can!B17),"..",Tot_K_Can!B45/Hrs_Wkd_Can!B17)</f>
        <v>53.961323616717479</v>
      </c>
      <c r="C17" s="28">
        <f>IF(ISERROR(Tot_K_Can!C45/Hrs_Wkd_Can!C17),"..",Tot_K_Can!C45/Hrs_Wkd_Can!C17)</f>
        <v>61.094304942511066</v>
      </c>
      <c r="D17" s="28">
        <f>IF(ISERROR(Tot_K_Can!D45/Hrs_Wkd_Can!D17),"..",Tot_K_Can!D45/Hrs_Wkd_Can!D17)</f>
        <v>674.05593530002795</v>
      </c>
      <c r="E17" s="28">
        <f>IF(ISERROR(Tot_K_Can!E45/Hrs_Wkd_Can!E17),"..",Tot_K_Can!E45/Hrs_Wkd_Can!E17)</f>
        <v>1007.2701822078617</v>
      </c>
      <c r="F17" s="28">
        <f>IF(ISERROR(Tot_K_Can!F45/Hrs_Wkd_Can!F17),"..",Tot_K_Can!F45/Hrs_Wkd_Can!F17)</f>
        <v>8.9230606380140927</v>
      </c>
      <c r="G17" s="28">
        <f>IF(ISERROR(Tot_K_Can!G45/Hrs_Wkd_Can!G17),"..",Tot_K_Can!G45/Hrs_Wkd_Can!G17)</f>
        <v>48.022385943954468</v>
      </c>
      <c r="H17" s="28">
        <f>IF(ISERROR(Tot_K_Can!H45/Hrs_Wkd_Can!H17),"..",Tot_K_Can!H45/Hrs_Wkd_Can!H17)</f>
        <v>19.950876397912666</v>
      </c>
      <c r="I17" s="28">
        <f>IF(ISERROR(Tot_K_Can!I45/Hrs_Wkd_Can!I17),"..",Tot_K_Can!I45/Hrs_Wkd_Can!I17)</f>
        <v>19.764880309301329</v>
      </c>
      <c r="J17" s="28">
        <f>IF(ISERROR(Tot_K_Can!J45/Hrs_Wkd_Can!J17),"..",Tot_K_Can!J45/Hrs_Wkd_Can!J17)</f>
        <v>84.216210398262859</v>
      </c>
      <c r="K17" s="28">
        <f>IF(ISERROR(Tot_K_Can!K45/Hrs_Wkd_Can!K17),"..",Tot_K_Can!K45/Hrs_Wkd_Can!K17)</f>
        <v>87.11606091405784</v>
      </c>
      <c r="L17" s="28">
        <f>IF(ISERROR(Tot_K_Can!L45/Hrs_Wkd_Can!L17),"..",Tot_K_Can!L45/Hrs_Wkd_Can!L17)</f>
        <v>103.37830238952779</v>
      </c>
      <c r="M17" s="28">
        <f>IF(ISERROR(Tot_K_Can!M45/Hrs_Wkd_Can!M17),"..",Tot_K_Can!M45/Hrs_Wkd_Can!M17)</f>
        <v>11.879188759970541</v>
      </c>
      <c r="N17" s="28">
        <f>IF(ISERROR(Tot_K_Can!N45/Hrs_Wkd_Can!N17),"..",Tot_K_Can!N45/Hrs_Wkd_Can!N17)</f>
        <v>5.1657943225623839</v>
      </c>
      <c r="O17" s="28">
        <f>IF(ISERROR(Tot_K_Can!O45/Hrs_Wkd_Can!O17),"..",Tot_K_Can!O45/Hrs_Wkd_Can!O17)</f>
        <v>33.074714533560723</v>
      </c>
      <c r="P17" s="28">
        <f>IF(ISERROR(Tot_K_Can!P45/Hrs_Wkd_Can!P17),"..",Tot_K_Can!P45/Hrs_Wkd_Can!P17)</f>
        <v>15.877916250297591</v>
      </c>
      <c r="Q17" s="28">
        <f>IF(ISERROR(Tot_K_Can!Q45/Hrs_Wkd_Can!Q17),"..",Tot_K_Can!Q45/Hrs_Wkd_Can!Q17)</f>
        <v>6.0996654728601891</v>
      </c>
      <c r="R17" s="55"/>
    </row>
    <row r="18" spans="1:18">
      <c r="A18" s="5">
        <v>2010</v>
      </c>
      <c r="B18" s="16">
        <f>IF(ISERROR(Tot_K_Can!B46/Hrs_Wkd_Can!B18),"..",Tot_K_Can!B46/Hrs_Wkd_Can!B18)</f>
        <v>53.644985007879477</v>
      </c>
      <c r="C18" s="28">
        <f>IF(ISERROR(Tot_K_Can!C46/Hrs_Wkd_Can!C18),"..",Tot_K_Can!C46/Hrs_Wkd_Can!C18)</f>
        <v>64.108115413138734</v>
      </c>
      <c r="D18" s="28">
        <f>IF(ISERROR(Tot_K_Can!D46/Hrs_Wkd_Can!D18),"..",Tot_K_Can!D46/Hrs_Wkd_Can!D18)</f>
        <v>656.18495925606874</v>
      </c>
      <c r="E18" s="28">
        <f>IF(ISERROR(Tot_K_Can!E46/Hrs_Wkd_Can!E18),"..",Tot_K_Can!E46/Hrs_Wkd_Can!E18)</f>
        <v>1012.0617696680406</v>
      </c>
      <c r="F18" s="28">
        <f>IF(ISERROR(Tot_K_Can!F46/Hrs_Wkd_Can!F18),"..",Tot_K_Can!F46/Hrs_Wkd_Can!F18)</f>
        <v>8.9795673186158158</v>
      </c>
      <c r="G18" s="28">
        <f>IF(ISERROR(Tot_K_Can!G46/Hrs_Wkd_Can!G18),"..",Tot_K_Can!G46/Hrs_Wkd_Can!G18)</f>
        <v>45.928593169180147</v>
      </c>
      <c r="H18" s="28">
        <f>IF(ISERROR(Tot_K_Can!H46/Hrs_Wkd_Can!H18),"..",Tot_K_Can!H46/Hrs_Wkd_Can!H18)</f>
        <v>20.37269790552671</v>
      </c>
      <c r="I18" s="28">
        <f>IF(ISERROR(Tot_K_Can!I46/Hrs_Wkd_Can!I18),"..",Tot_K_Can!I46/Hrs_Wkd_Can!I18)</f>
        <v>19.51988098614418</v>
      </c>
      <c r="J18" s="28">
        <f>IF(ISERROR(Tot_K_Can!J46/Hrs_Wkd_Can!J18),"..",Tot_K_Can!J46/Hrs_Wkd_Can!J18)</f>
        <v>83.578745870406564</v>
      </c>
      <c r="K18" s="28">
        <f>IF(ISERROR(Tot_K_Can!K46/Hrs_Wkd_Can!K18),"..",Tot_K_Can!K46/Hrs_Wkd_Can!K18)</f>
        <v>85.659321961825597</v>
      </c>
      <c r="L18" s="28">
        <f>IF(ISERROR(Tot_K_Can!L46/Hrs_Wkd_Can!L18),"..",Tot_K_Can!L46/Hrs_Wkd_Can!L18)</f>
        <v>101.2564366945028</v>
      </c>
      <c r="M18" s="28">
        <f>IF(ISERROR(Tot_K_Can!M46/Hrs_Wkd_Can!M18),"..",Tot_K_Can!M46/Hrs_Wkd_Can!M18)</f>
        <v>11.823588810103125</v>
      </c>
      <c r="N18" s="28">
        <f>IF(ISERROR(Tot_K_Can!N46/Hrs_Wkd_Can!N18),"..",Tot_K_Can!N46/Hrs_Wkd_Can!N18)</f>
        <v>5.3532729598834132</v>
      </c>
      <c r="O18" s="28">
        <f>IF(ISERROR(Tot_K_Can!O46/Hrs_Wkd_Can!O18),"..",Tot_K_Can!O46/Hrs_Wkd_Can!O18)</f>
        <v>33.729748642466561</v>
      </c>
      <c r="P18" s="28">
        <f>IF(ISERROR(Tot_K_Can!P46/Hrs_Wkd_Can!P18),"..",Tot_K_Can!P46/Hrs_Wkd_Can!P18)</f>
        <v>16.140917324017273</v>
      </c>
      <c r="Q18" s="28">
        <f>IF(ISERROR(Tot_K_Can!Q46/Hrs_Wkd_Can!Q18),"..",Tot_K_Can!Q46/Hrs_Wkd_Can!Q18)</f>
        <v>6.1547597111766503</v>
      </c>
      <c r="R18" s="55"/>
    </row>
    <row r="19" spans="1:18">
      <c r="A19" s="5">
        <v>2011</v>
      </c>
      <c r="B19" s="16" t="str">
        <f>IF(ISERROR(Tot_K_Can!B47/Hrs_Wkd_Can!B21),"..",Tot_K_Can!B47/Hrs_Wkd_Can!B21)</f>
        <v>..</v>
      </c>
      <c r="C19" s="28" t="str">
        <f>IF(ISERROR(Tot_K_Can!C47/Hrs_Wkd_Can!C21),"..",Tot_K_Can!C47/Hrs_Wkd_Can!C21)</f>
        <v>..</v>
      </c>
      <c r="D19" s="28" t="str">
        <f>IF(ISERROR(Tot_K_Can!D47/Hrs_Wkd_Can!D21),"..",Tot_K_Can!D47/Hrs_Wkd_Can!D21)</f>
        <v>..</v>
      </c>
      <c r="E19" s="28" t="str">
        <f>IF(ISERROR(Tot_K_Can!E47/Hrs_Wkd_Can!E21),"..",Tot_K_Can!E47/Hrs_Wkd_Can!E21)</f>
        <v>..</v>
      </c>
      <c r="F19" s="28" t="str">
        <f>IF(ISERROR(Tot_K_Can!F47/Hrs_Wkd_Can!F21),"..",Tot_K_Can!F47/Hrs_Wkd_Can!F21)</f>
        <v>..</v>
      </c>
      <c r="G19" s="28" t="str">
        <f>IF(ISERROR(Tot_K_Can!G47/Hrs_Wkd_Can!G21),"..",Tot_K_Can!G47/Hrs_Wkd_Can!G21)</f>
        <v>..</v>
      </c>
      <c r="H19" s="28" t="str">
        <f>IF(ISERROR(Tot_K_Can!H47/Hrs_Wkd_Can!H21),"..",Tot_K_Can!H47/Hrs_Wkd_Can!H21)</f>
        <v>..</v>
      </c>
      <c r="I19" s="28" t="str">
        <f>IF(ISERROR(Tot_K_Can!I47/Hrs_Wkd_Can!I21),"..",Tot_K_Can!I47/Hrs_Wkd_Can!I21)</f>
        <v>..</v>
      </c>
      <c r="J19" s="28" t="str">
        <f>IF(ISERROR(Tot_K_Can!J47/Hrs_Wkd_Can!J21),"..",Tot_K_Can!J47/Hrs_Wkd_Can!J21)</f>
        <v>..</v>
      </c>
      <c r="K19" s="28" t="str">
        <f>IF(ISERROR(Tot_K_Can!K47/Hrs_Wkd_Can!K21),"..",Tot_K_Can!K47/Hrs_Wkd_Can!K21)</f>
        <v>..</v>
      </c>
      <c r="L19" s="28" t="str">
        <f>IF(ISERROR(Tot_K_Can!L47/Hrs_Wkd_Can!L21),"..",Tot_K_Can!L47/Hrs_Wkd_Can!L21)</f>
        <v>..</v>
      </c>
      <c r="M19" s="28" t="str">
        <f>IF(ISERROR(Tot_K_Can!M47/Hrs_Wkd_Can!M21),"..",Tot_K_Can!M47/Hrs_Wkd_Can!M21)</f>
        <v>..</v>
      </c>
      <c r="N19" s="28" t="str">
        <f>IF(ISERROR(Tot_K_Can!N47/Hrs_Wkd_Can!N21),"..",Tot_K_Can!N47/Hrs_Wkd_Can!N21)</f>
        <v>..</v>
      </c>
      <c r="O19" s="28" t="str">
        <f>IF(ISERROR(Tot_K_Can!O47/Hrs_Wkd_Can!O21),"..",Tot_K_Can!O47/Hrs_Wkd_Can!O21)</f>
        <v>..</v>
      </c>
      <c r="P19" s="28" t="str">
        <f>IF(ISERROR(Tot_K_Can!P47/Hrs_Wkd_Can!P21),"..",Tot_K_Can!P47/Hrs_Wkd_Can!P21)</f>
        <v>..</v>
      </c>
      <c r="Q19" s="28" t="str">
        <f>IF(ISERROR(Tot_K_Can!Q47/Hrs_Wkd_Can!Q21),"..",Tot_K_Can!Q47/Hrs_Wkd_Can!Q21)</f>
        <v>..</v>
      </c>
      <c r="R19" s="55"/>
    </row>
    <row r="20" spans="1:18">
      <c r="A20" s="5">
        <v>2012</v>
      </c>
      <c r="B20" s="16" t="str">
        <f>IF(ISERROR(Tot_K_Can!B48/Hrs_Wkd_Can!B22),"..",Tot_K_Can!B48/Hrs_Wkd_Can!B22)</f>
        <v>..</v>
      </c>
      <c r="C20" s="28" t="str">
        <f>IF(ISERROR(Tot_K_Can!C48/Hrs_Wkd_Can!C22),"..",Tot_K_Can!C48/Hrs_Wkd_Can!C22)</f>
        <v>..</v>
      </c>
      <c r="D20" s="28" t="str">
        <f>IF(ISERROR(Tot_K_Can!D48/Hrs_Wkd_Can!D22),"..",Tot_K_Can!D48/Hrs_Wkd_Can!D22)</f>
        <v>..</v>
      </c>
      <c r="E20" s="28" t="str">
        <f>IF(ISERROR(Tot_K_Can!E48/Hrs_Wkd_Can!E22),"..",Tot_K_Can!E48/Hrs_Wkd_Can!E22)</f>
        <v>..</v>
      </c>
      <c r="F20" s="28" t="str">
        <f>IF(ISERROR(Tot_K_Can!F48/Hrs_Wkd_Can!F22),"..",Tot_K_Can!F48/Hrs_Wkd_Can!F22)</f>
        <v>..</v>
      </c>
      <c r="G20" s="28" t="str">
        <f>IF(ISERROR(Tot_K_Can!G48/Hrs_Wkd_Can!G22),"..",Tot_K_Can!G48/Hrs_Wkd_Can!G22)</f>
        <v>..</v>
      </c>
      <c r="H20" s="28" t="str">
        <f>IF(ISERROR(Tot_K_Can!H48/Hrs_Wkd_Can!H22),"..",Tot_K_Can!H48/Hrs_Wkd_Can!H22)</f>
        <v>..</v>
      </c>
      <c r="I20" s="28" t="str">
        <f>IF(ISERROR(Tot_K_Can!I48/Hrs_Wkd_Can!I22),"..",Tot_K_Can!I48/Hrs_Wkd_Can!I22)</f>
        <v>..</v>
      </c>
      <c r="J20" s="28" t="str">
        <f>IF(ISERROR(Tot_K_Can!J48/Hrs_Wkd_Can!J22),"..",Tot_K_Can!J48/Hrs_Wkd_Can!J22)</f>
        <v>..</v>
      </c>
      <c r="K20" s="28" t="str">
        <f>IF(ISERROR(Tot_K_Can!K48/Hrs_Wkd_Can!K22),"..",Tot_K_Can!K48/Hrs_Wkd_Can!K22)</f>
        <v>..</v>
      </c>
      <c r="L20" s="28" t="str">
        <f>IF(ISERROR(Tot_K_Can!L48/Hrs_Wkd_Can!L22),"..",Tot_K_Can!L48/Hrs_Wkd_Can!L22)</f>
        <v>..</v>
      </c>
      <c r="M20" s="28" t="str">
        <f>IF(ISERROR(Tot_K_Can!M48/Hrs_Wkd_Can!M22),"..",Tot_K_Can!M48/Hrs_Wkd_Can!M22)</f>
        <v>..</v>
      </c>
      <c r="N20" s="28" t="str">
        <f>IF(ISERROR(Tot_K_Can!N48/Hrs_Wkd_Can!N22),"..",Tot_K_Can!N48/Hrs_Wkd_Can!N22)</f>
        <v>..</v>
      </c>
      <c r="O20" s="28" t="str">
        <f>IF(ISERROR(Tot_K_Can!O48/Hrs_Wkd_Can!O22),"..",Tot_K_Can!O48/Hrs_Wkd_Can!O22)</f>
        <v>..</v>
      </c>
      <c r="P20" s="28" t="str">
        <f>IF(ISERROR(Tot_K_Can!P48/Hrs_Wkd_Can!P22),"..",Tot_K_Can!P48/Hrs_Wkd_Can!P22)</f>
        <v>..</v>
      </c>
      <c r="Q20" s="28" t="str">
        <f>IF(ISERROR(Tot_K_Can!Q48/Hrs_Wkd_Can!Q22),"..",Tot_K_Can!Q48/Hrs_Wkd_Can!Q22)</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1.0411478248108175</v>
      </c>
      <c r="C23" s="9">
        <f t="shared" si="0"/>
        <v>3.0910527783575281</v>
      </c>
      <c r="D23" s="9">
        <f t="shared" si="0"/>
        <v>3.3379071534415328</v>
      </c>
      <c r="E23" s="9">
        <f t="shared" si="0"/>
        <v>-0.45232564722434976</v>
      </c>
      <c r="F23" s="9">
        <f t="shared" si="0"/>
        <v>1.5669418012203007</v>
      </c>
      <c r="G23" s="9">
        <f t="shared" si="0"/>
        <v>0.68128645789562459</v>
      </c>
      <c r="H23" s="28">
        <f t="shared" si="0"/>
        <v>3.5908900953526279</v>
      </c>
      <c r="I23" s="28">
        <f t="shared" si="0"/>
        <v>2.7022240416719079</v>
      </c>
      <c r="J23" s="28">
        <f t="shared" si="0"/>
        <v>1.4687690276301124</v>
      </c>
      <c r="K23" s="28">
        <f t="shared" si="0"/>
        <v>-0.95275969837615992</v>
      </c>
      <c r="L23" s="28">
        <f t="shared" si="0"/>
        <v>-0.59488867269146262</v>
      </c>
      <c r="M23" s="28">
        <f t="shared" si="0"/>
        <v>6.3121909564393563</v>
      </c>
      <c r="N23" s="28">
        <f t="shared" si="0"/>
        <v>3.250025920548083</v>
      </c>
      <c r="O23" s="28">
        <f t="shared" si="0"/>
        <v>1.0781115050044532</v>
      </c>
      <c r="P23" s="28">
        <f t="shared" si="0"/>
        <v>1.0567408788585864</v>
      </c>
      <c r="Q23" s="58">
        <f t="shared" si="0"/>
        <v>1.1333521062512064</v>
      </c>
      <c r="R23" s="55"/>
    </row>
    <row r="24" spans="1:18">
      <c r="A24" s="26" t="s">
        <v>19</v>
      </c>
      <c r="B24" s="16">
        <f t="shared" si="0"/>
        <v>0.10039672545687495</v>
      </c>
      <c r="C24" s="9">
        <f t="shared" si="0"/>
        <v>4.1734661016840757</v>
      </c>
      <c r="D24" s="9">
        <f t="shared" si="0"/>
        <v>6.601568207995534</v>
      </c>
      <c r="E24" s="9">
        <f t="shared" si="0"/>
        <v>-0.89435124128084409</v>
      </c>
      <c r="F24" s="9">
        <f t="shared" si="0"/>
        <v>3.9713080292574698</v>
      </c>
      <c r="G24" s="9">
        <f t="shared" si="0"/>
        <v>-1.0516179215204424</v>
      </c>
      <c r="H24" s="28">
        <f t="shared" si="0"/>
        <v>2.9032598759272998</v>
      </c>
      <c r="I24" s="28">
        <f t="shared" si="0"/>
        <v>1.8901563577646829</v>
      </c>
      <c r="J24" s="28">
        <f t="shared" si="0"/>
        <v>2.5518461938881742</v>
      </c>
      <c r="K24" s="28">
        <f t="shared" si="0"/>
        <v>-4.5869082858545411</v>
      </c>
      <c r="L24" s="28">
        <f t="shared" si="0"/>
        <v>1.080527072620785</v>
      </c>
      <c r="M24" s="28">
        <f t="shared" si="0"/>
        <v>14.488924230574462</v>
      </c>
      <c r="N24" s="28">
        <f t="shared" si="0"/>
        <v>-4.959070338181637</v>
      </c>
      <c r="O24" s="28">
        <f t="shared" si="0"/>
        <v>-1.2017606651677282</v>
      </c>
      <c r="P24" s="28">
        <f t="shared" si="0"/>
        <v>-2.7826211805462853</v>
      </c>
      <c r="Q24" s="28">
        <f t="shared" si="0"/>
        <v>0.80309901297470621</v>
      </c>
      <c r="R24" s="55"/>
    </row>
    <row r="25" spans="1:18">
      <c r="A25" s="26" t="s">
        <v>20</v>
      </c>
      <c r="B25" s="16">
        <f t="shared" si="0"/>
        <v>1.3250934327596831</v>
      </c>
      <c r="C25" s="9">
        <f t="shared" si="0"/>
        <v>2.7685272489619717</v>
      </c>
      <c r="D25" s="9">
        <f t="shared" si="0"/>
        <v>2.3784340002234172</v>
      </c>
      <c r="E25" s="9">
        <f t="shared" si="0"/>
        <v>-0.31933392615627332</v>
      </c>
      <c r="F25" s="9">
        <f t="shared" si="0"/>
        <v>0.85653334220179289</v>
      </c>
      <c r="G25" s="9">
        <f t="shared" si="0"/>
        <v>1.2070517686791904</v>
      </c>
      <c r="H25" s="28">
        <f t="shared" si="0"/>
        <v>3.7980737832851608</v>
      </c>
      <c r="I25" s="28">
        <f t="shared" si="0"/>
        <v>2.9471040875706622</v>
      </c>
      <c r="J25" s="28">
        <f t="shared" si="0"/>
        <v>1.1460819388241505</v>
      </c>
      <c r="K25" s="28">
        <f t="shared" si="0"/>
        <v>0.16424060744790747</v>
      </c>
      <c r="L25" s="28">
        <f t="shared" si="0"/>
        <v>-1.0920771316254241</v>
      </c>
      <c r="M25" s="28">
        <f t="shared" si="0"/>
        <v>3.9750042152600695</v>
      </c>
      <c r="N25" s="28">
        <f t="shared" si="0"/>
        <v>5.8483317075357144</v>
      </c>
      <c r="O25" s="28">
        <f t="shared" si="0"/>
        <v>1.7722774846987255</v>
      </c>
      <c r="P25" s="28">
        <f t="shared" si="0"/>
        <v>2.237848623333738</v>
      </c>
      <c r="Q25" s="28">
        <f t="shared" si="0"/>
        <v>1.2326388595955695</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 t="shared" ref="B31:Q31" si="1">IF(ISERROR((B5/$B5)*100),"..",(B5/$B5)*100)</f>
        <v>100</v>
      </c>
      <c r="C31" s="21">
        <f t="shared" si="1"/>
        <v>92.042569793389589</v>
      </c>
      <c r="D31" s="21">
        <f t="shared" si="1"/>
        <v>913.26973385083863</v>
      </c>
      <c r="E31" s="21">
        <f t="shared" si="1"/>
        <v>2289.5539257660857</v>
      </c>
      <c r="F31" s="21">
        <f t="shared" si="1"/>
        <v>15.646705910088258</v>
      </c>
      <c r="G31" s="21">
        <f t="shared" si="1"/>
        <v>89.680435778034507</v>
      </c>
      <c r="H31" s="21">
        <f t="shared" si="1"/>
        <v>27.467339827117449</v>
      </c>
      <c r="I31" s="21">
        <f t="shared" si="1"/>
        <v>29.436592256402328</v>
      </c>
      <c r="J31" s="21">
        <f t="shared" si="1"/>
        <v>147.47661273187768</v>
      </c>
      <c r="K31" s="21">
        <f t="shared" si="1"/>
        <v>206.90552849065546</v>
      </c>
      <c r="L31" s="21">
        <f t="shared" si="1"/>
        <v>233.37682568501609</v>
      </c>
      <c r="M31" s="21">
        <f t="shared" si="1"/>
        <v>11.379359661266303</v>
      </c>
      <c r="N31" s="21">
        <f t="shared" si="1"/>
        <v>7.5334790243320295</v>
      </c>
      <c r="O31" s="21">
        <f t="shared" si="1"/>
        <v>62.577607106564329</v>
      </c>
      <c r="P31" s="21">
        <f t="shared" si="1"/>
        <v>30.028100885001415</v>
      </c>
      <c r="Q31" s="21">
        <f t="shared" si="1"/>
        <v>11.337890763931849</v>
      </c>
      <c r="R31" s="55"/>
    </row>
    <row r="32" spans="1:18">
      <c r="A32" s="5">
        <v>1998</v>
      </c>
      <c r="B32" s="87">
        <f t="shared" ref="B32:Q32" si="2">IF(ISERROR((B6/$B6)*100),"..",(B6/$B6)*100)</f>
        <v>100</v>
      </c>
      <c r="C32" s="21">
        <f t="shared" si="2"/>
        <v>94.475524208001232</v>
      </c>
      <c r="D32" s="21">
        <f t="shared" si="2"/>
        <v>1054.2334949834526</v>
      </c>
      <c r="E32" s="21">
        <f t="shared" si="2"/>
        <v>2191.3257514778124</v>
      </c>
      <c r="F32" s="21">
        <f t="shared" si="2"/>
        <v>16.455765904266116</v>
      </c>
      <c r="G32" s="21">
        <f t="shared" si="2"/>
        <v>91.339275274628434</v>
      </c>
      <c r="H32" s="21">
        <f t="shared" si="2"/>
        <v>29.406066154920712</v>
      </c>
      <c r="I32" s="21">
        <f t="shared" si="2"/>
        <v>29.064170696594914</v>
      </c>
      <c r="J32" s="21">
        <f t="shared" si="2"/>
        <v>151.760613538998</v>
      </c>
      <c r="K32" s="21">
        <f t="shared" si="2"/>
        <v>190.53778547098236</v>
      </c>
      <c r="L32" s="21">
        <f t="shared" si="2"/>
        <v>243.29919243246741</v>
      </c>
      <c r="M32" s="21">
        <f t="shared" si="2"/>
        <v>12.569419611645213</v>
      </c>
      <c r="N32" s="21">
        <f t="shared" si="2"/>
        <v>6.9903815354556222</v>
      </c>
      <c r="O32" s="21">
        <f t="shared" si="2"/>
        <v>60.489358733624911</v>
      </c>
      <c r="P32" s="21">
        <f t="shared" si="2"/>
        <v>27.997033330409081</v>
      </c>
      <c r="Q32" s="21">
        <f t="shared" si="2"/>
        <v>11.48688735838614</v>
      </c>
      <c r="R32" s="55"/>
    </row>
    <row r="33" spans="1:18">
      <c r="A33" s="5">
        <v>1999</v>
      </c>
      <c r="B33" s="87">
        <f t="shared" ref="B33:Q33" si="3">IF(ISERROR((B7/$B7)*100),"..",(B7/$B7)*100)</f>
        <v>100</v>
      </c>
      <c r="C33" s="21">
        <f t="shared" si="3"/>
        <v>97.802268446933979</v>
      </c>
      <c r="D33" s="21">
        <f t="shared" si="3"/>
        <v>1151.1948437527681</v>
      </c>
      <c r="E33" s="21">
        <f t="shared" si="3"/>
        <v>2270.5280005215932</v>
      </c>
      <c r="F33" s="21">
        <f t="shared" si="3"/>
        <v>17.090844700932021</v>
      </c>
      <c r="G33" s="21">
        <f t="shared" si="3"/>
        <v>89.212436606342436</v>
      </c>
      <c r="H33" s="21">
        <f t="shared" si="3"/>
        <v>29.986396810103326</v>
      </c>
      <c r="I33" s="21">
        <f t="shared" si="3"/>
        <v>30.032107484957294</v>
      </c>
      <c r="J33" s="21">
        <f t="shared" si="3"/>
        <v>157.97154013475864</v>
      </c>
      <c r="K33" s="21">
        <f t="shared" si="3"/>
        <v>179.22424856501001</v>
      </c>
      <c r="L33" s="21">
        <f t="shared" si="3"/>
        <v>247.13796051165991</v>
      </c>
      <c r="M33" s="21">
        <f t="shared" si="3"/>
        <v>14.160782731845259</v>
      </c>
      <c r="N33" s="21">
        <f t="shared" si="3"/>
        <v>6.385808728739244</v>
      </c>
      <c r="O33" s="21">
        <f t="shared" si="3"/>
        <v>60.681328377355626</v>
      </c>
      <c r="P33" s="21">
        <f t="shared" si="3"/>
        <v>27.650296552948799</v>
      </c>
      <c r="Q33" s="21">
        <f t="shared" si="3"/>
        <v>11.419640353439037</v>
      </c>
      <c r="R33" s="55"/>
    </row>
    <row r="34" spans="1:18">
      <c r="A34" s="5">
        <v>2000</v>
      </c>
      <c r="B34" s="87">
        <f t="shared" ref="B34:Q34" si="4">IF(ISERROR((B8/$B8)*100),"..",(B8/$B8)*100)</f>
        <v>100</v>
      </c>
      <c r="C34" s="21">
        <f t="shared" si="4"/>
        <v>103.7415380918213</v>
      </c>
      <c r="D34" s="21">
        <f t="shared" si="4"/>
        <v>1103.0176195246167</v>
      </c>
      <c r="E34" s="21">
        <f t="shared" si="4"/>
        <v>2221.9726411946931</v>
      </c>
      <c r="F34" s="21">
        <f t="shared" si="4"/>
        <v>17.532992492083384</v>
      </c>
      <c r="G34" s="21">
        <f t="shared" si="4"/>
        <v>86.619646283887619</v>
      </c>
      <c r="H34" s="21">
        <f t="shared" si="4"/>
        <v>29.839847792384344</v>
      </c>
      <c r="I34" s="21">
        <f t="shared" si="4"/>
        <v>31.043939056732029</v>
      </c>
      <c r="J34" s="21">
        <f t="shared" si="4"/>
        <v>158.57919448964972</v>
      </c>
      <c r="K34" s="21">
        <f t="shared" si="4"/>
        <v>179.17961749509578</v>
      </c>
      <c r="L34" s="21">
        <f t="shared" si="4"/>
        <v>240.2994771061783</v>
      </c>
      <c r="M34" s="21">
        <f t="shared" si="4"/>
        <v>17.025538298124378</v>
      </c>
      <c r="N34" s="21">
        <f t="shared" si="4"/>
        <v>6.4479285243371942</v>
      </c>
      <c r="O34" s="21">
        <f t="shared" si="4"/>
        <v>60.167112775998547</v>
      </c>
      <c r="P34" s="21">
        <f t="shared" si="4"/>
        <v>27.507567822499656</v>
      </c>
      <c r="Q34" s="21">
        <f t="shared" si="4"/>
        <v>11.578346012527122</v>
      </c>
      <c r="R34" s="55"/>
    </row>
    <row r="35" spans="1:18">
      <c r="A35" s="5">
        <v>2001</v>
      </c>
      <c r="B35" s="87">
        <f t="shared" ref="B35:Q35" si="5">IF(ISERROR((B9/$B9)*100),"..",(B9/$B9)*100)</f>
        <v>100</v>
      </c>
      <c r="C35" s="21">
        <f t="shared" si="5"/>
        <v>112.41723032309628</v>
      </c>
      <c r="D35" s="21">
        <f t="shared" si="5"/>
        <v>1108.7760170183478</v>
      </c>
      <c r="E35" s="21">
        <f t="shared" si="5"/>
        <v>2121.6948741680962</v>
      </c>
      <c r="F35" s="21">
        <f t="shared" si="5"/>
        <v>17.554248245758846</v>
      </c>
      <c r="G35" s="21">
        <f t="shared" si="5"/>
        <v>85.815186189357462</v>
      </c>
      <c r="H35" s="21">
        <f t="shared" si="5"/>
        <v>29.531139000837907</v>
      </c>
      <c r="I35" s="21">
        <f t="shared" si="5"/>
        <v>31.225976458739641</v>
      </c>
      <c r="J35" s="21">
        <f t="shared" si="5"/>
        <v>157.87735144303556</v>
      </c>
      <c r="K35" s="21">
        <f t="shared" si="5"/>
        <v>179.90131572020476</v>
      </c>
      <c r="L35" s="21">
        <f t="shared" si="5"/>
        <v>241.42566391469532</v>
      </c>
      <c r="M35" s="21">
        <f t="shared" si="5"/>
        <v>19.131666870506354</v>
      </c>
      <c r="N35" s="21">
        <f t="shared" si="5"/>
        <v>6.1977142147187001</v>
      </c>
      <c r="O35" s="21">
        <f t="shared" si="5"/>
        <v>58.431802204620517</v>
      </c>
      <c r="P35" s="21">
        <f t="shared" si="5"/>
        <v>26.325681662617097</v>
      </c>
      <c r="Q35" s="21">
        <f t="shared" si="5"/>
        <v>11.770735809573978</v>
      </c>
      <c r="R35" s="55"/>
    </row>
    <row r="36" spans="1:18">
      <c r="A36" s="5">
        <v>2002</v>
      </c>
      <c r="B36" s="87">
        <f t="shared" ref="B36:Q36" si="6">IF(ISERROR((B10/$B10)*100),"..",(B10/$B10)*100)</f>
        <v>100</v>
      </c>
      <c r="C36" s="21">
        <f t="shared" si="6"/>
        <v>111.60171378598569</v>
      </c>
      <c r="D36" s="21">
        <f t="shared" si="6"/>
        <v>1197.1411720284955</v>
      </c>
      <c r="E36" s="21">
        <f t="shared" si="6"/>
        <v>2177.0374087672167</v>
      </c>
      <c r="F36" s="21">
        <f t="shared" si="6"/>
        <v>17.230549022363519</v>
      </c>
      <c r="G36" s="21">
        <f t="shared" si="6"/>
        <v>85.619822227247056</v>
      </c>
      <c r="H36" s="21">
        <f t="shared" si="6"/>
        <v>30.072867463992992</v>
      </c>
      <c r="I36" s="21">
        <f t="shared" si="6"/>
        <v>31.070797528573106</v>
      </c>
      <c r="J36" s="21">
        <f t="shared" si="6"/>
        <v>159.05185787036032</v>
      </c>
      <c r="K36" s="21">
        <f t="shared" si="6"/>
        <v>193.65602570337498</v>
      </c>
      <c r="L36" s="21">
        <f t="shared" si="6"/>
        <v>236.79025116334466</v>
      </c>
      <c r="M36" s="21">
        <f t="shared" si="6"/>
        <v>21.094609132026832</v>
      </c>
      <c r="N36" s="21">
        <f t="shared" si="6"/>
        <v>6.1813118184105589</v>
      </c>
      <c r="O36" s="21">
        <f t="shared" si="6"/>
        <v>56.751394591638203</v>
      </c>
      <c r="P36" s="21">
        <f t="shared" si="6"/>
        <v>26.682219056069822</v>
      </c>
      <c r="Q36" s="21">
        <f t="shared" si="6"/>
        <v>11.80872162803778</v>
      </c>
      <c r="R36" s="55"/>
    </row>
    <row r="37" spans="1:18">
      <c r="A37" s="5">
        <v>2003</v>
      </c>
      <c r="B37" s="87">
        <f t="shared" ref="B37:Q37" si="7">IF(ISERROR((B11/$B11)*100),"..",(B11/$B11)*100)</f>
        <v>100</v>
      </c>
      <c r="C37" s="21">
        <f t="shared" si="7"/>
        <v>111.30815517544126</v>
      </c>
      <c r="D37" s="21">
        <f t="shared" si="7"/>
        <v>1210.1973506381348</v>
      </c>
      <c r="E37" s="21">
        <f t="shared" si="7"/>
        <v>2003.6966679868904</v>
      </c>
      <c r="F37" s="21">
        <f t="shared" si="7"/>
        <v>17.170396000722825</v>
      </c>
      <c r="G37" s="21">
        <f t="shared" si="7"/>
        <v>85.771147684699343</v>
      </c>
      <c r="H37" s="21">
        <f t="shared" si="7"/>
        <v>31.493410117062659</v>
      </c>
      <c r="I37" s="21">
        <f t="shared" si="7"/>
        <v>32.313133891154337</v>
      </c>
      <c r="J37" s="21">
        <f t="shared" si="7"/>
        <v>156.95105890952243</v>
      </c>
      <c r="K37" s="21">
        <f t="shared" si="7"/>
        <v>190.79885793375513</v>
      </c>
      <c r="L37" s="21">
        <f t="shared" si="7"/>
        <v>232.03309297907873</v>
      </c>
      <c r="M37" s="21">
        <f t="shared" si="7"/>
        <v>21.836146596789135</v>
      </c>
      <c r="N37" s="21">
        <f t="shared" si="7"/>
        <v>6.4000823112630263</v>
      </c>
      <c r="O37" s="21">
        <f t="shared" si="7"/>
        <v>57.783991699557745</v>
      </c>
      <c r="P37" s="21">
        <f t="shared" si="7"/>
        <v>27.195381158920682</v>
      </c>
      <c r="Q37" s="21">
        <f t="shared" si="7"/>
        <v>12.046071283967752</v>
      </c>
      <c r="R37" s="55"/>
    </row>
    <row r="38" spans="1:18">
      <c r="A38" s="5">
        <v>2004</v>
      </c>
      <c r="B38" s="87">
        <f t="shared" ref="B38:Q38" si="8">IF(ISERROR((B12/$B12)*100),"..",(B12/$B12)*100)</f>
        <v>100</v>
      </c>
      <c r="C38" s="21">
        <f t="shared" si="8"/>
        <v>112.25027772564221</v>
      </c>
      <c r="D38" s="21">
        <f t="shared" si="8"/>
        <v>1203.9630796379402</v>
      </c>
      <c r="E38" s="21">
        <f t="shared" si="8"/>
        <v>1912.3625618575038</v>
      </c>
      <c r="F38" s="21">
        <f t="shared" si="8"/>
        <v>17.117077829417266</v>
      </c>
      <c r="G38" s="21">
        <f t="shared" si="8"/>
        <v>84.900205519339352</v>
      </c>
      <c r="H38" s="21">
        <f t="shared" si="8"/>
        <v>31.56346513346643</v>
      </c>
      <c r="I38" s="21">
        <f t="shared" si="8"/>
        <v>33.943255046555834</v>
      </c>
      <c r="J38" s="21">
        <f t="shared" si="8"/>
        <v>150.0654003181555</v>
      </c>
      <c r="K38" s="21">
        <f t="shared" si="8"/>
        <v>193.22969677402492</v>
      </c>
      <c r="L38" s="21">
        <f t="shared" si="8"/>
        <v>230.17364580162399</v>
      </c>
      <c r="M38" s="21">
        <f t="shared" si="8"/>
        <v>22.47594018813286</v>
      </c>
      <c r="N38" s="21">
        <f t="shared" si="8"/>
        <v>6.673640629595849</v>
      </c>
      <c r="O38" s="21">
        <f t="shared" si="8"/>
        <v>56.900085842565915</v>
      </c>
      <c r="P38" s="21">
        <f t="shared" si="8"/>
        <v>27.913716389352501</v>
      </c>
      <c r="Q38" s="21">
        <f t="shared" si="8"/>
        <v>12.355502752293054</v>
      </c>
      <c r="R38" s="55"/>
    </row>
    <row r="39" spans="1:18">
      <c r="A39" s="5">
        <v>2005</v>
      </c>
      <c r="B39" s="87">
        <f t="shared" ref="B39:Q39" si="9">IF(ISERROR((B13/$B13)*100),"..",(B13/$B13)*100)</f>
        <v>100</v>
      </c>
      <c r="C39" s="21">
        <f t="shared" si="9"/>
        <v>108.99825484197152</v>
      </c>
      <c r="D39" s="21">
        <f t="shared" si="9"/>
        <v>1135.774066936938</v>
      </c>
      <c r="E39" s="21">
        <f t="shared" si="9"/>
        <v>1806.6391286282587</v>
      </c>
      <c r="F39" s="21">
        <f t="shared" si="9"/>
        <v>16.675635081326703</v>
      </c>
      <c r="G39" s="21">
        <f t="shared" si="9"/>
        <v>84.245323575225868</v>
      </c>
      <c r="H39" s="21">
        <f t="shared" si="9"/>
        <v>31.975043914267619</v>
      </c>
      <c r="I39" s="21">
        <f t="shared" si="9"/>
        <v>34.578818598737129</v>
      </c>
      <c r="J39" s="21">
        <f t="shared" si="9"/>
        <v>150.44515796251835</v>
      </c>
      <c r="K39" s="21">
        <f t="shared" si="9"/>
        <v>195.52803679204357</v>
      </c>
      <c r="L39" s="21">
        <f t="shared" si="9"/>
        <v>220.75260423052444</v>
      </c>
      <c r="M39" s="21">
        <f t="shared" si="9"/>
        <v>22.162032760194805</v>
      </c>
      <c r="N39" s="21">
        <f t="shared" si="9"/>
        <v>6.8755584789945781</v>
      </c>
      <c r="O39" s="21">
        <f t="shared" si="9"/>
        <v>62.210478283266767</v>
      </c>
      <c r="P39" s="21">
        <f t="shared" si="9"/>
        <v>28.142039100714783</v>
      </c>
      <c r="Q39" s="21">
        <f t="shared" si="9"/>
        <v>12.528346372862377</v>
      </c>
      <c r="R39" s="55"/>
    </row>
    <row r="40" spans="1:18">
      <c r="A40" s="5">
        <v>2006</v>
      </c>
      <c r="B40" s="87">
        <f t="shared" ref="B40:Q40" si="10">IF(ISERROR((B14/$B14)*100),"..",(B14/$B14)*100)</f>
        <v>100</v>
      </c>
      <c r="C40" s="21">
        <f t="shared" si="10"/>
        <v>108.28303139179778</v>
      </c>
      <c r="D40" s="21">
        <f t="shared" si="10"/>
        <v>1089.2248549701756</v>
      </c>
      <c r="E40" s="21">
        <f t="shared" si="10"/>
        <v>1881.9754532291981</v>
      </c>
      <c r="F40" s="21">
        <f t="shared" si="10"/>
        <v>16.182302188352164</v>
      </c>
      <c r="G40" s="21">
        <f t="shared" si="10"/>
        <v>85.168369665644533</v>
      </c>
      <c r="H40" s="21">
        <f t="shared" si="10"/>
        <v>33.08514133986538</v>
      </c>
      <c r="I40" s="21">
        <f t="shared" si="10"/>
        <v>35.298853674623018</v>
      </c>
      <c r="J40" s="21">
        <f t="shared" si="10"/>
        <v>143.64686684215084</v>
      </c>
      <c r="K40" s="21">
        <f t="shared" si="10"/>
        <v>192.48302501078999</v>
      </c>
      <c r="L40" s="21">
        <f t="shared" si="10"/>
        <v>216.54926719714811</v>
      </c>
      <c r="M40" s="21">
        <f t="shared" si="10"/>
        <v>22.055809571055647</v>
      </c>
      <c r="N40" s="21">
        <f t="shared" si="10"/>
        <v>7.7015876747783887</v>
      </c>
      <c r="O40" s="21">
        <f t="shared" si="10"/>
        <v>61.756473031569747</v>
      </c>
      <c r="P40" s="21">
        <f t="shared" si="10"/>
        <v>27.894524150617915</v>
      </c>
      <c r="Q40" s="21">
        <f t="shared" si="10"/>
        <v>12.110013049503706</v>
      </c>
      <c r="R40" s="55"/>
    </row>
    <row r="41" spans="1:18">
      <c r="A41" s="5">
        <v>2007</v>
      </c>
      <c r="B41" s="87">
        <f t="shared" ref="B41:Q41" si="11">IF(ISERROR((B15/$B15)*100),"..",(B15/$B15)*100)</f>
        <v>100</v>
      </c>
      <c r="C41" s="21">
        <f t="shared" si="11"/>
        <v>108.93442165197882</v>
      </c>
      <c r="D41" s="21">
        <f t="shared" si="11"/>
        <v>1145.816659634987</v>
      </c>
      <c r="E41" s="21">
        <f t="shared" si="11"/>
        <v>2016.806251261843</v>
      </c>
      <c r="F41" s="21">
        <f t="shared" si="11"/>
        <v>16.004907594864125</v>
      </c>
      <c r="G41" s="21">
        <f t="shared" si="11"/>
        <v>86.023043991833575</v>
      </c>
      <c r="H41" s="21">
        <f t="shared" si="11"/>
        <v>33.934910520398361</v>
      </c>
      <c r="I41" s="21">
        <f t="shared" si="11"/>
        <v>35.927615703003362</v>
      </c>
      <c r="J41" s="21">
        <f t="shared" si="11"/>
        <v>144.7029808943721</v>
      </c>
      <c r="K41" s="21">
        <f t="shared" si="11"/>
        <v>181.37116226941762</v>
      </c>
      <c r="L41" s="21">
        <f t="shared" si="11"/>
        <v>214.87637418870344</v>
      </c>
      <c r="M41" s="21">
        <f t="shared" si="11"/>
        <v>22.21066183508287</v>
      </c>
      <c r="N41" s="21">
        <f t="shared" si="11"/>
        <v>8.2106720461606439</v>
      </c>
      <c r="O41" s="21">
        <f t="shared" si="11"/>
        <v>62.652994960572663</v>
      </c>
      <c r="P41" s="21">
        <f t="shared" si="11"/>
        <v>27.627187316244527</v>
      </c>
      <c r="Q41" s="21">
        <f t="shared" si="11"/>
        <v>11.729758372687314</v>
      </c>
      <c r="R41" s="55"/>
    </row>
    <row r="42" spans="1:18">
      <c r="A42" s="5">
        <v>2008</v>
      </c>
      <c r="B42" s="87">
        <f t="shared" ref="B42:Q42" si="12">IF(ISERROR((B16/$B16)*100),"..",(B16/$B16)*100)</f>
        <v>100</v>
      </c>
      <c r="C42" s="21">
        <f t="shared" si="12"/>
        <v>115.99987135470413</v>
      </c>
      <c r="D42" s="21">
        <f t="shared" si="12"/>
        <v>1133.6916640741238</v>
      </c>
      <c r="E42" s="21">
        <f t="shared" si="12"/>
        <v>1968.4727432919387</v>
      </c>
      <c r="F42" s="21">
        <f t="shared" si="12"/>
        <v>15.82660424261206</v>
      </c>
      <c r="G42" s="21">
        <f t="shared" si="12"/>
        <v>86.266223373470581</v>
      </c>
      <c r="H42" s="21">
        <f t="shared" si="12"/>
        <v>34.724232472892375</v>
      </c>
      <c r="I42" s="21">
        <f t="shared" si="12"/>
        <v>36.901144177045509</v>
      </c>
      <c r="J42" s="21">
        <f t="shared" si="12"/>
        <v>148.67274505510147</v>
      </c>
      <c r="K42" s="21">
        <f t="shared" si="12"/>
        <v>167.62664012651817</v>
      </c>
      <c r="L42" s="21">
        <f t="shared" si="12"/>
        <v>206.03423135419371</v>
      </c>
      <c r="M42" s="21">
        <f t="shared" si="12"/>
        <v>22.527127403593301</v>
      </c>
      <c r="N42" s="21">
        <f t="shared" si="12"/>
        <v>9.0588032866161878</v>
      </c>
      <c r="O42" s="21">
        <f t="shared" si="12"/>
        <v>63.180932555953959</v>
      </c>
      <c r="P42" s="21">
        <f t="shared" si="12"/>
        <v>27.398624199437009</v>
      </c>
      <c r="Q42" s="21">
        <f t="shared" si="12"/>
        <v>11.546394414092815</v>
      </c>
      <c r="R42" s="55"/>
    </row>
    <row r="43" spans="1:18">
      <c r="A43" s="5">
        <v>2009</v>
      </c>
      <c r="B43" s="87">
        <f t="shared" ref="B43:Q43" si="13">IF(ISERROR((B17/$B17)*100),"..",(B17/$B17)*100)</f>
        <v>100</v>
      </c>
      <c r="C43" s="21">
        <f t="shared" si="13"/>
        <v>113.21869229238801</v>
      </c>
      <c r="D43" s="21">
        <f t="shared" si="13"/>
        <v>1249.1464073190416</v>
      </c>
      <c r="E43" s="21">
        <f t="shared" si="13"/>
        <v>1866.6521032034223</v>
      </c>
      <c r="F43" s="21">
        <f t="shared" si="13"/>
        <v>16.536029956184553</v>
      </c>
      <c r="G43" s="21">
        <f t="shared" si="13"/>
        <v>88.994084513295562</v>
      </c>
      <c r="H43" s="21">
        <f t="shared" si="13"/>
        <v>36.97254822661872</v>
      </c>
      <c r="I43" s="21">
        <f t="shared" si="13"/>
        <v>36.62786415264668</v>
      </c>
      <c r="J43" s="21">
        <f t="shared" si="13"/>
        <v>156.06772546285774</v>
      </c>
      <c r="K43" s="21">
        <f t="shared" si="13"/>
        <v>161.44166798582543</v>
      </c>
      <c r="L43" s="21">
        <f t="shared" si="13"/>
        <v>191.57851487078921</v>
      </c>
      <c r="M43" s="21">
        <f t="shared" si="13"/>
        <v>22.014264965676844</v>
      </c>
      <c r="N43" s="21">
        <f t="shared" si="13"/>
        <v>9.5731423477573774</v>
      </c>
      <c r="O43" s="21">
        <f t="shared" si="13"/>
        <v>61.293371468215831</v>
      </c>
      <c r="P43" s="21">
        <f t="shared" si="13"/>
        <v>29.424623389665218</v>
      </c>
      <c r="Q43" s="21">
        <f t="shared" si="13"/>
        <v>11.30377289516761</v>
      </c>
      <c r="R43" s="55"/>
    </row>
    <row r="44" spans="1:18">
      <c r="A44" s="5">
        <v>2010</v>
      </c>
      <c r="B44" s="87">
        <f t="shared" ref="B44:Q44" si="14">IF(ISERROR((B18/$B18)*100),"..",(B18/$B18)*100)</f>
        <v>100</v>
      </c>
      <c r="C44" s="21">
        <f t="shared" si="14"/>
        <v>119.5043961774291</v>
      </c>
      <c r="D44" s="21">
        <f t="shared" si="14"/>
        <v>1223.1990728670855</v>
      </c>
      <c r="E44" s="21">
        <f t="shared" si="14"/>
        <v>1886.5915789134569</v>
      </c>
      <c r="F44" s="21">
        <f t="shared" si="14"/>
        <v>16.738875623316662</v>
      </c>
      <c r="G44" s="21">
        <f t="shared" si="14"/>
        <v>85.615818817796423</v>
      </c>
      <c r="H44" s="21">
        <f t="shared" si="14"/>
        <v>37.976891786873146</v>
      </c>
      <c r="I44" s="21">
        <f t="shared" si="14"/>
        <v>36.387149671636706</v>
      </c>
      <c r="J44" s="21">
        <f t="shared" si="14"/>
        <v>155.79973758615156</v>
      </c>
      <c r="K44" s="21">
        <f t="shared" si="14"/>
        <v>159.6781543498312</v>
      </c>
      <c r="L44" s="21">
        <f t="shared" si="14"/>
        <v>188.75284740899835</v>
      </c>
      <c r="M44" s="21">
        <f t="shared" si="14"/>
        <v>22.040436414263986</v>
      </c>
      <c r="N44" s="21">
        <f t="shared" si="14"/>
        <v>9.9790743889612692</v>
      </c>
      <c r="O44" s="21">
        <f t="shared" si="14"/>
        <v>62.875865539923758</v>
      </c>
      <c r="P44" s="21">
        <f t="shared" si="14"/>
        <v>30.088399356708674</v>
      </c>
      <c r="Q44" s="21">
        <f t="shared" si="14"/>
        <v>11.473131570961623</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16</v>
      </c>
      <c r="C48" s="1" t="s">
        <v>44</v>
      </c>
      <c r="J48" s="1" t="s">
        <v>23</v>
      </c>
      <c r="K48" s="116" t="s">
        <v>26</v>
      </c>
    </row>
    <row r="49" spans="10:11">
      <c r="J49" s="1" t="s">
        <v>16</v>
      </c>
      <c r="K49" s="1" t="s">
        <v>44</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24.xml><?xml version="1.0" encoding="utf-8"?>
<worksheet xmlns="http://schemas.openxmlformats.org/spreadsheetml/2006/main" xmlns:r="http://schemas.openxmlformats.org/officeDocument/2006/relationships">
  <sheetPr codeName="Sheet64">
    <tabColor theme="5"/>
  </sheetPr>
  <dimension ref="A1:L26"/>
  <sheetViews>
    <sheetView zoomScaleNormal="100" workbookViewId="0"/>
  </sheetViews>
  <sheetFormatPr defaultRowHeight="11.25" outlineLevelCol="1"/>
  <cols>
    <col min="1" max="1" width="9.140625" style="116"/>
    <col min="2" max="8" width="12.7109375" style="116" customWidth="1"/>
    <col min="9" max="9" width="14.7109375" style="116" customWidth="1"/>
    <col min="10" max="10" width="12.7109375" style="116" customWidth="1"/>
    <col min="11" max="11" width="9.140625" style="116"/>
    <col min="12" max="12" width="12.7109375" style="116" customWidth="1" outlineLevel="1"/>
    <col min="13" max="16384" width="9.140625" style="116"/>
  </cols>
  <sheetData>
    <row r="1" spans="1:12" ht="12.75">
      <c r="B1" s="7" t="str">
        <f>'Table of Contents'!B42</f>
        <v>Table 32: Capital Stock Intensity by Asset Type, Canada, Business Sector Industries, 1997-2010</v>
      </c>
    </row>
    <row r="3" spans="1:12" ht="22.5">
      <c r="A3" s="4"/>
      <c r="B3" s="23" t="s">
        <v>114</v>
      </c>
      <c r="C3" s="12" t="s">
        <v>46</v>
      </c>
      <c r="D3" s="3" t="s">
        <v>47</v>
      </c>
      <c r="E3" s="3" t="s">
        <v>48</v>
      </c>
      <c r="F3" s="13" t="s">
        <v>232</v>
      </c>
      <c r="G3" s="3" t="s">
        <v>49</v>
      </c>
      <c r="H3" s="3" t="s">
        <v>50</v>
      </c>
      <c r="I3" s="3" t="s">
        <v>51</v>
      </c>
      <c r="J3" s="3" t="s">
        <v>52</v>
      </c>
      <c r="L3" s="49" t="s">
        <v>240</v>
      </c>
    </row>
    <row r="4" spans="1:12" ht="11.25" customHeight="1">
      <c r="A4" s="5"/>
      <c r="B4" s="141" t="s">
        <v>215</v>
      </c>
      <c r="C4" s="142"/>
      <c r="D4" s="142"/>
      <c r="E4" s="142"/>
      <c r="F4" s="142"/>
      <c r="G4" s="142"/>
      <c r="H4" s="142"/>
      <c r="I4" s="142"/>
      <c r="J4" s="142"/>
    </row>
    <row r="5" spans="1:12">
      <c r="A5" s="5">
        <v>1997</v>
      </c>
      <c r="B5" s="16">
        <f>K_Asset_Can!B57/Hrs_Wkd_Can!$B5</f>
        <v>46.886909034003985</v>
      </c>
      <c r="C5" s="30">
        <f>K_Asset_Can!C57/Hrs_Wkd_Can!$B5</f>
        <v>18.538005577963528</v>
      </c>
      <c r="D5" s="28">
        <f>K_Asset_Can!D57/Hrs_Wkd_Can!$B5</f>
        <v>16.563923198189013</v>
      </c>
      <c r="E5" s="28">
        <f>K_Asset_Can!E57/Hrs_Wkd_Can!$B5</f>
        <v>9.4422392616875168</v>
      </c>
      <c r="F5" s="28">
        <f>K_Asset_Can!F57/Hrs_Wkd_Can!$B5</f>
        <v>3.0339322825254618</v>
      </c>
      <c r="G5" s="28">
        <f>K_Asset_Can!G57/KI_Assets_Can!$L5</f>
        <v>1.5360326086020692</v>
      </c>
      <c r="H5" s="28">
        <f>K_Asset_Can!H57/KI_Assets_Can!$L5</f>
        <v>0.10245049457471692</v>
      </c>
      <c r="I5" s="28">
        <f>K_Asset_Can!I57/KI_Assets_Can!$L5</f>
        <v>0.68075678655438177</v>
      </c>
      <c r="J5" s="28">
        <f>K_Asset_Can!J57/KI_Assets_Can!$L5</f>
        <v>0.7528253274729706</v>
      </c>
      <c r="L5" s="34">
        <v>24972.061000000002</v>
      </c>
    </row>
    <row r="6" spans="1:12">
      <c r="A6" s="5">
        <v>1998</v>
      </c>
      <c r="B6" s="16">
        <f>K_Asset_Can!B58/Hrs_Wkd_Can!$B6</f>
        <v>47.08894048105671</v>
      </c>
      <c r="C6" s="30">
        <f>K_Asset_Can!C58/Hrs_Wkd_Can!$B6</f>
        <v>18.321479500778164</v>
      </c>
      <c r="D6" s="28">
        <f>K_Asset_Can!D58/Hrs_Wkd_Can!$B6</f>
        <v>16.293526447032978</v>
      </c>
      <c r="E6" s="28">
        <f>K_Asset_Can!E58/Hrs_Wkd_Can!$B6</f>
        <v>9.7289688627312607</v>
      </c>
      <c r="F6" s="28">
        <f>K_Asset_Can!F58/Hrs_Wkd_Can!$B6</f>
        <v>3.2438049210730133</v>
      </c>
      <c r="G6" s="28">
        <f>K_Asset_Can!G58/KI_Assets_Can!$L6</f>
        <v>1.6378728777737384</v>
      </c>
      <c r="H6" s="28">
        <f>K_Asset_Can!H58/KI_Assets_Can!$L6</f>
        <v>0.14381712704954983</v>
      </c>
      <c r="I6" s="28">
        <f>K_Asset_Can!I58/KI_Assets_Can!$L6</f>
        <v>0.66526978973307604</v>
      </c>
      <c r="J6" s="28">
        <f>K_Asset_Can!J58/KI_Assets_Can!$L6</f>
        <v>0.82878596099111268</v>
      </c>
      <c r="L6" s="34">
        <v>25524.080999999998</v>
      </c>
    </row>
    <row r="7" spans="1:12">
      <c r="A7" s="5">
        <v>1999</v>
      </c>
      <c r="B7" s="16">
        <f>K_Asset_Can!B59/Hrs_Wkd_Can!$B7</f>
        <v>46.969884641018254</v>
      </c>
      <c r="C7" s="30">
        <f>K_Asset_Can!C59/Hrs_Wkd_Can!$B7</f>
        <v>18.095901874048739</v>
      </c>
      <c r="D7" s="28">
        <f>K_Asset_Can!D59/Hrs_Wkd_Can!$B7</f>
        <v>16.066021927379261</v>
      </c>
      <c r="E7" s="28">
        <f>K_Asset_Can!E59/Hrs_Wkd_Can!$B7</f>
        <v>9.8449482013814116</v>
      </c>
      <c r="F7" s="28">
        <f>K_Asset_Can!F59/Hrs_Wkd_Can!$B7</f>
        <v>3.3483018462939236</v>
      </c>
      <c r="G7" s="28">
        <f>K_Asset_Can!G59/KI_Assets_Can!$L7</f>
        <v>1.7732919861115586</v>
      </c>
      <c r="H7" s="28">
        <f>K_Asset_Can!H59/KI_Assets_Can!$L7</f>
        <v>0.19720908163775752</v>
      </c>
      <c r="I7" s="28">
        <f>K_Asset_Can!I59/KI_Assets_Can!$L7</f>
        <v>0.67842904862066578</v>
      </c>
      <c r="J7" s="28">
        <f>K_Asset_Can!J59/KI_Assets_Can!$L7</f>
        <v>0.8976538558531354</v>
      </c>
      <c r="L7" s="34">
        <v>26167.659</v>
      </c>
    </row>
    <row r="8" spans="1:12">
      <c r="A8" s="5">
        <v>2000</v>
      </c>
      <c r="B8" s="16">
        <f>K_Asset_Can!B60/Hrs_Wkd_Can!$B8</f>
        <v>47.028269624480217</v>
      </c>
      <c r="C8" s="30">
        <f>K_Asset_Can!C60/Hrs_Wkd_Can!$B8</f>
        <v>17.812456951735335</v>
      </c>
      <c r="D8" s="28">
        <f>K_Asset_Can!D60/Hrs_Wkd_Can!$B8</f>
        <v>15.928068604917023</v>
      </c>
      <c r="E8" s="28">
        <f>K_Asset_Can!E60/Hrs_Wkd_Can!$B8</f>
        <v>9.9679675571369177</v>
      </c>
      <c r="F8" s="28">
        <f>K_Asset_Can!F60/Hrs_Wkd_Can!$B8</f>
        <v>3.5870784250957795</v>
      </c>
      <c r="G8" s="28">
        <f>K_Asset_Can!G60/KI_Assets_Can!$L8</f>
        <v>1.9087513185616984</v>
      </c>
      <c r="H8" s="28">
        <f>K_Asset_Can!H60/KI_Assets_Can!$L8</f>
        <v>0.2529017717163719</v>
      </c>
      <c r="I8" s="28">
        <f>K_Asset_Can!I60/KI_Assets_Can!$L8</f>
        <v>0.7198247096824314</v>
      </c>
      <c r="J8" s="28">
        <f>K_Asset_Can!J60/KI_Assets_Can!$L8</f>
        <v>0.9360248371628952</v>
      </c>
      <c r="L8" s="34">
        <v>26709.974999999999</v>
      </c>
    </row>
    <row r="9" spans="1:12">
      <c r="A9" s="5">
        <v>2001</v>
      </c>
      <c r="B9" s="16">
        <f>K_Asset_Can!B61/Hrs_Wkd_Can!$B9</f>
        <v>47.778907337359087</v>
      </c>
      <c r="C9" s="30">
        <f>K_Asset_Can!C61/Hrs_Wkd_Can!$B9</f>
        <v>17.872943698007585</v>
      </c>
      <c r="D9" s="28">
        <f>K_Asset_Can!D61/Hrs_Wkd_Can!$B9</f>
        <v>16.155725515387434</v>
      </c>
      <c r="E9" s="28">
        <f>K_Asset_Can!E61/Hrs_Wkd_Can!$B9</f>
        <v>10.057648733793519</v>
      </c>
      <c r="F9" s="28">
        <f>K_Asset_Can!F61/Hrs_Wkd_Can!$B9</f>
        <v>3.9426237689376458</v>
      </c>
      <c r="G9" s="28">
        <f>K_Asset_Can!G61/KI_Assets_Can!$L9</f>
        <v>2.0182705871817821</v>
      </c>
      <c r="H9" s="28">
        <f>K_Asset_Can!H61/KI_Assets_Can!$L9</f>
        <v>0.28757520721039398</v>
      </c>
      <c r="I9" s="28">
        <f>K_Asset_Can!I61/KI_Assets_Can!$L9</f>
        <v>0.74278413860420811</v>
      </c>
      <c r="J9" s="28">
        <f>K_Asset_Can!J61/KI_Assets_Can!$L9</f>
        <v>0.98791124136717956</v>
      </c>
      <c r="L9" s="34">
        <v>26868.101999999999</v>
      </c>
    </row>
    <row r="10" spans="1:12">
      <c r="A10" s="5">
        <v>2002</v>
      </c>
      <c r="B10" s="16">
        <f>K_Asset_Can!B62/Hrs_Wkd_Can!$B10</f>
        <v>47.614906999712481</v>
      </c>
      <c r="C10" s="30">
        <f>K_Asset_Can!C62/Hrs_Wkd_Can!$B10</f>
        <v>17.704500345463501</v>
      </c>
      <c r="D10" s="28">
        <f>K_Asset_Can!D62/Hrs_Wkd_Can!$B10</f>
        <v>16.128870901300786</v>
      </c>
      <c r="E10" s="28">
        <f>K_Asset_Can!E62/Hrs_Wkd_Can!$B10</f>
        <v>9.9352558180241957</v>
      </c>
      <c r="F10" s="28">
        <f>K_Asset_Can!F62/Hrs_Wkd_Can!$B10</f>
        <v>4.1106971254574969</v>
      </c>
      <c r="G10" s="28">
        <f>K_Asset_Can!G62/KI_Assets_Can!$L10</f>
        <v>2.0315639883009853</v>
      </c>
      <c r="H10" s="28">
        <f>K_Asset_Can!H62/KI_Assets_Can!$L10</f>
        <v>0.31272759168837494</v>
      </c>
      <c r="I10" s="28">
        <f>K_Asset_Can!I62/KI_Assets_Can!$L10</f>
        <v>0.72909481596337078</v>
      </c>
      <c r="J10" s="28">
        <f>K_Asset_Can!J62/KI_Assets_Can!$L10</f>
        <v>0.98974158064923956</v>
      </c>
      <c r="L10" s="34">
        <v>27201.949000000001</v>
      </c>
    </row>
    <row r="11" spans="1:12">
      <c r="A11" s="5">
        <v>2003</v>
      </c>
      <c r="B11" s="16">
        <f>K_Asset_Can!B63/Hrs_Wkd_Can!$B11</f>
        <v>47.634396731958546</v>
      </c>
      <c r="C11" s="30">
        <f>K_Asset_Can!C63/Hrs_Wkd_Can!$B11</f>
        <v>17.441111403974233</v>
      </c>
      <c r="D11" s="28">
        <f>K_Asset_Can!D63/Hrs_Wkd_Can!$B11</f>
        <v>16.206441250829151</v>
      </c>
      <c r="E11" s="28">
        <f>K_Asset_Can!E63/Hrs_Wkd_Can!$B11</f>
        <v>9.9363673935537804</v>
      </c>
      <c r="F11" s="28">
        <f>K_Asset_Can!F63/Hrs_Wkd_Can!$B11</f>
        <v>4.2804641744890688</v>
      </c>
      <c r="G11" s="28">
        <f>K_Asset_Can!G63/KI_Assets_Can!$L11</f>
        <v>2.0956412640610198</v>
      </c>
      <c r="H11" s="28">
        <f>K_Asset_Can!H63/KI_Assets_Can!$L11</f>
        <v>0.34565243703819115</v>
      </c>
      <c r="I11" s="28">
        <f>K_Asset_Can!I63/KI_Assets_Can!$L11</f>
        <v>0.71703350611065886</v>
      </c>
      <c r="J11" s="28">
        <f>K_Asset_Can!J63/KI_Assets_Can!$L11</f>
        <v>1.0329553209121698</v>
      </c>
      <c r="L11" s="34">
        <v>27611.261999999999</v>
      </c>
    </row>
    <row r="12" spans="1:12">
      <c r="A12" s="5">
        <v>2004</v>
      </c>
      <c r="B12" s="16">
        <f>K_Asset_Can!B64/Hrs_Wkd_Can!$B12</f>
        <v>47.356634204347067</v>
      </c>
      <c r="C12" s="30">
        <f>K_Asset_Can!C64/Hrs_Wkd_Can!$B12</f>
        <v>16.982455268385806</v>
      </c>
      <c r="D12" s="28">
        <f>K_Asset_Can!D64/Hrs_Wkd_Can!$B12</f>
        <v>16.119843136895529</v>
      </c>
      <c r="E12" s="28">
        <f>K_Asset_Can!E64/Hrs_Wkd_Can!$B12</f>
        <v>9.9850170183803559</v>
      </c>
      <c r="F12" s="28">
        <f>K_Asset_Can!F64/Hrs_Wkd_Can!$B12</f>
        <v>4.4275922584321954</v>
      </c>
      <c r="G12" s="28">
        <f>K_Asset_Can!G64/KI_Assets_Can!$L12</f>
        <v>2.2159933064925186</v>
      </c>
      <c r="H12" s="28">
        <f>K_Asset_Can!H64/KI_Assets_Can!$L12</f>
        <v>0.40978332873601486</v>
      </c>
      <c r="I12" s="28">
        <f>K_Asset_Can!I64/KI_Assets_Can!$L12</f>
        <v>0.71000703354443362</v>
      </c>
      <c r="J12" s="28">
        <f>K_Asset_Can!J64/KI_Assets_Can!$L12</f>
        <v>1.0962029442120702</v>
      </c>
      <c r="L12" s="34">
        <v>28349.86</v>
      </c>
    </row>
    <row r="13" spans="1:12">
      <c r="A13" s="5">
        <v>2005</v>
      </c>
      <c r="B13" s="16">
        <f>K_Asset_Can!B65/Hrs_Wkd_Can!$B13</f>
        <v>48.673693771196255</v>
      </c>
      <c r="C13" s="30">
        <f>K_Asset_Can!C65/Hrs_Wkd_Can!$B13</f>
        <v>16.866634422917507</v>
      </c>
      <c r="D13" s="28">
        <f>K_Asset_Can!D65/Hrs_Wkd_Can!$B13</f>
        <v>16.657505593433488</v>
      </c>
      <c r="E13" s="28">
        <f>K_Asset_Can!E65/Hrs_Wkd_Can!$B13</f>
        <v>10.496936606495652</v>
      </c>
      <c r="F13" s="28">
        <f>K_Asset_Can!F65/Hrs_Wkd_Can!$B13</f>
        <v>4.7260367137410686</v>
      </c>
      <c r="G13" s="28">
        <f>K_Asset_Can!G65/KI_Assets_Can!$L13</f>
        <v>2.4449983060442384</v>
      </c>
      <c r="H13" s="28">
        <f>K_Asset_Can!H65/KI_Assets_Can!$L13</f>
        <v>0.49458181231572951</v>
      </c>
      <c r="I13" s="28">
        <f>K_Asset_Can!I65/KI_Assets_Can!$L13</f>
        <v>0.72313529325200709</v>
      </c>
      <c r="J13" s="28">
        <f>K_Asset_Can!J65/KI_Assets_Can!$L13</f>
        <v>1.2272812004765015</v>
      </c>
      <c r="L13" s="34">
        <v>28533.803</v>
      </c>
    </row>
    <row r="14" spans="1:12">
      <c r="A14" s="5">
        <v>2006</v>
      </c>
      <c r="B14" s="16">
        <f>K_Asset_Can!B66/Hrs_Wkd_Can!$B14</f>
        <v>49.861054884474662</v>
      </c>
      <c r="C14" s="30">
        <f>K_Asset_Can!C66/Hrs_Wkd_Can!$B14</f>
        <v>16.772564837233599</v>
      </c>
      <c r="D14" s="28">
        <f>K_Asset_Can!D66/Hrs_Wkd_Can!$B14</f>
        <v>17.126477593721699</v>
      </c>
      <c r="E14" s="28">
        <f>K_Asset_Can!E66/Hrs_Wkd_Can!$B14</f>
        <v>11.059430628127354</v>
      </c>
      <c r="F14" s="28">
        <f>K_Asset_Can!F66/Hrs_Wkd_Can!$B14</f>
        <v>4.9173839560207258</v>
      </c>
      <c r="G14" s="28">
        <f>K_Asset_Can!G66/KI_Assets_Can!$L14</f>
        <v>2.6816453931087718</v>
      </c>
      <c r="H14" s="28">
        <f>K_Asset_Can!H66/KI_Assets_Can!$L14</f>
        <v>0.60721648246847881</v>
      </c>
      <c r="I14" s="28">
        <f>K_Asset_Can!I66/KI_Assets_Can!$L14</f>
        <v>0.74037142490864383</v>
      </c>
      <c r="J14" s="28">
        <f>K_Asset_Can!J66/KI_Assets_Can!$L14</f>
        <v>1.3340574857316494</v>
      </c>
      <c r="L14" s="34">
        <v>28986.531999999999</v>
      </c>
    </row>
    <row r="15" spans="1:12">
      <c r="A15" s="5">
        <v>2007</v>
      </c>
      <c r="B15" s="16">
        <f>K_Asset_Can!B67/Hrs_Wkd_Can!$B15</f>
        <v>50.396847689578919</v>
      </c>
      <c r="C15" s="30">
        <f>K_Asset_Can!C67/Hrs_Wkd_Can!$B15</f>
        <v>16.500694987292071</v>
      </c>
      <c r="D15" s="28">
        <f>K_Asset_Can!D67/Hrs_Wkd_Can!$B15</f>
        <v>17.463465304942481</v>
      </c>
      <c r="E15" s="28">
        <f>K_Asset_Can!E67/Hrs_Wkd_Can!$B15</f>
        <v>11.35237450336983</v>
      </c>
      <c r="F15" s="28">
        <f>K_Asset_Can!F67/Hrs_Wkd_Can!$B15</f>
        <v>5.0803087718027609</v>
      </c>
      <c r="G15" s="28">
        <f>K_Asset_Can!G67/KI_Assets_Can!$L15</f>
        <v>2.8901722592178536</v>
      </c>
      <c r="H15" s="28">
        <f>K_Asset_Can!H67/KI_Assets_Can!$L15</f>
        <v>0.68972547621748037</v>
      </c>
      <c r="I15" s="28">
        <f>K_Asset_Can!I67/KI_Assets_Can!$L15</f>
        <v>0.73971683490227214</v>
      </c>
      <c r="J15" s="28">
        <f>K_Asset_Can!J67/KI_Assets_Can!$L15</f>
        <v>1.4607299480981006</v>
      </c>
      <c r="L15" s="34">
        <v>29625.119999999999</v>
      </c>
    </row>
    <row r="16" spans="1:12">
      <c r="A16" s="5">
        <v>2008</v>
      </c>
      <c r="B16" s="16">
        <f>K_Asset_Can!B68/Hrs_Wkd_Can!$B16</f>
        <v>51.714371295059138</v>
      </c>
      <c r="C16" s="30">
        <f>K_Asset_Can!C68/Hrs_Wkd_Can!$B16</f>
        <v>16.533058287721989</v>
      </c>
      <c r="D16" s="28">
        <f>K_Asset_Can!D68/Hrs_Wkd_Can!$B16</f>
        <v>18.210140810644091</v>
      </c>
      <c r="E16" s="28">
        <f>K_Asset_Can!E68/Hrs_Wkd_Can!$B16</f>
        <v>11.695513631416411</v>
      </c>
      <c r="F16" s="28">
        <f>K_Asset_Can!F68/Hrs_Wkd_Can!$B16</f>
        <v>5.2858912302478398</v>
      </c>
      <c r="G16" s="28">
        <f>K_Asset_Can!G68/KI_Assets_Can!$L16</f>
        <v>3.0698692924533786</v>
      </c>
      <c r="H16" s="28">
        <f>K_Asset_Can!H68/KI_Assets_Can!$L16</f>
        <v>0.77235154599842937</v>
      </c>
      <c r="I16" s="28">
        <f>K_Asset_Can!I68/KI_Assets_Can!$L16</f>
        <v>0.75781572478061721</v>
      </c>
      <c r="J16" s="28">
        <f>K_Asset_Can!J68/KI_Assets_Can!$L16</f>
        <v>1.5397020216743316</v>
      </c>
      <c r="L16" s="34">
        <v>29953.588</v>
      </c>
    </row>
    <row r="17" spans="1:12">
      <c r="A17" s="5">
        <v>2009</v>
      </c>
      <c r="B17" s="16">
        <f>K_Asset_Can!B69/Hrs_Wkd_Can!$B17</f>
        <v>53.961323616717479</v>
      </c>
      <c r="C17" s="30">
        <f>K_Asset_Can!C69/Hrs_Wkd_Can!$B17</f>
        <v>17.378535131260506</v>
      </c>
      <c r="D17" s="28">
        <f>K_Asset_Can!D69/Hrs_Wkd_Can!$B17</f>
        <v>19.237183946398368</v>
      </c>
      <c r="E17" s="28">
        <f>K_Asset_Can!E69/Hrs_Wkd_Can!$B17</f>
        <v>11.927099036026053</v>
      </c>
      <c r="F17" s="28">
        <f>K_Asset_Can!F69/Hrs_Wkd_Can!$B17</f>
        <v>5.4215834895543509</v>
      </c>
      <c r="G17" s="28">
        <f>K_Asset_Can!G69/KI_Assets_Can!$L17</f>
        <v>3.2032503893653863</v>
      </c>
      <c r="H17" s="28">
        <f>K_Asset_Can!H69/KI_Assets_Can!$L17</f>
        <v>0.81201712682743388</v>
      </c>
      <c r="I17" s="28">
        <f>K_Asset_Can!I69/KI_Assets_Can!$L17</f>
        <v>0.78614232220085856</v>
      </c>
      <c r="J17" s="28">
        <f>K_Asset_Can!J69/KI_Assets_Can!$L17</f>
        <v>1.6050909403370934</v>
      </c>
      <c r="L17" s="34">
        <v>28954.808000000001</v>
      </c>
    </row>
    <row r="18" spans="1:12">
      <c r="A18" s="5">
        <v>2010</v>
      </c>
      <c r="B18" s="16">
        <f>K_Asset_Can!B70/Hrs_Wkd_Can!$B18</f>
        <v>53.644985007879477</v>
      </c>
      <c r="C18" s="30">
        <f>K_Asset_Can!C70/Hrs_Wkd_Can!$B18</f>
        <v>17.018583813534747</v>
      </c>
      <c r="D18" s="28">
        <f>K_Asset_Can!D70/Hrs_Wkd_Can!$B18</f>
        <v>19.541175104662102</v>
      </c>
      <c r="E18" s="28">
        <f>K_Asset_Can!E70/Hrs_Wkd_Can!$B18</f>
        <v>11.761835173443446</v>
      </c>
      <c r="F18" s="28">
        <f>K_Asset_Can!F70/Hrs_Wkd_Can!$B18</f>
        <v>5.3057446144197469</v>
      </c>
      <c r="G18" s="28">
        <f>K_Asset_Can!G70/KI_Assets_Can!$L18</f>
        <v>3.284054309045362</v>
      </c>
      <c r="H18" s="28">
        <f>K_Asset_Can!H70/KI_Assets_Can!$L18</f>
        <v>0.87120647305694432</v>
      </c>
      <c r="I18" s="28">
        <f>K_Asset_Can!I70/KI_Assets_Can!$L18</f>
        <v>0.80510272412783446</v>
      </c>
      <c r="J18" s="28">
        <f>K_Asset_Can!J70/KI_Assets_Can!$L18</f>
        <v>1.6077451118605837</v>
      </c>
      <c r="L18" s="34">
        <v>29508.16</v>
      </c>
    </row>
    <row r="20" spans="1:12">
      <c r="A20" s="4"/>
      <c r="B20" s="10" t="s">
        <v>17</v>
      </c>
      <c r="C20" s="8"/>
      <c r="D20" s="8"/>
      <c r="E20" s="8"/>
      <c r="F20" s="8"/>
      <c r="G20" s="8"/>
      <c r="H20" s="8"/>
      <c r="I20" s="8"/>
      <c r="J20" s="8"/>
    </row>
    <row r="21" spans="1:12">
      <c r="A21" s="118" t="s">
        <v>18</v>
      </c>
      <c r="B21" s="15">
        <f t="shared" ref="B21:J23" si="0">IF(ISERROR((POWER(VLOOKUP(VALUE(RIGHT($A21,4)),$A$3:$J$19,COLUMN(B$19),)/VLOOKUP(VALUE(LEFT($A21,4)),$A$3:$J$19,COLUMN(B$19),),1/(VALUE(RIGHT($A21,4))-VALUE(LEFT($A21,4))))-1)*100),"n.a.",(POWER(VLOOKUP(VALUE(RIGHT($A21,4)),$A$3:$J$19,COLUMN(B$19),)/VLOOKUP(VALUE(LEFT($A21,4)),$A$3:$J$19,COLUMN(B$19),),1/(VALUE(RIGHT($A21,4))-VALUE(LEFT($A21,4))))-1)*100)</f>
        <v>1.0411478248108175</v>
      </c>
      <c r="C21" s="9">
        <f t="shared" si="0"/>
        <v>-0.65566467604203371</v>
      </c>
      <c r="D21" s="9">
        <f t="shared" si="0"/>
        <v>1.279631597942088</v>
      </c>
      <c r="E21" s="58">
        <f t="shared" si="0"/>
        <v>1.704101711331063</v>
      </c>
      <c r="F21" s="17">
        <f t="shared" si="0"/>
        <v>4.3932318787406777</v>
      </c>
      <c r="G21" s="9">
        <f t="shared" si="0"/>
        <v>6.0194084135769765</v>
      </c>
      <c r="H21" s="9">
        <f t="shared" si="0"/>
        <v>17.89848743679967</v>
      </c>
      <c r="I21" s="9">
        <f t="shared" si="0"/>
        <v>1.298861142622898</v>
      </c>
      <c r="J21" s="9">
        <f t="shared" si="0"/>
        <v>6.010265267740067</v>
      </c>
    </row>
    <row r="22" spans="1:12">
      <c r="A22" s="118" t="s">
        <v>19</v>
      </c>
      <c r="B22" s="16">
        <f t="shared" si="0"/>
        <v>0.10039672545687495</v>
      </c>
      <c r="C22" s="9">
        <f t="shared" si="0"/>
        <v>-1.3220148962522105</v>
      </c>
      <c r="D22" s="9">
        <f t="shared" si="0"/>
        <v>-1.2963294897641919</v>
      </c>
      <c r="E22" s="28">
        <f t="shared" si="0"/>
        <v>1.822527133438534</v>
      </c>
      <c r="F22" s="18">
        <f t="shared" si="0"/>
        <v>5.7413854291512578</v>
      </c>
      <c r="G22" s="9">
        <f t="shared" si="0"/>
        <v>7.5101921837249508</v>
      </c>
      <c r="H22" s="9">
        <f t="shared" si="0"/>
        <v>35.148927674666467</v>
      </c>
      <c r="I22" s="9">
        <f t="shared" si="0"/>
        <v>1.8774948182270768</v>
      </c>
      <c r="J22" s="9">
        <f t="shared" si="0"/>
        <v>7.530347761520928</v>
      </c>
    </row>
    <row r="23" spans="1:12">
      <c r="A23" s="118" t="s">
        <v>20</v>
      </c>
      <c r="B23" s="16">
        <f t="shared" si="0"/>
        <v>1.3250934327596831</v>
      </c>
      <c r="C23" s="9">
        <f t="shared" si="0"/>
        <v>-0.45488354452597468</v>
      </c>
      <c r="D23" s="9">
        <f t="shared" si="0"/>
        <v>2.0654502801967567</v>
      </c>
      <c r="E23" s="28">
        <f t="shared" si="0"/>
        <v>1.6686009504212507</v>
      </c>
      <c r="F23" s="18">
        <f t="shared" si="0"/>
        <v>3.992147563698456</v>
      </c>
      <c r="G23" s="9">
        <f t="shared" si="0"/>
        <v>5.5762174161346101</v>
      </c>
      <c r="H23" s="9">
        <f t="shared" si="0"/>
        <v>13.166249297008758</v>
      </c>
      <c r="I23" s="9">
        <f t="shared" si="0"/>
        <v>1.1259127521922485</v>
      </c>
      <c r="J23" s="9">
        <f t="shared" si="0"/>
        <v>5.5584446547779276</v>
      </c>
    </row>
    <row r="25" spans="1:12" ht="33.75" customHeight="1">
      <c r="B25" s="128" t="s">
        <v>84</v>
      </c>
      <c r="C25" s="143" t="s">
        <v>249</v>
      </c>
      <c r="D25" s="143"/>
      <c r="E25" s="143"/>
      <c r="F25" s="143"/>
      <c r="G25" s="143"/>
      <c r="H25" s="143"/>
      <c r="I25" s="143"/>
      <c r="J25" s="143"/>
    </row>
    <row r="26" spans="1:12">
      <c r="B26" s="116" t="s">
        <v>16</v>
      </c>
      <c r="C26" s="116" t="s">
        <v>119</v>
      </c>
    </row>
  </sheetData>
  <mergeCells count="2">
    <mergeCell ref="B4:J4"/>
    <mergeCell ref="C25:J25"/>
  </mergeCells>
  <pageMargins left="0.70866141732283472" right="0.70866141732283472" top="0.74803149606299213" bottom="0.74803149606299213" header="0.31496062992125984" footer="0.31496062992125984"/>
  <pageSetup scale="90" orientation="landscape" horizontalDpi="300" verticalDpi="300" r:id="rId1"/>
</worksheet>
</file>

<file path=xl/worksheets/sheet25.xml><?xml version="1.0" encoding="utf-8"?>
<worksheet xmlns="http://schemas.openxmlformats.org/spreadsheetml/2006/main" xmlns:r="http://schemas.openxmlformats.org/officeDocument/2006/relationships">
  <sheetPr>
    <tabColor theme="5"/>
  </sheetPr>
  <dimension ref="A1:R49"/>
  <sheetViews>
    <sheetView zoomScaleNormal="100" workbookViewId="0">
      <selection activeCell="B30" sqref="B30:I30"/>
    </sheetView>
  </sheetViews>
  <sheetFormatPr defaultRowHeight="11.25"/>
  <cols>
    <col min="1" max="1" width="9.140625" style="116"/>
    <col min="2" max="17" width="12.7109375" style="116" customWidth="1"/>
    <col min="18" max="16384" width="9.140625" style="116"/>
  </cols>
  <sheetData>
    <row r="1" spans="1:18" ht="12.75">
      <c r="B1" s="7" t="str">
        <f>'Table of Contents'!B41</f>
        <v>Table 31: Capital Stock Intensity, Canada, Business Sector Industries, 1997-2010</v>
      </c>
      <c r="H1" s="7"/>
      <c r="J1" s="7" t="str">
        <f>B1 &amp; " (continued)"</f>
        <v>Table 31: Capital Stock Intensity,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216</v>
      </c>
      <c r="C4" s="142"/>
      <c r="D4" s="142"/>
      <c r="E4" s="142"/>
      <c r="F4" s="142"/>
      <c r="G4" s="142"/>
      <c r="H4" s="142"/>
      <c r="I4" s="142"/>
      <c r="J4" s="142" t="s">
        <v>216</v>
      </c>
      <c r="K4" s="142"/>
      <c r="L4" s="142"/>
      <c r="M4" s="142"/>
      <c r="N4" s="142"/>
      <c r="O4" s="142"/>
      <c r="P4" s="142"/>
      <c r="Q4" s="142"/>
      <c r="R4" s="55"/>
    </row>
    <row r="5" spans="1:18">
      <c r="A5" s="5">
        <v>1997</v>
      </c>
      <c r="B5" s="16">
        <f>IF(ISERROR(KServ_Can!B5/Hrs_Wkd_Can!B5),"..",KServ_Can!B5/Hrs_Wkd_Can!B5)</f>
        <v>14.556052303818859</v>
      </c>
      <c r="C5" s="28">
        <f>IF(ISERROR(KServ_Can!C5/Hrs_Wkd_Can!C5),"..",KServ_Can!C5/Hrs_Wkd_Can!C5)</f>
        <v>12.975250257596837</v>
      </c>
      <c r="D5" s="28">
        <f>IF(ISERROR(KServ_Can!D5/Hrs_Wkd_Can!D5),"..",KServ_Can!D5/Hrs_Wkd_Can!D5)</f>
        <v>136.4827476075537</v>
      </c>
      <c r="E5" s="28">
        <f>IF(ISERROR(KServ_Can!E5/Hrs_Wkd_Can!E5),"..",KServ_Can!E5/Hrs_Wkd_Can!E5)</f>
        <v>133.38368202488601</v>
      </c>
      <c r="F5" s="28">
        <f>IF(ISERROR(KServ_Can!F5/Hrs_Wkd_Can!F5),"..",KServ_Can!F5/Hrs_Wkd_Can!F5)</f>
        <v>7.8758031585337704</v>
      </c>
      <c r="G5" s="28">
        <f>IF(ISERROR(KServ_Can!G5/Hrs_Wkd_Can!G5),"..",KServ_Can!G5/Hrs_Wkd_Can!G5)</f>
        <v>17.225207599299729</v>
      </c>
      <c r="H5" s="28">
        <f>IF(ISERROR(KServ_Can!H5/Hrs_Wkd_Can!H5),"..",KServ_Can!H5/Hrs_Wkd_Can!H5)</f>
        <v>11.407951218945012</v>
      </c>
      <c r="I5" s="28">
        <f>IF(ISERROR(KServ_Can!I5/Hrs_Wkd_Can!I5),"..",KServ_Can!I5/Hrs_Wkd_Can!I5)</f>
        <v>4.8290238392592446</v>
      </c>
      <c r="J5" s="28">
        <f>IF(ISERROR(KServ_Can!J5/Hrs_Wkd_Can!J5),"..",KServ_Can!J5/Hrs_Wkd_Can!J5)</f>
        <v>10.211974451794468</v>
      </c>
      <c r="K5" s="28">
        <f>IF(ISERROR(KServ_Can!K5/Hrs_Wkd_Can!K5),"..",KServ_Can!K5/Hrs_Wkd_Can!K5)</f>
        <v>34.660300524194611</v>
      </c>
      <c r="L5" s="28">
        <f>IF(ISERROR(KServ_Can!L5/Hrs_Wkd_Can!L5),"..",KServ_Can!L5/Hrs_Wkd_Can!L5)</f>
        <v>32.423129748865236</v>
      </c>
      <c r="M5" s="28">
        <f>IF(ISERROR(KServ_Can!M5/Hrs_Wkd_Can!M5),"..",KServ_Can!M5/Hrs_Wkd_Can!M5)</f>
        <v>4.7618231259928425</v>
      </c>
      <c r="N5" s="28">
        <f>IF(ISERROR(KServ_Can!N5/Hrs_Wkd_Can!N5),"..",KServ_Can!N5/Hrs_Wkd_Can!N5)</f>
        <v>6.2069475733732151</v>
      </c>
      <c r="O5" s="28">
        <f>IF(ISERROR(KServ_Can!O5/Hrs_Wkd_Can!O5),"..",KServ_Can!O5/Hrs_Wkd_Can!O5)</f>
        <v>5.8268433115957583</v>
      </c>
      <c r="P5" s="28">
        <f>IF(ISERROR(KServ_Can!P5/Hrs_Wkd_Can!P5),"..",KServ_Can!P5/Hrs_Wkd_Can!P5)</f>
        <v>4.1724840021781429</v>
      </c>
      <c r="Q5" s="28">
        <f>IF(ISERROR(KServ_Can!Q5/Hrs_Wkd_Can!Q5),"..",KServ_Can!Q5/Hrs_Wkd_Can!Q5)</f>
        <v>3.6177334805121357</v>
      </c>
      <c r="R5" s="55"/>
    </row>
    <row r="6" spans="1:18">
      <c r="A6" s="5">
        <v>1998</v>
      </c>
      <c r="B6" s="16">
        <f>IF(ISERROR(KServ_Can!B6/Hrs_Wkd_Can!B6),"..",KServ_Can!B6/Hrs_Wkd_Can!B6)</f>
        <v>14.980834033710215</v>
      </c>
      <c r="C6" s="28">
        <f>IF(ISERROR(KServ_Can!C6/Hrs_Wkd_Can!C6),"..",KServ_Can!C6/Hrs_Wkd_Can!C6)</f>
        <v>13.216138849362217</v>
      </c>
      <c r="D6" s="28">
        <f>IF(ISERROR(KServ_Can!D6/Hrs_Wkd_Can!D6),"..",KServ_Can!D6/Hrs_Wkd_Can!D6)</f>
        <v>158.52875924420857</v>
      </c>
      <c r="E6" s="28">
        <f>IF(ISERROR(KServ_Can!E6/Hrs_Wkd_Can!E6),"..",KServ_Can!E6/Hrs_Wkd_Can!E6)</f>
        <v>129.91924669736181</v>
      </c>
      <c r="F6" s="28">
        <f>IF(ISERROR(KServ_Can!F6/Hrs_Wkd_Can!F6),"..",KServ_Can!F6/Hrs_Wkd_Can!F6)</f>
        <v>8.254617695593657</v>
      </c>
      <c r="G6" s="28">
        <f>IF(ISERROR(KServ_Can!G6/Hrs_Wkd_Can!G6),"..",KServ_Can!G6/Hrs_Wkd_Can!G6)</f>
        <v>18.04723125100789</v>
      </c>
      <c r="H6" s="28">
        <f>IF(ISERROR(KServ_Can!H6/Hrs_Wkd_Can!H6),"..",KServ_Can!H6/Hrs_Wkd_Can!H6)</f>
        <v>12.636875092666024</v>
      </c>
      <c r="I6" s="28">
        <f>IF(ISERROR(KServ_Can!I6/Hrs_Wkd_Can!I6),"..",KServ_Can!I6/Hrs_Wkd_Can!I6)</f>
        <v>4.9038739095292385</v>
      </c>
      <c r="J6" s="28">
        <f>IF(ISERROR(KServ_Can!J6/Hrs_Wkd_Can!J6),"..",KServ_Can!J6/Hrs_Wkd_Can!J6)</f>
        <v>11.411004459574578</v>
      </c>
      <c r="K6" s="28">
        <f>IF(ISERROR(KServ_Can!K6/Hrs_Wkd_Can!K6),"..",KServ_Can!K6/Hrs_Wkd_Can!K6)</f>
        <v>33.471765079306699</v>
      </c>
      <c r="L6" s="28">
        <f>IF(ISERROR(KServ_Can!L6/Hrs_Wkd_Can!L6),"..",KServ_Can!L6/Hrs_Wkd_Can!L6)</f>
        <v>34.834200460789177</v>
      </c>
      <c r="M6" s="28">
        <f>IF(ISERROR(KServ_Can!M6/Hrs_Wkd_Can!M6),"..",KServ_Can!M6/Hrs_Wkd_Can!M6)</f>
        <v>4.8505321374400392</v>
      </c>
      <c r="N6" s="28">
        <f>IF(ISERROR(KServ_Can!N6/Hrs_Wkd_Can!N6),"..",KServ_Can!N6/Hrs_Wkd_Can!N6)</f>
        <v>5.199182856208858</v>
      </c>
      <c r="O6" s="28">
        <f>IF(ISERROR(KServ_Can!O6/Hrs_Wkd_Can!O6),"..",KServ_Can!O6/Hrs_Wkd_Can!O6)</f>
        <v>5.6352218167067845</v>
      </c>
      <c r="P6" s="28">
        <f>IF(ISERROR(KServ_Can!P6/Hrs_Wkd_Can!P6),"..",KServ_Can!P6/Hrs_Wkd_Can!P6)</f>
        <v>3.7795098887283043</v>
      </c>
      <c r="Q6" s="28">
        <f>IF(ISERROR(KServ_Can!Q6/Hrs_Wkd_Can!Q6),"..",KServ_Can!Q6/Hrs_Wkd_Can!Q6)</f>
        <v>3.921071093609291</v>
      </c>
      <c r="R6" s="55"/>
    </row>
    <row r="7" spans="1:18">
      <c r="A7" s="5">
        <v>1999</v>
      </c>
      <c r="B7" s="16">
        <f>IF(ISERROR(KServ_Can!B7/Hrs_Wkd_Can!B7),"..",KServ_Can!B7/Hrs_Wkd_Can!B7)</f>
        <v>15.384199916084478</v>
      </c>
      <c r="C7" s="28">
        <f>IF(ISERROR(KServ_Can!C7/Hrs_Wkd_Can!C7),"..",KServ_Can!C7/Hrs_Wkd_Can!C7)</f>
        <v>13.537366559418594</v>
      </c>
      <c r="D7" s="28">
        <f>IF(ISERROR(KServ_Can!D7/Hrs_Wkd_Can!D7),"..",KServ_Can!D7/Hrs_Wkd_Can!D7)</f>
        <v>171.61282608857934</v>
      </c>
      <c r="E7" s="28">
        <f>IF(ISERROR(KServ_Can!E7/Hrs_Wkd_Can!E7),"..",KServ_Can!E7/Hrs_Wkd_Can!E7)</f>
        <v>136.26782893261262</v>
      </c>
      <c r="F7" s="28">
        <f>IF(ISERROR(KServ_Can!F7/Hrs_Wkd_Can!F7),"..",KServ_Can!F7/Hrs_Wkd_Can!F7)</f>
        <v>8.4740834213418044</v>
      </c>
      <c r="G7" s="28">
        <f>IF(ISERROR(KServ_Can!G7/Hrs_Wkd_Can!G7),"..",KServ_Can!G7/Hrs_Wkd_Can!G7)</f>
        <v>18.005191592393963</v>
      </c>
      <c r="H7" s="28">
        <f>IF(ISERROR(KServ_Can!H7/Hrs_Wkd_Can!H7),"..",KServ_Can!H7/Hrs_Wkd_Can!H7)</f>
        <v>12.790726141575336</v>
      </c>
      <c r="I7" s="28">
        <f>IF(ISERROR(KServ_Can!I7/Hrs_Wkd_Can!I7),"..",KServ_Can!I7/Hrs_Wkd_Can!I7)</f>
        <v>5.0362758768456297</v>
      </c>
      <c r="J7" s="28">
        <f>IF(ISERROR(KServ_Can!J7/Hrs_Wkd_Can!J7),"..",KServ_Can!J7/Hrs_Wkd_Can!J7)</f>
        <v>11.785575205020022</v>
      </c>
      <c r="K7" s="28">
        <f>IF(ISERROR(KServ_Can!K7/Hrs_Wkd_Can!K7),"..",KServ_Can!K7/Hrs_Wkd_Can!K7)</f>
        <v>33.056518910141413</v>
      </c>
      <c r="L7" s="28">
        <f>IF(ISERROR(KServ_Can!L7/Hrs_Wkd_Can!L7),"..",KServ_Can!L7/Hrs_Wkd_Can!L7)</f>
        <v>37.339389969698431</v>
      </c>
      <c r="M7" s="28">
        <f>IF(ISERROR(KServ_Can!M7/Hrs_Wkd_Can!M7),"..",KServ_Can!M7/Hrs_Wkd_Can!M7)</f>
        <v>5.1044743676882209</v>
      </c>
      <c r="N7" s="28">
        <f>IF(ISERROR(KServ_Can!N7/Hrs_Wkd_Can!N7),"..",KServ_Can!N7/Hrs_Wkd_Can!N7)</f>
        <v>4.4592178033488716</v>
      </c>
      <c r="O7" s="28">
        <f>IF(ISERROR(KServ_Can!O7/Hrs_Wkd_Can!O7),"..",KServ_Can!O7/Hrs_Wkd_Can!O7)</f>
        <v>5.8779007339316376</v>
      </c>
      <c r="P7" s="28">
        <f>IF(ISERROR(KServ_Can!P7/Hrs_Wkd_Can!P7),"..",KServ_Can!P7/Hrs_Wkd_Can!P7)</f>
        <v>3.6240079786725512</v>
      </c>
      <c r="Q7" s="28">
        <f>IF(ISERROR(KServ_Can!Q7/Hrs_Wkd_Can!Q7),"..",KServ_Can!Q7/Hrs_Wkd_Can!Q7)</f>
        <v>4.7177497715920573</v>
      </c>
      <c r="R7" s="55"/>
    </row>
    <row r="8" spans="1:18">
      <c r="A8" s="5">
        <v>2000</v>
      </c>
      <c r="B8" s="16">
        <f>IF(ISERROR(KServ_Can!B8/Hrs_Wkd_Can!B8),"..",KServ_Can!B8/Hrs_Wkd_Can!B8)</f>
        <v>15.74748286846593</v>
      </c>
      <c r="C8" s="28">
        <f>IF(ISERROR(KServ_Can!C8/Hrs_Wkd_Can!C8),"..",KServ_Can!C8/Hrs_Wkd_Can!C8)</f>
        <v>14.197738749128433</v>
      </c>
      <c r="D8" s="28">
        <f>IF(ISERROR(KServ_Can!D8/Hrs_Wkd_Can!D8),"..",KServ_Can!D8/Hrs_Wkd_Can!D8)</f>
        <v>166.09447833081595</v>
      </c>
      <c r="E8" s="28">
        <f>IF(ISERROR(KServ_Can!E8/Hrs_Wkd_Can!E8),"..",KServ_Can!E8/Hrs_Wkd_Can!E8)</f>
        <v>133.44584847887305</v>
      </c>
      <c r="F8" s="28">
        <f>IF(ISERROR(KServ_Can!F8/Hrs_Wkd_Can!F8),"..",KServ_Can!F8/Hrs_Wkd_Can!F8)</f>
        <v>8.6764677289283441</v>
      </c>
      <c r="G8" s="28">
        <f>IF(ISERROR(KServ_Can!G8/Hrs_Wkd_Can!G8),"..",KServ_Can!G8/Hrs_Wkd_Can!G8)</f>
        <v>17.766238221001558</v>
      </c>
      <c r="H8" s="28">
        <f>IF(ISERROR(KServ_Can!H8/Hrs_Wkd_Can!H8),"..",KServ_Can!H8/Hrs_Wkd_Can!H8)</f>
        <v>12.573798650271225</v>
      </c>
      <c r="I8" s="28">
        <f>IF(ISERROR(KServ_Can!I8/Hrs_Wkd_Can!I8),"..",KServ_Can!I8/Hrs_Wkd_Can!I8)</f>
        <v>5.3230776607452102</v>
      </c>
      <c r="J8" s="28">
        <f>IF(ISERROR(KServ_Can!J8/Hrs_Wkd_Can!J8),"..",KServ_Can!J8/Hrs_Wkd_Can!J8)</f>
        <v>11.834276373161014</v>
      </c>
      <c r="K8" s="28">
        <f>IF(ISERROR(KServ_Can!K8/Hrs_Wkd_Can!K8),"..",KServ_Can!K8/Hrs_Wkd_Can!K8)</f>
        <v>35.41789949984863</v>
      </c>
      <c r="L8" s="28">
        <f>IF(ISERROR(KServ_Can!L8/Hrs_Wkd_Can!L8),"..",KServ_Can!L8/Hrs_Wkd_Can!L8)</f>
        <v>37.850709790402476</v>
      </c>
      <c r="M8" s="28">
        <f>IF(ISERROR(KServ_Can!M8/Hrs_Wkd_Can!M8),"..",KServ_Can!M8/Hrs_Wkd_Can!M8)</f>
        <v>5.9810132012713728</v>
      </c>
      <c r="N8" s="28">
        <f>IF(ISERROR(KServ_Can!N8/Hrs_Wkd_Can!N8),"..",KServ_Can!N8/Hrs_Wkd_Can!N8)</f>
        <v>4.552426967067011</v>
      </c>
      <c r="O8" s="28">
        <f>IF(ISERROR(KServ_Can!O8/Hrs_Wkd_Can!O8),"..",KServ_Can!O8/Hrs_Wkd_Can!O8)</f>
        <v>5.7921356711002963</v>
      </c>
      <c r="P8" s="28">
        <f>IF(ISERROR(KServ_Can!P8/Hrs_Wkd_Can!P8),"..",KServ_Can!P8/Hrs_Wkd_Can!P8)</f>
        <v>3.543127724777003</v>
      </c>
      <c r="Q8" s="28">
        <f>IF(ISERROR(KServ_Can!Q8/Hrs_Wkd_Can!Q8),"..",KServ_Can!Q8/Hrs_Wkd_Can!Q8)</f>
        <v>5.1075143764688722</v>
      </c>
      <c r="R8" s="55"/>
    </row>
    <row r="9" spans="1:18">
      <c r="A9" s="5">
        <v>2001</v>
      </c>
      <c r="B9" s="16">
        <f>IF(ISERROR(KServ_Can!B9/Hrs_Wkd_Can!B9),"..",KServ_Can!B9/Hrs_Wkd_Can!B9)</f>
        <v>16.168063569630114</v>
      </c>
      <c r="C9" s="28">
        <f>IF(ISERROR(KServ_Can!C9/Hrs_Wkd_Can!C9),"..",KServ_Can!C9/Hrs_Wkd_Can!C9)</f>
        <v>15.407695095456919</v>
      </c>
      <c r="D9" s="28">
        <f>IF(ISERROR(KServ_Can!D9/Hrs_Wkd_Can!D9),"..",KServ_Can!D9/Hrs_Wkd_Can!D9)</f>
        <v>172.85307422571026</v>
      </c>
      <c r="E9" s="28">
        <f>IF(ISERROR(KServ_Can!E9/Hrs_Wkd_Can!E9),"..",KServ_Can!E9/Hrs_Wkd_Can!E9)</f>
        <v>129.98246499766566</v>
      </c>
      <c r="F9" s="28">
        <f>IF(ISERROR(KServ_Can!F9/Hrs_Wkd_Can!F9),"..",KServ_Can!F9/Hrs_Wkd_Can!F9)</f>
        <v>8.8581578638319201</v>
      </c>
      <c r="G9" s="28">
        <f>IF(ISERROR(KServ_Can!G9/Hrs_Wkd_Can!G9),"..",KServ_Can!G9/Hrs_Wkd_Can!G9)</f>
        <v>17.994245743565813</v>
      </c>
      <c r="H9" s="28">
        <f>IF(ISERROR(KServ_Can!H9/Hrs_Wkd_Can!H9),"..",KServ_Can!H9/Hrs_Wkd_Can!H9)</f>
        <v>13.077889219307043</v>
      </c>
      <c r="I9" s="28">
        <f>IF(ISERROR(KServ_Can!I9/Hrs_Wkd_Can!I9),"..",KServ_Can!I9/Hrs_Wkd_Can!I9)</f>
        <v>5.6193016529519442</v>
      </c>
      <c r="J9" s="28">
        <f>IF(ISERROR(KServ_Can!J9/Hrs_Wkd_Can!J9),"..",KServ_Can!J9/Hrs_Wkd_Can!J9)</f>
        <v>11.952586095923785</v>
      </c>
      <c r="K9" s="28">
        <f>IF(ISERROR(KServ_Can!K9/Hrs_Wkd_Can!K9),"..",KServ_Can!K9/Hrs_Wkd_Can!K9)</f>
        <v>36.692185553575172</v>
      </c>
      <c r="L9" s="28">
        <f>IF(ISERROR(KServ_Can!L9/Hrs_Wkd_Can!L9),"..",KServ_Can!L9/Hrs_Wkd_Can!L9)</f>
        <v>39.295886645726782</v>
      </c>
      <c r="M9" s="28">
        <f>IF(ISERROR(KServ_Can!M9/Hrs_Wkd_Can!M9),"..",KServ_Can!M9/Hrs_Wkd_Can!M9)</f>
        <v>6.0224240734310239</v>
      </c>
      <c r="N9" s="28">
        <f>IF(ISERROR(KServ_Can!N9/Hrs_Wkd_Can!N9),"..",KServ_Can!N9/Hrs_Wkd_Can!N9)</f>
        <v>4.2182618935341525</v>
      </c>
      <c r="O9" s="28">
        <f>IF(ISERROR(KServ_Can!O9/Hrs_Wkd_Can!O9),"..",KServ_Can!O9/Hrs_Wkd_Can!O9)</f>
        <v>5.4307252291665744</v>
      </c>
      <c r="P9" s="28">
        <f>IF(ISERROR(KServ_Can!P9/Hrs_Wkd_Can!P9),"..",KServ_Can!P9/Hrs_Wkd_Can!P9)</f>
        <v>3.3619561930976194</v>
      </c>
      <c r="Q9" s="28">
        <f>IF(ISERROR(KServ_Can!Q9/Hrs_Wkd_Can!Q9),"..",KServ_Can!Q9/Hrs_Wkd_Can!Q9)</f>
        <v>5.6121182333804196</v>
      </c>
      <c r="R9" s="55"/>
    </row>
    <row r="10" spans="1:18">
      <c r="A10" s="5">
        <v>2002</v>
      </c>
      <c r="B10" s="16">
        <f>IF(ISERROR(KServ_Can!B10/Hrs_Wkd_Can!B10),"..",KServ_Can!B10/Hrs_Wkd_Can!B10)</f>
        <v>16.338801621214454</v>
      </c>
      <c r="C10" s="28">
        <f>IF(ISERROR(KServ_Can!C10/Hrs_Wkd_Can!C10),"..",KServ_Can!C10/Hrs_Wkd_Can!C10)</f>
        <v>15.188473688468779</v>
      </c>
      <c r="D10" s="28">
        <f>IF(ISERROR(KServ_Can!D10/Hrs_Wkd_Can!D10),"..",KServ_Can!D10/Hrs_Wkd_Can!D10)</f>
        <v>188.09210426859875</v>
      </c>
      <c r="E10" s="28">
        <f>IF(ISERROR(KServ_Can!E10/Hrs_Wkd_Can!E10),"..",KServ_Can!E10/Hrs_Wkd_Can!E10)</f>
        <v>132.44674868752344</v>
      </c>
      <c r="F10" s="28">
        <f>IF(ISERROR(KServ_Can!F10/Hrs_Wkd_Can!F10),"..",KServ_Can!F10/Hrs_Wkd_Can!F10)</f>
        <v>9.1022860552323301</v>
      </c>
      <c r="G10" s="28">
        <f>IF(ISERROR(KServ_Can!G10/Hrs_Wkd_Can!G10),"..",KServ_Can!G10/Hrs_Wkd_Can!G10)</f>
        <v>17.820060241976922</v>
      </c>
      <c r="H10" s="28">
        <f>IF(ISERROR(KServ_Can!H10/Hrs_Wkd_Can!H10),"..",KServ_Can!H10/Hrs_Wkd_Can!H10)</f>
        <v>13.457725222372185</v>
      </c>
      <c r="I10" s="28">
        <f>IF(ISERROR(KServ_Can!I10/Hrs_Wkd_Can!I10),"..",KServ_Can!I10/Hrs_Wkd_Can!I10)</f>
        <v>5.673338261570481</v>
      </c>
      <c r="J10" s="28">
        <f>IF(ISERROR(KServ_Can!J10/Hrs_Wkd_Can!J10),"..",KServ_Can!J10/Hrs_Wkd_Can!J10)</f>
        <v>12.536955284319655</v>
      </c>
      <c r="K10" s="28">
        <f>IF(ISERROR(KServ_Can!K10/Hrs_Wkd_Can!K10),"..",KServ_Can!K10/Hrs_Wkd_Can!K10)</f>
        <v>38.769189594010101</v>
      </c>
      <c r="L10" s="28">
        <f>IF(ISERROR(KServ_Can!L10/Hrs_Wkd_Can!L10),"..",KServ_Can!L10/Hrs_Wkd_Can!L10)</f>
        <v>40.125852555454443</v>
      </c>
      <c r="M10" s="28">
        <f>IF(ISERROR(KServ_Can!M10/Hrs_Wkd_Can!M10),"..",KServ_Can!M10/Hrs_Wkd_Can!M10)</f>
        <v>6.1176070982785902</v>
      </c>
      <c r="N10" s="28">
        <f>IF(ISERROR(KServ_Can!N10/Hrs_Wkd_Can!N10),"..",KServ_Can!N10/Hrs_Wkd_Can!N10)</f>
        <v>3.9249204066594112</v>
      </c>
      <c r="O10" s="28">
        <f>IF(ISERROR(KServ_Can!O10/Hrs_Wkd_Can!O10),"..",KServ_Can!O10/Hrs_Wkd_Can!O10)</f>
        <v>5.3158994911735986</v>
      </c>
      <c r="P10" s="28">
        <f>IF(ISERROR(KServ_Can!P10/Hrs_Wkd_Can!P10),"..",KServ_Can!P10/Hrs_Wkd_Can!P10)</f>
        <v>3.3042407117793005</v>
      </c>
      <c r="Q10" s="28">
        <f>IF(ISERROR(KServ_Can!Q10/Hrs_Wkd_Can!Q10),"..",KServ_Can!Q10/Hrs_Wkd_Can!Q10)</f>
        <v>6.2613299747277535</v>
      </c>
      <c r="R10" s="55"/>
    </row>
    <row r="11" spans="1:18">
      <c r="A11" s="5">
        <v>2003</v>
      </c>
      <c r="B11" s="16">
        <f>IF(ISERROR(KServ_Can!B11/Hrs_Wkd_Can!B11),"..",KServ_Can!B11/Hrs_Wkd_Can!B11)</f>
        <v>16.697705678408465</v>
      </c>
      <c r="C11" s="28">
        <f>IF(ISERROR(KServ_Can!C11/Hrs_Wkd_Can!C11),"..",KServ_Can!C11/Hrs_Wkd_Can!C11)</f>
        <v>15.16899703050206</v>
      </c>
      <c r="D11" s="28">
        <f>IF(ISERROR(KServ_Can!D11/Hrs_Wkd_Can!D11),"..",KServ_Can!D11/Hrs_Wkd_Can!D11)</f>
        <v>192.80233361705064</v>
      </c>
      <c r="E11" s="28">
        <f>IF(ISERROR(KServ_Can!E11/Hrs_Wkd_Can!E11),"..",KServ_Can!E11/Hrs_Wkd_Can!E11)</f>
        <v>122.39810788985272</v>
      </c>
      <c r="F11" s="28">
        <f>IF(ISERROR(KServ_Can!F11/Hrs_Wkd_Can!F11),"..",KServ_Can!F11/Hrs_Wkd_Can!F11)</f>
        <v>9.0683892360882297</v>
      </c>
      <c r="G11" s="28">
        <f>IF(ISERROR(KServ_Can!G11/Hrs_Wkd_Can!G11),"..",KServ_Can!G11/Hrs_Wkd_Can!G11)</f>
        <v>18.048167741795645</v>
      </c>
      <c r="H11" s="28">
        <f>IF(ISERROR(KServ_Can!H11/Hrs_Wkd_Can!H11),"..",KServ_Can!H11/Hrs_Wkd_Can!H11)</f>
        <v>14.496467167736151</v>
      </c>
      <c r="I11" s="28">
        <f>IF(ISERROR(KServ_Can!I11/Hrs_Wkd_Can!I11),"..",KServ_Can!I11/Hrs_Wkd_Can!I11)</f>
        <v>6.0855393059145717</v>
      </c>
      <c r="J11" s="28">
        <f>IF(ISERROR(KServ_Can!J11/Hrs_Wkd_Can!J11),"..",KServ_Can!J11/Hrs_Wkd_Can!J11)</f>
        <v>12.817647949147309</v>
      </c>
      <c r="K11" s="28">
        <f>IF(ISERROR(KServ_Can!K11/Hrs_Wkd_Can!K11),"..",KServ_Can!K11/Hrs_Wkd_Can!K11)</f>
        <v>37.317087031883595</v>
      </c>
      <c r="L11" s="28">
        <f>IF(ISERROR(KServ_Can!L11/Hrs_Wkd_Can!L11),"..",KServ_Can!L11/Hrs_Wkd_Can!L11)</f>
        <v>40.52760098009631</v>
      </c>
      <c r="M11" s="28">
        <f>IF(ISERROR(KServ_Can!M11/Hrs_Wkd_Can!M11),"..",KServ_Can!M11/Hrs_Wkd_Can!M11)</f>
        <v>6.3149786109704396</v>
      </c>
      <c r="N11" s="28">
        <f>IF(ISERROR(KServ_Can!N11/Hrs_Wkd_Can!N11),"..",KServ_Can!N11/Hrs_Wkd_Can!N11)</f>
        <v>4.1391040981081515</v>
      </c>
      <c r="O11" s="28">
        <f>IF(ISERROR(KServ_Can!O11/Hrs_Wkd_Can!O11),"..",KServ_Can!O11/Hrs_Wkd_Can!O11)</f>
        <v>5.551195083606733</v>
      </c>
      <c r="P11" s="28">
        <f>IF(ISERROR(KServ_Can!P11/Hrs_Wkd_Can!P11),"..",KServ_Can!P11/Hrs_Wkd_Can!P11)</f>
        <v>3.3803313017217165</v>
      </c>
      <c r="Q11" s="28">
        <f>IF(ISERROR(KServ_Can!Q11/Hrs_Wkd_Can!Q11),"..",KServ_Can!Q11/Hrs_Wkd_Can!Q11)</f>
        <v>7.0262477211045562</v>
      </c>
      <c r="R11" s="55"/>
    </row>
    <row r="12" spans="1:18">
      <c r="A12" s="5">
        <v>2004</v>
      </c>
      <c r="B12" s="16">
        <f>IF(ISERROR(KServ_Can!B12/Hrs_Wkd_Can!B12),"..",KServ_Can!B12/Hrs_Wkd_Can!B12)</f>
        <v>17.003632032040159</v>
      </c>
      <c r="C12" s="28">
        <f>IF(ISERROR(KServ_Can!C12/Hrs_Wkd_Can!C12),"..",KServ_Can!C12/Hrs_Wkd_Can!C12)</f>
        <v>15.198608550639996</v>
      </c>
      <c r="D12" s="28">
        <f>IF(ISERROR(KServ_Can!D12/Hrs_Wkd_Can!D12),"..",KServ_Can!D12/Hrs_Wkd_Can!D12)</f>
        <v>192.9017774198274</v>
      </c>
      <c r="E12" s="28">
        <f>IF(ISERROR(KServ_Can!E12/Hrs_Wkd_Can!E12),"..",KServ_Can!E12/Hrs_Wkd_Can!E12)</f>
        <v>117.903139963813</v>
      </c>
      <c r="F12" s="28">
        <f>IF(ISERROR(KServ_Can!F12/Hrs_Wkd_Can!F12),"..",KServ_Can!F12/Hrs_Wkd_Can!F12)</f>
        <v>9.0601243757707088</v>
      </c>
      <c r="G12" s="28">
        <f>IF(ISERROR(KServ_Can!G12/Hrs_Wkd_Can!G12),"..",KServ_Can!G12/Hrs_Wkd_Can!G12)</f>
        <v>17.934435601696418</v>
      </c>
      <c r="H12" s="28">
        <f>IF(ISERROR(KServ_Can!H12/Hrs_Wkd_Can!H12),"..",KServ_Can!H12/Hrs_Wkd_Can!H12)</f>
        <v>14.89902817836936</v>
      </c>
      <c r="I12" s="28">
        <f>IF(ISERROR(KServ_Can!I12/Hrs_Wkd_Can!I12),"..",KServ_Can!I12/Hrs_Wkd_Can!I12)</f>
        <v>6.5963501820367867</v>
      </c>
      <c r="J12" s="28">
        <f>IF(ISERROR(KServ_Can!J12/Hrs_Wkd_Can!J12),"..",KServ_Can!J12/Hrs_Wkd_Can!J12)</f>
        <v>12.492440629161468</v>
      </c>
      <c r="K12" s="28">
        <f>IF(ISERROR(KServ_Can!K12/Hrs_Wkd_Can!K12),"..",KServ_Can!K12/Hrs_Wkd_Can!K12)</f>
        <v>37.720364206627664</v>
      </c>
      <c r="L12" s="28">
        <f>IF(ISERROR(KServ_Can!L12/Hrs_Wkd_Can!L12),"..",KServ_Can!L12/Hrs_Wkd_Can!L12)</f>
        <v>41.309084901945297</v>
      </c>
      <c r="M12" s="28">
        <f>IF(ISERROR(KServ_Can!M12/Hrs_Wkd_Can!M12),"..",KServ_Can!M12/Hrs_Wkd_Can!M12)</f>
        <v>6.7847571921368663</v>
      </c>
      <c r="N12" s="28">
        <f>IF(ISERROR(KServ_Can!N12/Hrs_Wkd_Can!N12),"..",KServ_Can!N12/Hrs_Wkd_Can!N12)</f>
        <v>4.3699602211970552</v>
      </c>
      <c r="O12" s="28">
        <f>IF(ISERROR(KServ_Can!O12/Hrs_Wkd_Can!O12),"..",KServ_Can!O12/Hrs_Wkd_Can!O12)</f>
        <v>5.3817901712579497</v>
      </c>
      <c r="P12" s="28">
        <f>IF(ISERROR(KServ_Can!P12/Hrs_Wkd_Can!P12),"..",KServ_Can!P12/Hrs_Wkd_Can!P12)</f>
        <v>3.4910917155221979</v>
      </c>
      <c r="Q12" s="28">
        <f>IF(ISERROR(KServ_Can!Q12/Hrs_Wkd_Can!Q12),"..",KServ_Can!Q12/Hrs_Wkd_Can!Q12)</f>
        <v>7.5267522871188914</v>
      </c>
      <c r="R12" s="55"/>
    </row>
    <row r="13" spans="1:18">
      <c r="A13" s="5">
        <v>2005</v>
      </c>
      <c r="B13" s="16">
        <f>IF(ISERROR(KServ_Can!B13/Hrs_Wkd_Can!B13),"..",KServ_Can!B13/Hrs_Wkd_Can!B13)</f>
        <v>17.945773637825909</v>
      </c>
      <c r="C13" s="28">
        <f>IF(ISERROR(KServ_Can!C13/Hrs_Wkd_Can!C13),"..",KServ_Can!C13/Hrs_Wkd_Can!C13)</f>
        <v>15.18760986749596</v>
      </c>
      <c r="D13" s="28">
        <f>IF(ISERROR(KServ_Can!D13/Hrs_Wkd_Can!D13),"..",KServ_Can!D13/Hrs_Wkd_Can!D13)</f>
        <v>191.96432961868047</v>
      </c>
      <c r="E13" s="28">
        <f>IF(ISERROR(KServ_Can!E13/Hrs_Wkd_Can!E13),"..",KServ_Can!E13/Hrs_Wkd_Can!E13)</f>
        <v>115.19639233460485</v>
      </c>
      <c r="F13" s="28">
        <f>IF(ISERROR(KServ_Can!F13/Hrs_Wkd_Can!F13),"..",KServ_Can!F13/Hrs_Wkd_Can!F13)</f>
        <v>9.0953980320589078</v>
      </c>
      <c r="G13" s="28">
        <f>IF(ISERROR(KServ_Can!G13/Hrs_Wkd_Can!G13),"..",KServ_Can!G13/Hrs_Wkd_Can!G13)</f>
        <v>18.597010934820585</v>
      </c>
      <c r="H13" s="28">
        <f>IF(ISERROR(KServ_Can!H13/Hrs_Wkd_Can!H13),"..",KServ_Can!H13/Hrs_Wkd_Can!H13)</f>
        <v>15.858699310727589</v>
      </c>
      <c r="I13" s="28">
        <f>IF(ISERROR(KServ_Can!I13/Hrs_Wkd_Can!I13),"..",KServ_Can!I13/Hrs_Wkd_Can!I13)</f>
        <v>7.0444100107921415</v>
      </c>
      <c r="J13" s="28">
        <f>IF(ISERROR(KServ_Can!J13/Hrs_Wkd_Can!J13),"..",KServ_Can!J13/Hrs_Wkd_Can!J13)</f>
        <v>13.190856971290083</v>
      </c>
      <c r="K13" s="28">
        <f>IF(ISERROR(KServ_Can!K13/Hrs_Wkd_Can!K13),"..",KServ_Can!K13/Hrs_Wkd_Can!K13)</f>
        <v>39.403038283818141</v>
      </c>
      <c r="L13" s="28">
        <f>IF(ISERROR(KServ_Can!L13/Hrs_Wkd_Can!L13),"..",KServ_Can!L13/Hrs_Wkd_Can!L13)</f>
        <v>42.331470938051439</v>
      </c>
      <c r="M13" s="28">
        <f>IF(ISERROR(KServ_Can!M13/Hrs_Wkd_Can!M13),"..",KServ_Can!M13/Hrs_Wkd_Can!M13)</f>
        <v>6.874134403906953</v>
      </c>
      <c r="N13" s="28">
        <f>IF(ISERROR(KServ_Can!N13/Hrs_Wkd_Can!N13),"..",KServ_Can!N13/Hrs_Wkd_Can!N13)</f>
        <v>4.6626445416289588</v>
      </c>
      <c r="O13" s="28">
        <f>IF(ISERROR(KServ_Can!O13/Hrs_Wkd_Can!O13),"..",KServ_Can!O13/Hrs_Wkd_Can!O13)</f>
        <v>6.0202811460489132</v>
      </c>
      <c r="P13" s="28">
        <f>IF(ISERROR(KServ_Can!P13/Hrs_Wkd_Can!P13),"..",KServ_Can!P13/Hrs_Wkd_Can!P13)</f>
        <v>3.6706208300172651</v>
      </c>
      <c r="Q13" s="28">
        <f>IF(ISERROR(KServ_Can!Q13/Hrs_Wkd_Can!Q13),"..",KServ_Can!Q13/Hrs_Wkd_Can!Q13)</f>
        <v>8.3453169411727899</v>
      </c>
      <c r="R13" s="55"/>
    </row>
    <row r="14" spans="1:18">
      <c r="A14" s="5">
        <v>2006</v>
      </c>
      <c r="B14" s="16">
        <f>IF(ISERROR(KServ_Can!B14/Hrs_Wkd_Can!B14),"..",KServ_Can!B14/Hrs_Wkd_Can!B14)</f>
        <v>18.851440581021702</v>
      </c>
      <c r="C14" s="28">
        <f>IF(ISERROR(KServ_Can!C14/Hrs_Wkd_Can!C14),"..",KServ_Can!C14/Hrs_Wkd_Can!C14)</f>
        <v>15.449469488408129</v>
      </c>
      <c r="D14" s="28">
        <f>IF(ISERROR(KServ_Can!D14/Hrs_Wkd_Can!D14),"..",KServ_Can!D14/Hrs_Wkd_Can!D14)</f>
        <v>193.05493116992253</v>
      </c>
      <c r="E14" s="28">
        <f>IF(ISERROR(KServ_Can!E14/Hrs_Wkd_Can!E14),"..",KServ_Can!E14/Hrs_Wkd_Can!E14)</f>
        <v>124.34902823431051</v>
      </c>
      <c r="F14" s="28">
        <f>IF(ISERROR(KServ_Can!F14/Hrs_Wkd_Can!F14),"..",KServ_Can!F14/Hrs_Wkd_Can!F14)</f>
        <v>9.1072443799023866</v>
      </c>
      <c r="G14" s="28">
        <f>IF(ISERROR(KServ_Can!G14/Hrs_Wkd_Can!G14),"..",KServ_Can!G14/Hrs_Wkd_Can!G14)</f>
        <v>19.498639645857612</v>
      </c>
      <c r="H14" s="28">
        <f>IF(ISERROR(KServ_Can!H14/Hrs_Wkd_Can!H14),"..",KServ_Can!H14/Hrs_Wkd_Can!H14)</f>
        <v>16.955467946864296</v>
      </c>
      <c r="I14" s="28">
        <f>IF(ISERROR(KServ_Can!I14/Hrs_Wkd_Can!I14),"..",KServ_Can!I14/Hrs_Wkd_Can!I14)</f>
        <v>7.4362512853158291</v>
      </c>
      <c r="J14" s="28">
        <f>IF(ISERROR(KServ_Can!J14/Hrs_Wkd_Can!J14),"..",KServ_Can!J14/Hrs_Wkd_Can!J14)</f>
        <v>13.378915746525021</v>
      </c>
      <c r="K14" s="28">
        <f>IF(ISERROR(KServ_Can!K14/Hrs_Wkd_Can!K14),"..",KServ_Can!K14/Hrs_Wkd_Can!K14)</f>
        <v>39.915631820924553</v>
      </c>
      <c r="L14" s="28">
        <f>IF(ISERROR(KServ_Can!L14/Hrs_Wkd_Can!L14),"..",KServ_Can!L14/Hrs_Wkd_Can!L14)</f>
        <v>44.230438219886885</v>
      </c>
      <c r="M14" s="28">
        <f>IF(ISERROR(KServ_Can!M14/Hrs_Wkd_Can!M14),"..",KServ_Can!M14/Hrs_Wkd_Can!M14)</f>
        <v>7.0613291685997348</v>
      </c>
      <c r="N14" s="28">
        <f>IF(ISERROR(KServ_Can!N14/Hrs_Wkd_Can!N14),"..",KServ_Can!N14/Hrs_Wkd_Can!N14)</f>
        <v>5.4416445729962044</v>
      </c>
      <c r="O14" s="28">
        <f>IF(ISERROR(KServ_Can!O14/Hrs_Wkd_Can!O14),"..",KServ_Can!O14/Hrs_Wkd_Can!O14)</f>
        <v>6.0066018426056074</v>
      </c>
      <c r="P14" s="28">
        <f>IF(ISERROR(KServ_Can!P14/Hrs_Wkd_Can!P14),"..",KServ_Can!P14/Hrs_Wkd_Can!P14)</f>
        <v>3.664590737769942</v>
      </c>
      <c r="Q14" s="28">
        <f>IF(ISERROR(KServ_Can!Q14/Hrs_Wkd_Can!Q14),"..",KServ_Can!Q14/Hrs_Wkd_Can!Q14)</f>
        <v>8.7199567325899956</v>
      </c>
      <c r="R14" s="55"/>
    </row>
    <row r="15" spans="1:18">
      <c r="A15" s="5">
        <v>2007</v>
      </c>
      <c r="B15" s="16">
        <f>IF(ISERROR(KServ_Can!B15/Hrs_Wkd_Can!B15),"..",KServ_Can!B15/Hrs_Wkd_Can!B15)</f>
        <v>19.506060965265707</v>
      </c>
      <c r="C15" s="28">
        <f>IF(ISERROR(KServ_Can!C15/Hrs_Wkd_Can!C15),"..",KServ_Can!C15/Hrs_Wkd_Can!C15)</f>
        <v>15.685283228484394</v>
      </c>
      <c r="D15" s="28">
        <f>IF(ISERROR(KServ_Can!D15/Hrs_Wkd_Can!D15),"..",KServ_Can!D15/Hrs_Wkd_Can!D15)</f>
        <v>206.92022305407011</v>
      </c>
      <c r="E15" s="28">
        <f>IF(ISERROR(KServ_Can!E15/Hrs_Wkd_Can!E15),"..",KServ_Can!E15/Hrs_Wkd_Can!E15)</f>
        <v>134.86113740486826</v>
      </c>
      <c r="F15" s="28">
        <f>IF(ISERROR(KServ_Can!F15/Hrs_Wkd_Can!F15),"..",KServ_Can!F15/Hrs_Wkd_Can!F15)</f>
        <v>9.9473163130249684</v>
      </c>
      <c r="G15" s="28">
        <f>IF(ISERROR(KServ_Can!G15/Hrs_Wkd_Can!G15),"..",KServ_Can!G15/Hrs_Wkd_Can!G15)</f>
        <v>20.476892167997566</v>
      </c>
      <c r="H15" s="28">
        <f>IF(ISERROR(KServ_Can!H15/Hrs_Wkd_Can!H15),"..",KServ_Can!H15/Hrs_Wkd_Can!H15)</f>
        <v>17.820356010908057</v>
      </c>
      <c r="I15" s="28">
        <f>IF(ISERROR(KServ_Can!I15/Hrs_Wkd_Can!I15),"..",KServ_Can!I15/Hrs_Wkd_Can!I15)</f>
        <v>7.8549002230402554</v>
      </c>
      <c r="J15" s="28">
        <f>IF(ISERROR(KServ_Can!J15/Hrs_Wkd_Can!J15),"..",KServ_Can!J15/Hrs_Wkd_Can!J15)</f>
        <v>13.84751051926556</v>
      </c>
      <c r="K15" s="28">
        <f>IF(ISERROR(KServ_Can!K15/Hrs_Wkd_Can!K15),"..",KServ_Can!K15/Hrs_Wkd_Can!K15)</f>
        <v>38.313502228542255</v>
      </c>
      <c r="L15" s="28">
        <f>IF(ISERROR(KServ_Can!L15/Hrs_Wkd_Can!L15),"..",KServ_Can!L15/Hrs_Wkd_Can!L15)</f>
        <v>45.807315901152137</v>
      </c>
      <c r="M15" s="28">
        <f>IF(ISERROR(KServ_Can!M15/Hrs_Wkd_Can!M15),"..",KServ_Can!M15/Hrs_Wkd_Can!M15)</f>
        <v>7.2829990577381869</v>
      </c>
      <c r="N15" s="28">
        <f>IF(ISERROR(KServ_Can!N15/Hrs_Wkd_Can!N15),"..",KServ_Can!N15/Hrs_Wkd_Can!N15)</f>
        <v>5.8272537462849927</v>
      </c>
      <c r="O15" s="28">
        <f>IF(ISERROR(KServ_Can!O15/Hrs_Wkd_Can!O15),"..",KServ_Can!O15/Hrs_Wkd_Can!O15)</f>
        <v>6.2152068782850289</v>
      </c>
      <c r="P15" s="28">
        <f>IF(ISERROR(KServ_Can!P15/Hrs_Wkd_Can!P15),"..",KServ_Can!P15/Hrs_Wkd_Can!P15)</f>
        <v>3.6837897620933231</v>
      </c>
      <c r="Q15" s="28">
        <f>IF(ISERROR(KServ_Can!Q15/Hrs_Wkd_Can!Q15),"..",KServ_Can!Q15/Hrs_Wkd_Can!Q15)</f>
        <v>8.8466720293512591</v>
      </c>
      <c r="R15" s="55"/>
    </row>
    <row r="16" spans="1:18">
      <c r="A16" s="5">
        <v>2008</v>
      </c>
      <c r="B16" s="16">
        <f>IF(ISERROR(KServ_Can!B16/Hrs_Wkd_Can!B16),"..",KServ_Can!B16/Hrs_Wkd_Can!B16)</f>
        <v>20.293936854407644</v>
      </c>
      <c r="C16" s="28">
        <f>IF(ISERROR(KServ_Can!C16/Hrs_Wkd_Can!C16),"..",KServ_Can!C16/Hrs_Wkd_Can!C16)</f>
        <v>17.205057800238663</v>
      </c>
      <c r="D16" s="28">
        <f>IF(ISERROR(KServ_Can!D16/Hrs_Wkd_Can!D16),"..",KServ_Can!D16/Hrs_Wkd_Can!D16)</f>
        <v>212.15538609566147</v>
      </c>
      <c r="E16" s="28">
        <f>IF(ISERROR(KServ_Can!E16/Hrs_Wkd_Can!E16),"..",KServ_Can!E16/Hrs_Wkd_Can!E16)</f>
        <v>135.00501961279659</v>
      </c>
      <c r="F16" s="28">
        <f>IF(ISERROR(KServ_Can!F16/Hrs_Wkd_Can!F16),"..",KServ_Can!F16/Hrs_Wkd_Can!F16)</f>
        <v>10.328012264223858</v>
      </c>
      <c r="G16" s="28">
        <f>IF(ISERROR(KServ_Can!G16/Hrs_Wkd_Can!G16),"..",KServ_Can!G16/Hrs_Wkd_Can!G16)</f>
        <v>21.384047850521</v>
      </c>
      <c r="H16" s="28">
        <f>IF(ISERROR(KServ_Can!H16/Hrs_Wkd_Can!H16),"..",KServ_Can!H16/Hrs_Wkd_Can!H16)</f>
        <v>18.481422766616756</v>
      </c>
      <c r="I16" s="28">
        <f>IF(ISERROR(KServ_Can!I16/Hrs_Wkd_Can!I16),"..",KServ_Can!I16/Hrs_Wkd_Can!I16)</f>
        <v>8.3697272912768454</v>
      </c>
      <c r="J16" s="28">
        <f>IF(ISERROR(KServ_Can!J16/Hrs_Wkd_Can!J16),"..",KServ_Can!J16/Hrs_Wkd_Can!J16)</f>
        <v>14.52853489678181</v>
      </c>
      <c r="K16" s="28">
        <f>IF(ISERROR(KServ_Can!K16/Hrs_Wkd_Can!K16),"..",KServ_Can!K16/Hrs_Wkd_Can!K16)</f>
        <v>37.09827683597063</v>
      </c>
      <c r="L16" s="28">
        <f>IF(ISERROR(KServ_Can!L16/Hrs_Wkd_Can!L16),"..",KServ_Can!L16/Hrs_Wkd_Can!L16)</f>
        <v>45.752464581932863</v>
      </c>
      <c r="M16" s="28">
        <f>IF(ISERROR(KServ_Can!M16/Hrs_Wkd_Can!M16),"..",KServ_Can!M16/Hrs_Wkd_Can!M16)</f>
        <v>7.7822421689024877</v>
      </c>
      <c r="N16" s="28">
        <f>IF(ISERROR(KServ_Can!N16/Hrs_Wkd_Can!N16),"..",KServ_Can!N16/Hrs_Wkd_Can!N16)</f>
        <v>6.8691938576409264</v>
      </c>
      <c r="O16" s="28">
        <f>IF(ISERROR(KServ_Can!O16/Hrs_Wkd_Can!O16),"..",KServ_Can!O16/Hrs_Wkd_Can!O16)</f>
        <v>6.6918826479850644</v>
      </c>
      <c r="P16" s="28">
        <f>IF(ISERROR(KServ_Can!P16/Hrs_Wkd_Can!P16),"..",KServ_Can!P16/Hrs_Wkd_Can!P16)</f>
        <v>3.7832863162964303</v>
      </c>
      <c r="Q16" s="28">
        <f>IF(ISERROR(KServ_Can!Q16/Hrs_Wkd_Can!Q16),"..",KServ_Can!Q16/Hrs_Wkd_Can!Q16)</f>
        <v>9.2740934934398425</v>
      </c>
      <c r="R16" s="55"/>
    </row>
    <row r="17" spans="1:18">
      <c r="A17" s="5">
        <v>2009</v>
      </c>
      <c r="B17" s="16">
        <f>IF(ISERROR(KServ_Can!B17/Hrs_Wkd_Can!B17),"..",KServ_Can!B17/Hrs_Wkd_Can!B17)</f>
        <v>21.298280545313631</v>
      </c>
      <c r="C17" s="28">
        <f>IF(ISERROR(KServ_Can!C17/Hrs_Wkd_Can!C17),"..",KServ_Can!C17/Hrs_Wkd_Can!C17)</f>
        <v>17.756047503759802</v>
      </c>
      <c r="D17" s="28">
        <f>IF(ISERROR(KServ_Can!D17/Hrs_Wkd_Can!D17),"..",KServ_Can!D17/Hrs_Wkd_Can!D17)</f>
        <v>245.91943917649357</v>
      </c>
      <c r="E17" s="28">
        <f>IF(ISERROR(KServ_Can!E17/Hrs_Wkd_Can!E17),"..",KServ_Can!E17/Hrs_Wkd_Can!E17)</f>
        <v>134.4065008753017</v>
      </c>
      <c r="F17" s="28">
        <f>IF(ISERROR(KServ_Can!F17/Hrs_Wkd_Can!F17),"..",KServ_Can!F17/Hrs_Wkd_Can!F17)</f>
        <v>11.285171847507733</v>
      </c>
      <c r="G17" s="28">
        <f>IF(ISERROR(KServ_Can!G17/Hrs_Wkd_Can!G17),"..",KServ_Can!G17/Hrs_Wkd_Can!G17)</f>
        <v>23.173517306592085</v>
      </c>
      <c r="H17" s="28">
        <f>IF(ISERROR(KServ_Can!H17/Hrs_Wkd_Can!H17),"..",KServ_Can!H17/Hrs_Wkd_Can!H17)</f>
        <v>20.467094720166823</v>
      </c>
      <c r="I17" s="28">
        <f>IF(ISERROR(KServ_Can!I17/Hrs_Wkd_Can!I17),"..",KServ_Can!I17/Hrs_Wkd_Can!I17)</f>
        <v>8.5649014863724595</v>
      </c>
      <c r="J17" s="28">
        <f>IF(ISERROR(KServ_Can!J17/Hrs_Wkd_Can!J17),"..",KServ_Can!J17/Hrs_Wkd_Can!J17)</f>
        <v>15.754409437287048</v>
      </c>
      <c r="K17" s="28">
        <f>IF(ISERROR(KServ_Can!K17/Hrs_Wkd_Can!K17),"..",KServ_Can!K17/Hrs_Wkd_Can!K17)</f>
        <v>37.732322600835182</v>
      </c>
      <c r="L17" s="28">
        <f>IF(ISERROR(KServ_Can!L17/Hrs_Wkd_Can!L17),"..",KServ_Can!L17/Hrs_Wkd_Can!L17)</f>
        <v>44.897610890468847</v>
      </c>
      <c r="M17" s="28">
        <f>IF(ISERROR(KServ_Can!M17/Hrs_Wkd_Can!M17),"..",KServ_Can!M17/Hrs_Wkd_Can!M17)</f>
        <v>8.1398985414660494</v>
      </c>
      <c r="N17" s="28">
        <f>IF(ISERROR(KServ_Can!N17/Hrs_Wkd_Can!N17),"..",KServ_Can!N17/Hrs_Wkd_Can!N17)</f>
        <v>7.525901142578908</v>
      </c>
      <c r="O17" s="28">
        <f>IF(ISERROR(KServ_Can!O17/Hrs_Wkd_Can!O17),"..",KServ_Can!O17/Hrs_Wkd_Can!O17)</f>
        <v>6.7527954310780451</v>
      </c>
      <c r="P17" s="28">
        <f>IF(ISERROR(KServ_Can!P17/Hrs_Wkd_Can!P17),"..",KServ_Can!P17/Hrs_Wkd_Can!P17)</f>
        <v>4.2794374799058357</v>
      </c>
      <c r="Q17" s="28">
        <f>IF(ISERROR(KServ_Can!Q17/Hrs_Wkd_Can!Q17),"..",KServ_Can!Q17/Hrs_Wkd_Can!Q17)</f>
        <v>9.9626100170166403</v>
      </c>
      <c r="R17" s="55"/>
    </row>
    <row r="18" spans="1:18">
      <c r="A18" s="5">
        <v>2010</v>
      </c>
      <c r="B18" s="16">
        <f>IF(ISERROR(KServ_Can!B18/Hrs_Wkd_Can!B18),"..",KServ_Can!B18/Hrs_Wkd_Can!B18)</f>
        <v>21.28464996737792</v>
      </c>
      <c r="C18" s="28">
        <f>IF(ISERROR(KServ_Can!C18/Hrs_Wkd_Can!C18),"..",KServ_Can!C18/Hrs_Wkd_Can!C18)</f>
        <v>18.797634544055871</v>
      </c>
      <c r="D18" s="28">
        <f>IF(ISERROR(KServ_Can!D18/Hrs_Wkd_Can!D18),"..",KServ_Can!D18/Hrs_Wkd_Can!D18)</f>
        <v>231.54567998859901</v>
      </c>
      <c r="E18" s="28">
        <f>IF(ISERROR(KServ_Can!E18/Hrs_Wkd_Can!E18),"..",KServ_Can!E18/Hrs_Wkd_Can!E18)</f>
        <v>138.69368134711149</v>
      </c>
      <c r="F18" s="28">
        <f>IF(ISERROR(KServ_Can!F18/Hrs_Wkd_Can!F18),"..",KServ_Can!F18/Hrs_Wkd_Can!F18)</f>
        <v>11.29357303382538</v>
      </c>
      <c r="G18" s="28">
        <f>IF(ISERROR(KServ_Can!G18/Hrs_Wkd_Can!G18),"..",KServ_Can!G18/Hrs_Wkd_Can!G18)</f>
        <v>22.207484280885556</v>
      </c>
      <c r="H18" s="28">
        <f>IF(ISERROR(KServ_Can!H18/Hrs_Wkd_Can!H18),"..",KServ_Can!H18/Hrs_Wkd_Can!H18)</f>
        <v>20.733274690796641</v>
      </c>
      <c r="I18" s="28">
        <f>IF(ISERROR(KServ_Can!I18/Hrs_Wkd_Can!I18),"..",KServ_Can!I18/Hrs_Wkd_Can!I18)</f>
        <v>8.3812019666907673</v>
      </c>
      <c r="J18" s="28">
        <f>IF(ISERROR(KServ_Can!J18/Hrs_Wkd_Can!J18),"..",KServ_Can!J18/Hrs_Wkd_Can!J18)</f>
        <v>16.055637609718648</v>
      </c>
      <c r="K18" s="28">
        <f>IF(ISERROR(KServ_Can!K18/Hrs_Wkd_Can!K18),"..",KServ_Can!K18/Hrs_Wkd_Can!K18)</f>
        <v>37.13584960102456</v>
      </c>
      <c r="L18" s="28">
        <f>IF(ISERROR(KServ_Can!L18/Hrs_Wkd_Can!L18),"..",KServ_Can!L18/Hrs_Wkd_Can!L18)</f>
        <v>45.02273508771566</v>
      </c>
      <c r="M18" s="28">
        <f>IF(ISERROR(KServ_Can!M18/Hrs_Wkd_Can!M18),"..",KServ_Can!M18/Hrs_Wkd_Can!M18)</f>
        <v>8.4257136495982454</v>
      </c>
      <c r="N18" s="28">
        <f>IF(ISERROR(KServ_Can!N18/Hrs_Wkd_Can!N18),"..",KServ_Can!N18/Hrs_Wkd_Can!N18)</f>
        <v>7.9587428381550644</v>
      </c>
      <c r="O18" s="28">
        <f>IF(ISERROR(KServ_Can!O18/Hrs_Wkd_Can!O18),"..",KServ_Can!O18/Hrs_Wkd_Can!O18)</f>
        <v>7.1314982363940507</v>
      </c>
      <c r="P18" s="28">
        <f>IF(ISERROR(KServ_Can!P18/Hrs_Wkd_Can!P18),"..",KServ_Can!P18/Hrs_Wkd_Can!P18)</f>
        <v>4.3689483983196231</v>
      </c>
      <c r="Q18" s="28">
        <f>IF(ISERROR(KServ_Can!Q18/Hrs_Wkd_Can!Q18),"..",KServ_Can!Q18/Hrs_Wkd_Can!Q18)</f>
        <v>10.481905425279484</v>
      </c>
      <c r="R18" s="55"/>
    </row>
    <row r="19" spans="1:18">
      <c r="A19" s="5">
        <v>2011</v>
      </c>
      <c r="B19" s="16" t="str">
        <f>IF(ISERROR(Tot_K_Can!B47/Hrs_Wkd_Can!B21),"..",Tot_K_Can!B47/Hrs_Wkd_Can!B21)</f>
        <v>..</v>
      </c>
      <c r="C19" s="28" t="str">
        <f>IF(ISERROR(Tot_K_Can!C47/Hrs_Wkd_Can!C21),"..",Tot_K_Can!C47/Hrs_Wkd_Can!C21)</f>
        <v>..</v>
      </c>
      <c r="D19" s="28" t="str">
        <f>IF(ISERROR(Tot_K_Can!D47/Hrs_Wkd_Can!D21),"..",Tot_K_Can!D47/Hrs_Wkd_Can!D21)</f>
        <v>..</v>
      </c>
      <c r="E19" s="28" t="str">
        <f>IF(ISERROR(Tot_K_Can!E47/Hrs_Wkd_Can!E21),"..",Tot_K_Can!E47/Hrs_Wkd_Can!E21)</f>
        <v>..</v>
      </c>
      <c r="F19" s="28" t="str">
        <f>IF(ISERROR(Tot_K_Can!F47/Hrs_Wkd_Can!F21),"..",Tot_K_Can!F47/Hrs_Wkd_Can!F21)</f>
        <v>..</v>
      </c>
      <c r="G19" s="28" t="str">
        <f>IF(ISERROR(Tot_K_Can!G47/Hrs_Wkd_Can!G21),"..",Tot_K_Can!G47/Hrs_Wkd_Can!G21)</f>
        <v>..</v>
      </c>
      <c r="H19" s="28" t="str">
        <f>IF(ISERROR(Tot_K_Can!H47/Hrs_Wkd_Can!H21),"..",Tot_K_Can!H47/Hrs_Wkd_Can!H21)</f>
        <v>..</v>
      </c>
      <c r="I19" s="28" t="str">
        <f>IF(ISERROR(Tot_K_Can!I47/Hrs_Wkd_Can!I21),"..",Tot_K_Can!I47/Hrs_Wkd_Can!I21)</f>
        <v>..</v>
      </c>
      <c r="J19" s="28" t="str">
        <f>IF(ISERROR(Tot_K_Can!J47/Hrs_Wkd_Can!J21),"..",Tot_K_Can!J47/Hrs_Wkd_Can!J21)</f>
        <v>..</v>
      </c>
      <c r="K19" s="28" t="str">
        <f>IF(ISERROR(Tot_K_Can!K47/Hrs_Wkd_Can!K21),"..",Tot_K_Can!K47/Hrs_Wkd_Can!K21)</f>
        <v>..</v>
      </c>
      <c r="L19" s="28" t="str">
        <f>IF(ISERROR(Tot_K_Can!L47/Hrs_Wkd_Can!L21),"..",Tot_K_Can!L47/Hrs_Wkd_Can!L21)</f>
        <v>..</v>
      </c>
      <c r="M19" s="28" t="str">
        <f>IF(ISERROR(Tot_K_Can!M47/Hrs_Wkd_Can!M21),"..",Tot_K_Can!M47/Hrs_Wkd_Can!M21)</f>
        <v>..</v>
      </c>
      <c r="N19" s="28" t="str">
        <f>IF(ISERROR(Tot_K_Can!N47/Hrs_Wkd_Can!N21),"..",Tot_K_Can!N47/Hrs_Wkd_Can!N21)</f>
        <v>..</v>
      </c>
      <c r="O19" s="28" t="str">
        <f>IF(ISERROR(Tot_K_Can!O47/Hrs_Wkd_Can!O21),"..",Tot_K_Can!O47/Hrs_Wkd_Can!O21)</f>
        <v>..</v>
      </c>
      <c r="P19" s="28" t="str">
        <f>IF(ISERROR(Tot_K_Can!P47/Hrs_Wkd_Can!P21),"..",Tot_K_Can!P47/Hrs_Wkd_Can!P21)</f>
        <v>..</v>
      </c>
      <c r="Q19" s="28" t="str">
        <f>IF(ISERROR(Tot_K_Can!Q47/Hrs_Wkd_Can!Q21),"..",Tot_K_Can!Q47/Hrs_Wkd_Can!Q21)</f>
        <v>..</v>
      </c>
      <c r="R19" s="55"/>
    </row>
    <row r="20" spans="1:18">
      <c r="A20" s="5">
        <v>2012</v>
      </c>
      <c r="B20" s="16" t="str">
        <f>IF(ISERROR(Tot_K_Can!B48/Hrs_Wkd_Can!B22),"..",Tot_K_Can!B48/Hrs_Wkd_Can!B22)</f>
        <v>..</v>
      </c>
      <c r="C20" s="28" t="str">
        <f>IF(ISERROR(Tot_K_Can!C48/Hrs_Wkd_Can!C22),"..",Tot_K_Can!C48/Hrs_Wkd_Can!C22)</f>
        <v>..</v>
      </c>
      <c r="D20" s="28" t="str">
        <f>IF(ISERROR(Tot_K_Can!D48/Hrs_Wkd_Can!D22),"..",Tot_K_Can!D48/Hrs_Wkd_Can!D22)</f>
        <v>..</v>
      </c>
      <c r="E20" s="28" t="str">
        <f>IF(ISERROR(Tot_K_Can!E48/Hrs_Wkd_Can!E22),"..",Tot_K_Can!E48/Hrs_Wkd_Can!E22)</f>
        <v>..</v>
      </c>
      <c r="F20" s="28" t="str">
        <f>IF(ISERROR(Tot_K_Can!F48/Hrs_Wkd_Can!F22),"..",Tot_K_Can!F48/Hrs_Wkd_Can!F22)</f>
        <v>..</v>
      </c>
      <c r="G20" s="28" t="str">
        <f>IF(ISERROR(Tot_K_Can!G48/Hrs_Wkd_Can!G22),"..",Tot_K_Can!G48/Hrs_Wkd_Can!G22)</f>
        <v>..</v>
      </c>
      <c r="H20" s="28" t="str">
        <f>IF(ISERROR(Tot_K_Can!H48/Hrs_Wkd_Can!H22),"..",Tot_K_Can!H48/Hrs_Wkd_Can!H22)</f>
        <v>..</v>
      </c>
      <c r="I20" s="28" t="str">
        <f>IF(ISERROR(Tot_K_Can!I48/Hrs_Wkd_Can!I22),"..",Tot_K_Can!I48/Hrs_Wkd_Can!I22)</f>
        <v>..</v>
      </c>
      <c r="J20" s="28" t="str">
        <f>IF(ISERROR(Tot_K_Can!J48/Hrs_Wkd_Can!J22),"..",Tot_K_Can!J48/Hrs_Wkd_Can!J22)</f>
        <v>..</v>
      </c>
      <c r="K20" s="28" t="str">
        <f>IF(ISERROR(Tot_K_Can!K48/Hrs_Wkd_Can!K22),"..",Tot_K_Can!K48/Hrs_Wkd_Can!K22)</f>
        <v>..</v>
      </c>
      <c r="L20" s="28" t="str">
        <f>IF(ISERROR(Tot_K_Can!L48/Hrs_Wkd_Can!L22),"..",Tot_K_Can!L48/Hrs_Wkd_Can!L22)</f>
        <v>..</v>
      </c>
      <c r="M20" s="28" t="str">
        <f>IF(ISERROR(Tot_K_Can!M48/Hrs_Wkd_Can!M22),"..",Tot_K_Can!M48/Hrs_Wkd_Can!M22)</f>
        <v>..</v>
      </c>
      <c r="N20" s="28" t="str">
        <f>IF(ISERROR(Tot_K_Can!N48/Hrs_Wkd_Can!N22),"..",Tot_K_Can!N48/Hrs_Wkd_Can!N22)</f>
        <v>..</v>
      </c>
      <c r="O20" s="28" t="str">
        <f>IF(ISERROR(Tot_K_Can!O48/Hrs_Wkd_Can!O22),"..",Tot_K_Can!O48/Hrs_Wkd_Can!O22)</f>
        <v>..</v>
      </c>
      <c r="P20" s="28" t="str">
        <f>IF(ISERROR(Tot_K_Can!P48/Hrs_Wkd_Can!P22),"..",Tot_K_Can!P48/Hrs_Wkd_Can!P22)</f>
        <v>..</v>
      </c>
      <c r="Q20" s="28" t="str">
        <f>IF(ISERROR(Tot_K_Can!Q48/Hrs_Wkd_Can!Q22),"..",Tot_K_Can!Q48/Hrs_Wkd_Can!Q22)</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2.9660540373621203</v>
      </c>
      <c r="C23" s="9">
        <f t="shared" si="0"/>
        <v>2.8924837000589676</v>
      </c>
      <c r="D23" s="9">
        <f t="shared" si="0"/>
        <v>4.1497852749420527</v>
      </c>
      <c r="E23" s="9">
        <f t="shared" si="0"/>
        <v>0.30074338731911343</v>
      </c>
      <c r="F23" s="9">
        <f t="shared" si="0"/>
        <v>2.8113993056925413</v>
      </c>
      <c r="G23" s="9">
        <f t="shared" si="0"/>
        <v>1.9734939423026177</v>
      </c>
      <c r="H23" s="28">
        <f t="shared" si="0"/>
        <v>4.7028444999060337</v>
      </c>
      <c r="I23" s="28">
        <f t="shared" si="0"/>
        <v>4.3323516971643272</v>
      </c>
      <c r="J23" s="28">
        <f t="shared" si="0"/>
        <v>3.5420494108874045</v>
      </c>
      <c r="K23" s="28">
        <f t="shared" si="0"/>
        <v>0.5320863061110126</v>
      </c>
      <c r="L23" s="28">
        <f t="shared" si="0"/>
        <v>2.5575073782799107</v>
      </c>
      <c r="M23" s="28">
        <f t="shared" si="0"/>
        <v>4.4874451904953094</v>
      </c>
      <c r="N23" s="28">
        <f t="shared" si="0"/>
        <v>1.9307236111232973</v>
      </c>
      <c r="O23" s="28">
        <f t="shared" si="0"/>
        <v>1.566340080255535</v>
      </c>
      <c r="P23" s="28">
        <f t="shared" si="0"/>
        <v>0.35455627356120178</v>
      </c>
      <c r="Q23" s="58">
        <f t="shared" si="0"/>
        <v>8.5272363125188821</v>
      </c>
      <c r="R23" s="55"/>
    </row>
    <row r="24" spans="1:18">
      <c r="A24" s="118" t="s">
        <v>19</v>
      </c>
      <c r="B24" s="16">
        <f t="shared" si="0"/>
        <v>2.6571443179646215</v>
      </c>
      <c r="C24" s="9">
        <f t="shared" si="0"/>
        <v>3.0467927327187061</v>
      </c>
      <c r="D24" s="9">
        <f t="shared" si="0"/>
        <v>6.7642399471672388</v>
      </c>
      <c r="E24" s="9">
        <f t="shared" si="0"/>
        <v>1.5533333993178466E-2</v>
      </c>
      <c r="F24" s="9">
        <f t="shared" si="0"/>
        <v>3.2799536145181163</v>
      </c>
      <c r="G24" s="9">
        <f t="shared" si="0"/>
        <v>1.0362003569540867</v>
      </c>
      <c r="H24" s="28">
        <f t="shared" si="0"/>
        <v>3.2966606616625205</v>
      </c>
      <c r="I24" s="28">
        <f t="shared" si="0"/>
        <v>3.3001972950321035</v>
      </c>
      <c r="J24" s="28">
        <f t="shared" si="0"/>
        <v>5.0374079435080876</v>
      </c>
      <c r="K24" s="28">
        <f t="shared" si="0"/>
        <v>0.723349392178263</v>
      </c>
      <c r="L24" s="28">
        <f t="shared" si="0"/>
        <v>5.2946643639900426</v>
      </c>
      <c r="M24" s="28">
        <f t="shared" si="0"/>
        <v>7.8947965349342564</v>
      </c>
      <c r="N24" s="28">
        <f t="shared" si="0"/>
        <v>-9.8176315994461643</v>
      </c>
      <c r="O24" s="28">
        <f t="shared" si="0"/>
        <v>-0.19894580823835994</v>
      </c>
      <c r="P24" s="28">
        <f t="shared" si="0"/>
        <v>-5.3042017432759714</v>
      </c>
      <c r="Q24" s="28">
        <f t="shared" si="0"/>
        <v>12.182300790989276</v>
      </c>
      <c r="R24" s="55"/>
    </row>
    <row r="25" spans="1:18">
      <c r="A25" s="118" t="s">
        <v>20</v>
      </c>
      <c r="B25" s="16">
        <f t="shared" si="0"/>
        <v>3.0589080888290932</v>
      </c>
      <c r="C25" s="9">
        <f t="shared" si="0"/>
        <v>2.8462360651479779</v>
      </c>
      <c r="D25" s="9">
        <f t="shared" si="0"/>
        <v>3.3780054572383644</v>
      </c>
      <c r="E25" s="9">
        <f t="shared" si="0"/>
        <v>0.38646489559062136</v>
      </c>
      <c r="F25" s="9">
        <f t="shared" si="0"/>
        <v>2.6712479659657395</v>
      </c>
      <c r="G25" s="9">
        <f t="shared" si="0"/>
        <v>2.2563739054918042</v>
      </c>
      <c r="H25" s="28">
        <f t="shared" si="0"/>
        <v>5.1284206439363489</v>
      </c>
      <c r="I25" s="28">
        <f t="shared" si="0"/>
        <v>4.6440043986854418</v>
      </c>
      <c r="J25" s="28">
        <f t="shared" si="0"/>
        <v>3.0976069979047338</v>
      </c>
      <c r="K25" s="28">
        <f t="shared" si="0"/>
        <v>0.47477823346453452</v>
      </c>
      <c r="L25" s="28">
        <f t="shared" si="0"/>
        <v>1.7503202137221896</v>
      </c>
      <c r="M25" s="28">
        <f t="shared" si="0"/>
        <v>3.4863795345379867</v>
      </c>
      <c r="N25" s="28">
        <f t="shared" si="0"/>
        <v>5.7450747342532527</v>
      </c>
      <c r="O25" s="28">
        <f t="shared" si="0"/>
        <v>2.1019896744635114</v>
      </c>
      <c r="P25" s="28">
        <f t="shared" si="0"/>
        <v>2.1172264589937928</v>
      </c>
      <c r="Q25" s="28">
        <f t="shared" si="0"/>
        <v>7.4541180385881312</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 t="shared" ref="B31:Q46" si="1">IF(ISERROR((B5/$B5)*100),"..",(B5/$B5)*100)</f>
        <v>100</v>
      </c>
      <c r="C31" s="117">
        <f t="shared" si="1"/>
        <v>89.139898557472961</v>
      </c>
      <c r="D31" s="117">
        <f t="shared" si="1"/>
        <v>937.63573226338792</v>
      </c>
      <c r="E31" s="117">
        <f t="shared" si="1"/>
        <v>916.34516859967653</v>
      </c>
      <c r="F31" s="117">
        <f t="shared" si="1"/>
        <v>54.106724777757989</v>
      </c>
      <c r="G31" s="117">
        <f t="shared" si="1"/>
        <v>118.33708233365307</v>
      </c>
      <c r="H31" s="117">
        <f t="shared" si="1"/>
        <v>78.372562703364807</v>
      </c>
      <c r="I31" s="117">
        <f t="shared" si="1"/>
        <v>33.175367458609117</v>
      </c>
      <c r="J31" s="117">
        <f t="shared" si="1"/>
        <v>70.15620883084695</v>
      </c>
      <c r="K31" s="117">
        <f t="shared" si="1"/>
        <v>238.11607571031666</v>
      </c>
      <c r="L31" s="117">
        <f t="shared" si="1"/>
        <v>222.74672467588519</v>
      </c>
      <c r="M31" s="117">
        <f t="shared" si="1"/>
        <v>32.713698924697823</v>
      </c>
      <c r="N31" s="117">
        <f t="shared" si="1"/>
        <v>42.641696002595353</v>
      </c>
      <c r="O31" s="117">
        <f t="shared" si="1"/>
        <v>40.030381795667594</v>
      </c>
      <c r="P31" s="117">
        <f t="shared" si="1"/>
        <v>28.664942355857491</v>
      </c>
      <c r="Q31" s="117">
        <f t="shared" si="1"/>
        <v>24.853809295278527</v>
      </c>
      <c r="R31" s="55"/>
    </row>
    <row r="32" spans="1:18">
      <c r="A32" s="5">
        <v>1998</v>
      </c>
      <c r="B32" s="87">
        <f t="shared" si="1"/>
        <v>100</v>
      </c>
      <c r="C32" s="117">
        <f t="shared" si="1"/>
        <v>88.220314166907926</v>
      </c>
      <c r="D32" s="117">
        <f t="shared" si="1"/>
        <v>1058.2105034171232</v>
      </c>
      <c r="E32" s="117">
        <f t="shared" si="1"/>
        <v>867.23640623088511</v>
      </c>
      <c r="F32" s="117">
        <f t="shared" si="1"/>
        <v>55.101189139529403</v>
      </c>
      <c r="G32" s="117">
        <f t="shared" si="1"/>
        <v>120.4688017395934</v>
      </c>
      <c r="H32" s="117">
        <f t="shared" si="1"/>
        <v>84.353615187447105</v>
      </c>
      <c r="I32" s="117">
        <f t="shared" si="1"/>
        <v>32.734318386375747</v>
      </c>
      <c r="J32" s="117">
        <f t="shared" si="1"/>
        <v>76.170688720649821</v>
      </c>
      <c r="K32" s="117">
        <f t="shared" si="1"/>
        <v>223.43058473238386</v>
      </c>
      <c r="L32" s="117">
        <f t="shared" si="1"/>
        <v>232.52510763021914</v>
      </c>
      <c r="M32" s="117">
        <f t="shared" si="1"/>
        <v>32.378251614865107</v>
      </c>
      <c r="N32" s="117">
        <f t="shared" si="1"/>
        <v>34.705563418629012</v>
      </c>
      <c r="O32" s="117">
        <f t="shared" si="1"/>
        <v>37.616208844088916</v>
      </c>
      <c r="P32" s="117">
        <f t="shared" si="1"/>
        <v>25.228968428750793</v>
      </c>
      <c r="Q32" s="117">
        <f t="shared" si="1"/>
        <v>26.173917185024592</v>
      </c>
      <c r="R32" s="55"/>
    </row>
    <row r="33" spans="1:18">
      <c r="A33" s="5">
        <v>1999</v>
      </c>
      <c r="B33" s="87">
        <f t="shared" si="1"/>
        <v>100</v>
      </c>
      <c r="C33" s="117">
        <f t="shared" si="1"/>
        <v>87.99525898818446</v>
      </c>
      <c r="D33" s="117">
        <f t="shared" si="1"/>
        <v>1115.5134945246962</v>
      </c>
      <c r="E33" s="117">
        <f t="shared" si="1"/>
        <v>885.76480854322472</v>
      </c>
      <c r="F33" s="117">
        <f t="shared" si="1"/>
        <v>55.083029780976688</v>
      </c>
      <c r="G33" s="117">
        <f t="shared" si="1"/>
        <v>117.03690598540122</v>
      </c>
      <c r="H33" s="117">
        <f t="shared" si="1"/>
        <v>83.141965206798858</v>
      </c>
      <c r="I33" s="117">
        <f t="shared" si="1"/>
        <v>32.736677268345339</v>
      </c>
      <c r="J33" s="117">
        <f t="shared" si="1"/>
        <v>76.608307674798056</v>
      </c>
      <c r="K33" s="117">
        <f t="shared" si="1"/>
        <v>214.87317566368978</v>
      </c>
      <c r="L33" s="117">
        <f t="shared" si="1"/>
        <v>242.71258936683066</v>
      </c>
      <c r="M33" s="117">
        <f t="shared" si="1"/>
        <v>33.179979430398546</v>
      </c>
      <c r="N33" s="117">
        <f t="shared" si="1"/>
        <v>28.985698493729746</v>
      </c>
      <c r="O33" s="117">
        <f t="shared" si="1"/>
        <v>38.207386578395791</v>
      </c>
      <c r="P33" s="117">
        <f t="shared" si="1"/>
        <v>23.556688020438298</v>
      </c>
      <c r="Q33" s="117">
        <f t="shared" si="1"/>
        <v>30.666201670062538</v>
      </c>
      <c r="R33" s="55"/>
    </row>
    <row r="34" spans="1:18">
      <c r="A34" s="5">
        <v>2000</v>
      </c>
      <c r="B34" s="87">
        <f t="shared" si="1"/>
        <v>100</v>
      </c>
      <c r="C34" s="117">
        <f t="shared" si="1"/>
        <v>90.158781995306484</v>
      </c>
      <c r="D34" s="117">
        <f t="shared" si="1"/>
        <v>1054.7366821615494</v>
      </c>
      <c r="E34" s="117">
        <f t="shared" si="1"/>
        <v>847.41065980834378</v>
      </c>
      <c r="F34" s="117">
        <f t="shared" si="1"/>
        <v>55.09748955690452</v>
      </c>
      <c r="G34" s="117">
        <f t="shared" si="1"/>
        <v>112.81954309395155</v>
      </c>
      <c r="H34" s="117">
        <f t="shared" si="1"/>
        <v>79.846403106429449</v>
      </c>
      <c r="I34" s="117">
        <f t="shared" si="1"/>
        <v>33.802720759929088</v>
      </c>
      <c r="J34" s="117">
        <f t="shared" si="1"/>
        <v>75.150273043693559</v>
      </c>
      <c r="K34" s="117">
        <f t="shared" si="1"/>
        <v>224.91149725758635</v>
      </c>
      <c r="L34" s="117">
        <f t="shared" si="1"/>
        <v>240.36038080852836</v>
      </c>
      <c r="M34" s="117">
        <f t="shared" si="1"/>
        <v>37.980756996079997</v>
      </c>
      <c r="N34" s="117">
        <f t="shared" si="1"/>
        <v>28.90891836550697</v>
      </c>
      <c r="O34" s="117">
        <f t="shared" si="1"/>
        <v>36.781342894482208</v>
      </c>
      <c r="P34" s="117">
        <f t="shared" si="1"/>
        <v>22.49964489164206</v>
      </c>
      <c r="Q34" s="117">
        <f t="shared" si="1"/>
        <v>32.433846216125019</v>
      </c>
      <c r="R34" s="55"/>
    </row>
    <row r="35" spans="1:18">
      <c r="A35" s="5">
        <v>2001</v>
      </c>
      <c r="B35" s="87">
        <f t="shared" si="1"/>
        <v>100</v>
      </c>
      <c r="C35" s="117">
        <f t="shared" si="1"/>
        <v>95.297096211314624</v>
      </c>
      <c r="D35" s="117">
        <f t="shared" si="1"/>
        <v>1069.1018963482757</v>
      </c>
      <c r="E35" s="117">
        <f t="shared" si="1"/>
        <v>803.94578137250198</v>
      </c>
      <c r="F35" s="117">
        <f t="shared" si="1"/>
        <v>54.787995022922665</v>
      </c>
      <c r="G35" s="117">
        <f t="shared" si="1"/>
        <v>111.29499625029912</v>
      </c>
      <c r="H35" s="117">
        <f t="shared" si="1"/>
        <v>80.887170952694575</v>
      </c>
      <c r="I35" s="117">
        <f t="shared" si="1"/>
        <v>34.755563823407826</v>
      </c>
      <c r="J35" s="117">
        <f t="shared" si="1"/>
        <v>73.927134467577005</v>
      </c>
      <c r="K35" s="117">
        <f t="shared" si="1"/>
        <v>226.94236323079102</v>
      </c>
      <c r="L35" s="117">
        <f t="shared" si="1"/>
        <v>243.04633932501156</v>
      </c>
      <c r="M35" s="117">
        <f t="shared" si="1"/>
        <v>37.248889129453133</v>
      </c>
      <c r="N35" s="117">
        <f t="shared" si="1"/>
        <v>26.090087259785903</v>
      </c>
      <c r="O35" s="117">
        <f t="shared" si="1"/>
        <v>33.589212497701823</v>
      </c>
      <c r="P35" s="117">
        <f t="shared" si="1"/>
        <v>20.793808600633383</v>
      </c>
      <c r="Q35" s="117">
        <f t="shared" si="1"/>
        <v>34.711134139292668</v>
      </c>
      <c r="R35" s="55"/>
    </row>
    <row r="36" spans="1:18">
      <c r="A36" s="5">
        <v>2002</v>
      </c>
      <c r="B36" s="87">
        <f t="shared" si="1"/>
        <v>100</v>
      </c>
      <c r="C36" s="117">
        <f t="shared" si="1"/>
        <v>92.959533021980761</v>
      </c>
      <c r="D36" s="117">
        <f t="shared" si="1"/>
        <v>1151.1988983597068</v>
      </c>
      <c r="E36" s="117">
        <f t="shared" si="1"/>
        <v>810.62706897397754</v>
      </c>
      <c r="F36" s="117">
        <f t="shared" si="1"/>
        <v>55.709630768843141</v>
      </c>
      <c r="G36" s="117">
        <f t="shared" si="1"/>
        <v>109.06589513174079</v>
      </c>
      <c r="H36" s="117">
        <f t="shared" si="1"/>
        <v>82.366660262883343</v>
      </c>
      <c r="I36" s="117">
        <f t="shared" si="1"/>
        <v>34.723098995241884</v>
      </c>
      <c r="J36" s="117">
        <f t="shared" si="1"/>
        <v>76.731180015317364</v>
      </c>
      <c r="K36" s="117">
        <f t="shared" si="1"/>
        <v>237.28294456841815</v>
      </c>
      <c r="L36" s="117">
        <f t="shared" si="1"/>
        <v>245.58626443786829</v>
      </c>
      <c r="M36" s="117">
        <f t="shared" si="1"/>
        <v>37.442201944207653</v>
      </c>
      <c r="N36" s="117">
        <f t="shared" si="1"/>
        <v>24.022082510404296</v>
      </c>
      <c r="O36" s="117">
        <f t="shared" si="1"/>
        <v>32.535430776461503</v>
      </c>
      <c r="P36" s="117">
        <f t="shared" si="1"/>
        <v>20.223274560657149</v>
      </c>
      <c r="Q36" s="117">
        <f t="shared" si="1"/>
        <v>38.321843424538457</v>
      </c>
      <c r="R36" s="55"/>
    </row>
    <row r="37" spans="1:18">
      <c r="A37" s="5">
        <v>2003</v>
      </c>
      <c r="B37" s="87">
        <f t="shared" si="1"/>
        <v>100</v>
      </c>
      <c r="C37" s="117">
        <f t="shared" si="1"/>
        <v>90.844798217499118</v>
      </c>
      <c r="D37" s="117">
        <f t="shared" si="1"/>
        <v>1154.6636246341332</v>
      </c>
      <c r="E37" s="117">
        <f t="shared" si="1"/>
        <v>733.02350782313624</v>
      </c>
      <c r="F37" s="117">
        <f t="shared" si="1"/>
        <v>54.309193195412576</v>
      </c>
      <c r="G37" s="117">
        <f t="shared" si="1"/>
        <v>108.08771030820982</v>
      </c>
      <c r="H37" s="117">
        <f t="shared" si="1"/>
        <v>86.817119950085726</v>
      </c>
      <c r="I37" s="117">
        <f t="shared" si="1"/>
        <v>36.445362154057399</v>
      </c>
      <c r="J37" s="117">
        <f t="shared" si="1"/>
        <v>76.762928967670121</v>
      </c>
      <c r="K37" s="117">
        <f t="shared" si="1"/>
        <v>223.48631453085034</v>
      </c>
      <c r="L37" s="117">
        <f t="shared" si="1"/>
        <v>242.71359048148696</v>
      </c>
      <c r="M37" s="117">
        <f t="shared" si="1"/>
        <v>37.819438985178891</v>
      </c>
      <c r="N37" s="117">
        <f t="shared" si="1"/>
        <v>24.788460030531983</v>
      </c>
      <c r="O37" s="117">
        <f t="shared" si="1"/>
        <v>33.245256507215203</v>
      </c>
      <c r="P37" s="117">
        <f t="shared" si="1"/>
        <v>20.244286052381248</v>
      </c>
      <c r="Q37" s="117">
        <f t="shared" si="1"/>
        <v>42.079120667398549</v>
      </c>
      <c r="R37" s="55"/>
    </row>
    <row r="38" spans="1:18">
      <c r="A38" s="5">
        <v>2004</v>
      </c>
      <c r="B38" s="87">
        <f t="shared" si="1"/>
        <v>100</v>
      </c>
      <c r="C38" s="117">
        <f t="shared" si="1"/>
        <v>89.384482809326059</v>
      </c>
      <c r="D38" s="117">
        <f t="shared" si="1"/>
        <v>1134.4739586009632</v>
      </c>
      <c r="E38" s="117">
        <f t="shared" si="1"/>
        <v>693.39973801859878</v>
      </c>
      <c r="F38" s="117">
        <f t="shared" si="1"/>
        <v>53.28346531316722</v>
      </c>
      <c r="G38" s="117">
        <f t="shared" si="1"/>
        <v>105.4741455702072</v>
      </c>
      <c r="H38" s="117">
        <f t="shared" si="1"/>
        <v>87.622621745136172</v>
      </c>
      <c r="I38" s="117">
        <f t="shared" si="1"/>
        <v>38.793771646005986</v>
      </c>
      <c r="J38" s="117">
        <f t="shared" si="1"/>
        <v>73.469248250149164</v>
      </c>
      <c r="K38" s="117">
        <f t="shared" si="1"/>
        <v>221.83710007103605</v>
      </c>
      <c r="L38" s="117">
        <f t="shared" si="1"/>
        <v>242.94271261637556</v>
      </c>
      <c r="M38" s="117">
        <f t="shared" si="1"/>
        <v>39.901811444474113</v>
      </c>
      <c r="N38" s="117">
        <f t="shared" si="1"/>
        <v>25.700157548473669</v>
      </c>
      <c r="O38" s="117">
        <f t="shared" si="1"/>
        <v>31.650827076926706</v>
      </c>
      <c r="P38" s="117">
        <f t="shared" si="1"/>
        <v>20.531447098736844</v>
      </c>
      <c r="Q38" s="117">
        <f t="shared" si="1"/>
        <v>44.265556164330874</v>
      </c>
      <c r="R38" s="55"/>
    </row>
    <row r="39" spans="1:18">
      <c r="A39" s="5">
        <v>2005</v>
      </c>
      <c r="B39" s="87">
        <f t="shared" si="1"/>
        <v>100</v>
      </c>
      <c r="C39" s="117">
        <f t="shared" si="1"/>
        <v>84.630566360670457</v>
      </c>
      <c r="D39" s="117">
        <f t="shared" si="1"/>
        <v>1069.6910230387623</v>
      </c>
      <c r="E39" s="117">
        <f t="shared" si="1"/>
        <v>641.9137712279794</v>
      </c>
      <c r="F39" s="117">
        <f t="shared" si="1"/>
        <v>50.682674459281742</v>
      </c>
      <c r="G39" s="117">
        <f t="shared" si="1"/>
        <v>103.62891737150861</v>
      </c>
      <c r="H39" s="117">
        <f t="shared" si="1"/>
        <v>88.370106693538091</v>
      </c>
      <c r="I39" s="117">
        <f t="shared" si="1"/>
        <v>39.253866414229201</v>
      </c>
      <c r="J39" s="117">
        <f t="shared" si="1"/>
        <v>73.503975016638663</v>
      </c>
      <c r="K39" s="117">
        <f t="shared" si="1"/>
        <v>219.56723114329736</v>
      </c>
      <c r="L39" s="117">
        <f t="shared" si="1"/>
        <v>235.88546134798904</v>
      </c>
      <c r="M39" s="117">
        <f t="shared" si="1"/>
        <v>38.305032386108593</v>
      </c>
      <c r="N39" s="117">
        <f t="shared" si="1"/>
        <v>25.981853085459001</v>
      </c>
      <c r="O39" s="117">
        <f t="shared" si="1"/>
        <v>33.547069452383091</v>
      </c>
      <c r="P39" s="117">
        <f t="shared" si="1"/>
        <v>20.453957037997906</v>
      </c>
      <c r="Q39" s="117">
        <f t="shared" si="1"/>
        <v>46.502965598443865</v>
      </c>
      <c r="R39" s="55"/>
    </row>
    <row r="40" spans="1:18">
      <c r="A40" s="5">
        <v>2006</v>
      </c>
      <c r="B40" s="87">
        <f t="shared" si="1"/>
        <v>100</v>
      </c>
      <c r="C40" s="117">
        <f t="shared" si="1"/>
        <v>81.953787149622741</v>
      </c>
      <c r="D40" s="117">
        <f t="shared" si="1"/>
        <v>1024.0858269700436</v>
      </c>
      <c r="E40" s="117">
        <f t="shared" si="1"/>
        <v>659.62613148777768</v>
      </c>
      <c r="F40" s="117">
        <f t="shared" si="1"/>
        <v>48.310601732320215</v>
      </c>
      <c r="G40" s="117">
        <f t="shared" si="1"/>
        <v>103.43315441625964</v>
      </c>
      <c r="H40" s="117">
        <f t="shared" si="1"/>
        <v>89.942558363066766</v>
      </c>
      <c r="I40" s="117">
        <f t="shared" si="1"/>
        <v>39.446594297955784</v>
      </c>
      <c r="J40" s="117">
        <f t="shared" si="1"/>
        <v>70.970256564869459</v>
      </c>
      <c r="K40" s="117">
        <f t="shared" si="1"/>
        <v>211.73783324075924</v>
      </c>
      <c r="L40" s="117">
        <f t="shared" si="1"/>
        <v>234.62630364925511</v>
      </c>
      <c r="M40" s="117">
        <f t="shared" si="1"/>
        <v>37.457769544193788</v>
      </c>
      <c r="N40" s="117">
        <f t="shared" si="1"/>
        <v>28.865934938014593</v>
      </c>
      <c r="O40" s="117">
        <f t="shared" si="1"/>
        <v>31.862826699051478</v>
      </c>
      <c r="P40" s="117">
        <f t="shared" si="1"/>
        <v>19.439314051464017</v>
      </c>
      <c r="Q40" s="117">
        <f t="shared" si="1"/>
        <v>46.256182359711175</v>
      </c>
      <c r="R40" s="55"/>
    </row>
    <row r="41" spans="1:18">
      <c r="A41" s="5">
        <v>2007</v>
      </c>
      <c r="B41" s="87">
        <f t="shared" si="1"/>
        <v>100</v>
      </c>
      <c r="C41" s="117">
        <f t="shared" si="1"/>
        <v>80.412356223099351</v>
      </c>
      <c r="D41" s="117">
        <f t="shared" si="1"/>
        <v>1060.799632598972</v>
      </c>
      <c r="E41" s="117">
        <f t="shared" si="1"/>
        <v>691.38068236849278</v>
      </c>
      <c r="F41" s="117">
        <f t="shared" si="1"/>
        <v>50.9960280075925</v>
      </c>
      <c r="G41" s="117">
        <f t="shared" si="1"/>
        <v>104.97707458446177</v>
      </c>
      <c r="H41" s="117">
        <f t="shared" si="1"/>
        <v>91.35804528982365</v>
      </c>
      <c r="I41" s="117">
        <f t="shared" si="1"/>
        <v>40.269023238609861</v>
      </c>
      <c r="J41" s="117">
        <f t="shared" si="1"/>
        <v>70.99080918450791</v>
      </c>
      <c r="K41" s="117">
        <f t="shared" si="1"/>
        <v>196.41844807502045</v>
      </c>
      <c r="L41" s="117">
        <f t="shared" si="1"/>
        <v>234.83632078624623</v>
      </c>
      <c r="M41" s="117">
        <f t="shared" si="1"/>
        <v>37.33710804404317</v>
      </c>
      <c r="N41" s="117">
        <f t="shared" si="1"/>
        <v>29.874067125400352</v>
      </c>
      <c r="O41" s="117">
        <f t="shared" si="1"/>
        <v>31.862952183695111</v>
      </c>
      <c r="P41" s="117">
        <f t="shared" si="1"/>
        <v>18.885359625672347</v>
      </c>
      <c r="Q41" s="117">
        <f t="shared" si="1"/>
        <v>45.353452165993225</v>
      </c>
      <c r="R41" s="55"/>
    </row>
    <row r="42" spans="1:18">
      <c r="A42" s="5">
        <v>2008</v>
      </c>
      <c r="B42" s="87">
        <f t="shared" si="1"/>
        <v>100</v>
      </c>
      <c r="C42" s="117">
        <f t="shared" si="1"/>
        <v>84.779300949198984</v>
      </c>
      <c r="D42" s="117">
        <f t="shared" si="1"/>
        <v>1045.4126649634441</v>
      </c>
      <c r="E42" s="117">
        <f t="shared" si="1"/>
        <v>665.24805207263091</v>
      </c>
      <c r="F42" s="117">
        <f t="shared" si="1"/>
        <v>50.892108013929857</v>
      </c>
      <c r="G42" s="117">
        <f t="shared" si="1"/>
        <v>105.3716092837679</v>
      </c>
      <c r="H42" s="117">
        <f t="shared" si="1"/>
        <v>91.068691595947143</v>
      </c>
      <c r="I42" s="117">
        <f t="shared" si="1"/>
        <v>41.242501892672557</v>
      </c>
      <c r="J42" s="117">
        <f t="shared" si="1"/>
        <v>71.590519873064224</v>
      </c>
      <c r="K42" s="117">
        <f t="shared" si="1"/>
        <v>182.80473178822004</v>
      </c>
      <c r="L42" s="117">
        <f t="shared" si="1"/>
        <v>225.44893536512544</v>
      </c>
      <c r="M42" s="117">
        <f t="shared" si="1"/>
        <v>38.347621877084244</v>
      </c>
      <c r="N42" s="117">
        <f t="shared" si="1"/>
        <v>33.848503160928111</v>
      </c>
      <c r="O42" s="117">
        <f t="shared" si="1"/>
        <v>32.974787967430053</v>
      </c>
      <c r="P42" s="117">
        <f t="shared" si="1"/>
        <v>18.642446477676597</v>
      </c>
      <c r="Q42" s="117">
        <f t="shared" si="1"/>
        <v>45.698838820549504</v>
      </c>
      <c r="R42" s="55"/>
    </row>
    <row r="43" spans="1:18">
      <c r="A43" s="5">
        <v>2009</v>
      </c>
      <c r="B43" s="87">
        <f t="shared" si="1"/>
        <v>100</v>
      </c>
      <c r="C43" s="117">
        <f t="shared" si="1"/>
        <v>83.368455336018926</v>
      </c>
      <c r="D43" s="117">
        <f t="shared" si="1"/>
        <v>1154.6445669793964</v>
      </c>
      <c r="E43" s="117">
        <f t="shared" si="1"/>
        <v>631.06737930952761</v>
      </c>
      <c r="F43" s="117">
        <f t="shared" si="1"/>
        <v>52.986304802858221</v>
      </c>
      <c r="G43" s="117">
        <f t="shared" si="1"/>
        <v>108.80463921624448</v>
      </c>
      <c r="H43" s="117">
        <f t="shared" si="1"/>
        <v>96.097404091478651</v>
      </c>
      <c r="I43" s="117">
        <f t="shared" si="1"/>
        <v>40.214051402647328</v>
      </c>
      <c r="J43" s="117">
        <f t="shared" si="1"/>
        <v>73.970334852939914</v>
      </c>
      <c r="K43" s="117">
        <f t="shared" si="1"/>
        <v>177.16135591583057</v>
      </c>
      <c r="L43" s="117">
        <f t="shared" si="1"/>
        <v>210.80392285633548</v>
      </c>
      <c r="M43" s="117">
        <f t="shared" si="1"/>
        <v>38.218571326205549</v>
      </c>
      <c r="N43" s="117">
        <f t="shared" si="1"/>
        <v>35.335721710337175</v>
      </c>
      <c r="O43" s="117">
        <f t="shared" si="1"/>
        <v>31.705824405453694</v>
      </c>
      <c r="P43" s="117">
        <f t="shared" si="1"/>
        <v>20.092877783260594</v>
      </c>
      <c r="Q43" s="117">
        <f t="shared" si="1"/>
        <v>46.776593048534913</v>
      </c>
      <c r="R43" s="55"/>
    </row>
    <row r="44" spans="1:18">
      <c r="A44" s="5">
        <v>2010</v>
      </c>
      <c r="B44" s="87">
        <f t="shared" si="1"/>
        <v>100</v>
      </c>
      <c r="C44" s="117">
        <f t="shared" si="1"/>
        <v>88.315450678616799</v>
      </c>
      <c r="D44" s="117">
        <f t="shared" si="1"/>
        <v>1087.8528909025013</v>
      </c>
      <c r="E44" s="117">
        <f t="shared" si="1"/>
        <v>651.61363498897754</v>
      </c>
      <c r="F44" s="117">
        <f t="shared" si="1"/>
        <v>53.059707588024985</v>
      </c>
      <c r="G44" s="117">
        <f t="shared" si="1"/>
        <v>104.33568000846631</v>
      </c>
      <c r="H44" s="117">
        <f t="shared" si="1"/>
        <v>97.409516823502628</v>
      </c>
      <c r="I44" s="117">
        <f t="shared" si="1"/>
        <v>39.376743237667903</v>
      </c>
      <c r="J44" s="117">
        <f t="shared" si="1"/>
        <v>75.432941741238139</v>
      </c>
      <c r="K44" s="117">
        <f t="shared" si="1"/>
        <v>174.47244684756905</v>
      </c>
      <c r="L44" s="117">
        <f t="shared" si="1"/>
        <v>211.52678177334417</v>
      </c>
      <c r="M44" s="117">
        <f t="shared" si="1"/>
        <v>39.585868983102749</v>
      </c>
      <c r="N44" s="117">
        <f t="shared" si="1"/>
        <v>37.391936679029683</v>
      </c>
      <c r="O44" s="117">
        <f t="shared" si="1"/>
        <v>33.505358309035834</v>
      </c>
      <c r="P44" s="117">
        <f t="shared" si="1"/>
        <v>20.526287277525</v>
      </c>
      <c r="Q44" s="117">
        <f t="shared" si="1"/>
        <v>49.246313382388976</v>
      </c>
      <c r="R44" s="55"/>
    </row>
    <row r="45" spans="1:18">
      <c r="A45" s="5">
        <v>2011</v>
      </c>
      <c r="B45" s="87" t="str">
        <f t="shared" si="1"/>
        <v>..</v>
      </c>
      <c r="C45" s="117" t="str">
        <f t="shared" si="1"/>
        <v>..</v>
      </c>
      <c r="D45" s="117" t="str">
        <f t="shared" si="1"/>
        <v>..</v>
      </c>
      <c r="E45" s="117" t="str">
        <f t="shared" si="1"/>
        <v>..</v>
      </c>
      <c r="F45" s="117" t="str">
        <f t="shared" si="1"/>
        <v>..</v>
      </c>
      <c r="G45" s="117" t="str">
        <f t="shared" si="1"/>
        <v>..</v>
      </c>
      <c r="H45" s="117" t="str">
        <f t="shared" si="1"/>
        <v>..</v>
      </c>
      <c r="I45" s="117" t="str">
        <f t="shared" si="1"/>
        <v>..</v>
      </c>
      <c r="J45" s="117" t="str">
        <f t="shared" si="1"/>
        <v>..</v>
      </c>
      <c r="K45" s="117" t="str">
        <f t="shared" si="1"/>
        <v>..</v>
      </c>
      <c r="L45" s="117" t="str">
        <f t="shared" si="1"/>
        <v>..</v>
      </c>
      <c r="M45" s="117" t="str">
        <f t="shared" si="1"/>
        <v>..</v>
      </c>
      <c r="N45" s="117" t="str">
        <f t="shared" si="1"/>
        <v>..</v>
      </c>
      <c r="O45" s="117" t="str">
        <f t="shared" si="1"/>
        <v>..</v>
      </c>
      <c r="P45" s="117" t="str">
        <f t="shared" si="1"/>
        <v>..</v>
      </c>
      <c r="Q45" s="117" t="str">
        <f t="shared" si="1"/>
        <v>..</v>
      </c>
      <c r="R45" s="55"/>
    </row>
    <row r="46" spans="1:18">
      <c r="A46" s="5">
        <v>2012</v>
      </c>
      <c r="B46" s="87" t="str">
        <f t="shared" si="1"/>
        <v>..</v>
      </c>
      <c r="C46" s="117" t="str">
        <f t="shared" si="1"/>
        <v>..</v>
      </c>
      <c r="D46" s="117" t="str">
        <f t="shared" si="1"/>
        <v>..</v>
      </c>
      <c r="E46" s="117" t="str">
        <f t="shared" si="1"/>
        <v>..</v>
      </c>
      <c r="F46" s="117" t="str">
        <f t="shared" si="1"/>
        <v>..</v>
      </c>
      <c r="G46" s="117" t="str">
        <f t="shared" si="1"/>
        <v>..</v>
      </c>
      <c r="H46" s="117" t="str">
        <f t="shared" si="1"/>
        <v>..</v>
      </c>
      <c r="I46" s="117" t="str">
        <f t="shared" si="1"/>
        <v>..</v>
      </c>
      <c r="J46" s="117" t="str">
        <f t="shared" si="1"/>
        <v>..</v>
      </c>
      <c r="K46" s="117" t="str">
        <f t="shared" si="1"/>
        <v>..</v>
      </c>
      <c r="L46" s="117" t="str">
        <f t="shared" si="1"/>
        <v>..</v>
      </c>
      <c r="M46" s="117" t="str">
        <f t="shared" si="1"/>
        <v>..</v>
      </c>
      <c r="N46" s="117" t="str">
        <f t="shared" si="1"/>
        <v>..</v>
      </c>
      <c r="O46" s="117" t="str">
        <f t="shared" si="1"/>
        <v>..</v>
      </c>
      <c r="P46" s="117" t="str">
        <f t="shared" si="1"/>
        <v>..</v>
      </c>
      <c r="Q46" s="117" t="str">
        <f t="shared" ref="Q46" si="2">IF(ISERROR((Q20/$B20)*100),"..",(Q20/$B20)*100)</f>
        <v>..</v>
      </c>
      <c r="R46" s="55"/>
    </row>
    <row r="48" spans="1:18">
      <c r="B48" s="116" t="s">
        <v>16</v>
      </c>
      <c r="C48" s="116" t="s">
        <v>44</v>
      </c>
      <c r="J48" s="116" t="s">
        <v>23</v>
      </c>
      <c r="K48" s="116" t="s">
        <v>26</v>
      </c>
    </row>
    <row r="49" spans="10:11">
      <c r="J49" s="116" t="s">
        <v>16</v>
      </c>
      <c r="K49" s="116" t="s">
        <v>44</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26.xml><?xml version="1.0" encoding="utf-8"?>
<worksheet xmlns="http://schemas.openxmlformats.org/spreadsheetml/2006/main" xmlns:r="http://schemas.openxmlformats.org/officeDocument/2006/relationships">
  <sheetPr codeName="Sheet23">
    <tabColor theme="5"/>
  </sheetPr>
  <dimension ref="A1:R49"/>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Contents'!B44</f>
        <v>Table 34: M&amp;E Capital Intensity, Canada, Business Sector Industries, 1997-2010</v>
      </c>
      <c r="H1" s="7"/>
      <c r="J1" s="7" t="str">
        <f>B1 &amp; " (continued)"</f>
        <v>Table 34: M&amp;E Capital Intensity,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216</v>
      </c>
      <c r="C4" s="142"/>
      <c r="D4" s="142"/>
      <c r="E4" s="142"/>
      <c r="F4" s="142"/>
      <c r="G4" s="142"/>
      <c r="H4" s="142"/>
      <c r="I4" s="142"/>
      <c r="J4" s="142" t="s">
        <v>216</v>
      </c>
      <c r="K4" s="142"/>
      <c r="L4" s="142"/>
      <c r="M4" s="142"/>
      <c r="N4" s="142"/>
      <c r="O4" s="142"/>
      <c r="P4" s="142"/>
      <c r="Q4" s="142"/>
      <c r="R4" s="55"/>
    </row>
    <row r="5" spans="1:18">
      <c r="A5" s="5">
        <v>1997</v>
      </c>
      <c r="B5" s="16">
        <f>IF(ISERROR('M&amp;E_K_Can'!B33/Hrs_Wkd_Can!B5),"..",'M&amp;E_K_Can'!B33/Hrs_Wkd_Can!B5)</f>
        <v>9.4422392616875168</v>
      </c>
      <c r="C5" s="28">
        <f>IF(ISERROR('M&amp;E_K_Can'!C33/Hrs_Wkd_Can!C5),"..",'M&amp;E_K_Can'!C33/Hrs_Wkd_Can!C5)</f>
        <v>8.2475478688343653</v>
      </c>
      <c r="D5" s="28">
        <f>IF(ISERROR('M&amp;E_K_Can'!D33/Hrs_Wkd_Can!D5),"..",'M&amp;E_K_Can'!D33/Hrs_Wkd_Can!D5)</f>
        <v>24.328740834871436</v>
      </c>
      <c r="E5" s="28">
        <f>IF(ISERROR('M&amp;E_K_Can'!E33/Hrs_Wkd_Can!E5),"..",'M&amp;E_K_Can'!E33/Hrs_Wkd_Can!E5)</f>
        <v>204.45657538297129</v>
      </c>
      <c r="F5" s="28">
        <f>IF(ISERROR('M&amp;E_K_Can'!F33/Hrs_Wkd_Can!F5),"..",'M&amp;E_K_Can'!F33/Hrs_Wkd_Can!F5)</f>
        <v>3.2660674027793628</v>
      </c>
      <c r="G5" s="28">
        <f>IF(ISERROR('M&amp;E_K_Can'!G33/Hrs_Wkd_Can!G5),"..",'M&amp;E_K_Can'!G33/Hrs_Wkd_Can!G5)</f>
        <v>16.555725981917035</v>
      </c>
      <c r="H5" s="28">
        <f>IF(ISERROR('M&amp;E_K_Can'!H33/Hrs_Wkd_Can!H5),"..",'M&amp;E_K_Can'!H33/Hrs_Wkd_Can!H5)</f>
        <v>2.5462032882296017</v>
      </c>
      <c r="I5" s="28">
        <f>IF(ISERROR('M&amp;E_K_Can'!I33/Hrs_Wkd_Can!I5),"..",'M&amp;E_K_Can'!I33/Hrs_Wkd_Can!I5)</f>
        <v>2.2673852512462505</v>
      </c>
      <c r="J5" s="28">
        <f>IF(ISERROR('M&amp;E_K_Can'!J33/Hrs_Wkd_Can!J5),"..",'M&amp;E_K_Can'!J33/Hrs_Wkd_Can!J5)</f>
        <v>15.558553347601697</v>
      </c>
      <c r="K5" s="28">
        <f>IF(ISERROR('M&amp;E_K_Can'!K33/Hrs_Wkd_Can!K5),"..",'M&amp;E_K_Can'!K33/Hrs_Wkd_Can!K5)</f>
        <v>28.044082388785039</v>
      </c>
      <c r="L5" s="28">
        <f>IF(ISERROR('M&amp;E_K_Can'!L33/Hrs_Wkd_Can!L5),"..",'M&amp;E_K_Can'!L33/Hrs_Wkd_Can!L5)</f>
        <v>16.215978466429757</v>
      </c>
      <c r="M5" s="28">
        <f>IF(ISERROR('M&amp;E_K_Can'!M33/Hrs_Wkd_Can!M5),"..",'M&amp;E_K_Can'!M33/Hrs_Wkd_Can!M5)</f>
        <v>1.1723937999203902</v>
      </c>
      <c r="N5" s="28">
        <f>IF(ISERROR('M&amp;E_K_Can'!N33/Hrs_Wkd_Can!N5),"..",'M&amp;E_K_Can'!N33/Hrs_Wkd_Can!N5)</f>
        <v>1.0012870176888109</v>
      </c>
      <c r="O5" s="28">
        <f>IF(ISERROR('M&amp;E_K_Can'!O33/Hrs_Wkd_Can!O5),"..",'M&amp;E_K_Can'!O33/Hrs_Wkd_Can!O5)</f>
        <v>2.7281580822946725</v>
      </c>
      <c r="P5" s="28">
        <f>IF(ISERROR('M&amp;E_K_Can'!P33/Hrs_Wkd_Can!P5),"..",'M&amp;E_K_Can'!P33/Hrs_Wkd_Can!P5)</f>
        <v>1.3956565685718858</v>
      </c>
      <c r="Q5" s="28">
        <f>IF(ISERROR('M&amp;E_K_Can'!Q33/Hrs_Wkd_Can!Q5),"..",'M&amp;E_K_Can'!Q33/Hrs_Wkd_Can!Q5)</f>
        <v>0.68528896349391455</v>
      </c>
      <c r="R5" s="55"/>
    </row>
    <row r="6" spans="1:18">
      <c r="A6" s="5">
        <v>1998</v>
      </c>
      <c r="B6" s="16">
        <f>IF(ISERROR('M&amp;E_K_Can'!B34/Hrs_Wkd_Can!B6),"..",'M&amp;E_K_Can'!B34/Hrs_Wkd_Can!B6)</f>
        <v>9.7289688627312607</v>
      </c>
      <c r="C6" s="28">
        <f>IF(ISERROR('M&amp;E_K_Can'!C34/Hrs_Wkd_Can!C6),"..",'M&amp;E_K_Can'!C34/Hrs_Wkd_Can!C6)</f>
        <v>8.8596628757831901</v>
      </c>
      <c r="D6" s="28">
        <f>IF(ISERROR('M&amp;E_K_Can'!D34/Hrs_Wkd_Can!D6),"..",'M&amp;E_K_Can'!D34/Hrs_Wkd_Can!D6)</f>
        <v>29.281556905544377</v>
      </c>
      <c r="E6" s="28">
        <f>IF(ISERROR('M&amp;E_K_Can'!E34/Hrs_Wkd_Can!E6),"..",'M&amp;E_K_Can'!E34/Hrs_Wkd_Can!E6)</f>
        <v>194.80490435760746</v>
      </c>
      <c r="F6" s="28">
        <f>IF(ISERROR('M&amp;E_K_Can'!F34/Hrs_Wkd_Can!F6),"..",'M&amp;E_K_Can'!F34/Hrs_Wkd_Can!F6)</f>
        <v>3.5370665470360363</v>
      </c>
      <c r="G6" s="28">
        <f>IF(ISERROR('M&amp;E_K_Can'!G34/Hrs_Wkd_Can!G6),"..",'M&amp;E_K_Can'!G34/Hrs_Wkd_Can!G6)</f>
        <v>17.168710536470424</v>
      </c>
      <c r="H6" s="28">
        <f>IF(ISERROR('M&amp;E_K_Can'!H34/Hrs_Wkd_Can!H6),"..",'M&amp;E_K_Can'!H34/Hrs_Wkd_Can!H6)</f>
        <v>2.6849809075032645</v>
      </c>
      <c r="I6" s="28">
        <f>IF(ISERROR('M&amp;E_K_Can'!I34/Hrs_Wkd_Can!I6),"..",'M&amp;E_K_Can'!I34/Hrs_Wkd_Can!I6)</f>
        <v>2.2670242066529189</v>
      </c>
      <c r="J6" s="28">
        <f>IF(ISERROR('M&amp;E_K_Can'!J34/Hrs_Wkd_Can!J6),"..",'M&amp;E_K_Can'!J34/Hrs_Wkd_Can!J6)</f>
        <v>16.224721154997912</v>
      </c>
      <c r="K6" s="28">
        <f>IF(ISERROR('M&amp;E_K_Can'!K34/Hrs_Wkd_Can!K6),"..",'M&amp;E_K_Can'!K34/Hrs_Wkd_Can!K6)</f>
        <v>26.379273436856515</v>
      </c>
      <c r="L6" s="28">
        <f>IF(ISERROR('M&amp;E_K_Can'!L34/Hrs_Wkd_Can!L6),"..",'M&amp;E_K_Can'!L34/Hrs_Wkd_Can!L6)</f>
        <v>19.037798312153644</v>
      </c>
      <c r="M6" s="28">
        <f>IF(ISERROR('M&amp;E_K_Can'!M34/Hrs_Wkd_Can!M6),"..",'M&amp;E_K_Can'!M34/Hrs_Wkd_Can!M6)</f>
        <v>1.4491842132052524</v>
      </c>
      <c r="N6" s="28">
        <f>IF(ISERROR('M&amp;E_K_Can'!N34/Hrs_Wkd_Can!N6),"..",'M&amp;E_K_Can'!N34/Hrs_Wkd_Can!N6)</f>
        <v>0.90396734982692373</v>
      </c>
      <c r="O6" s="28">
        <f>IF(ISERROR('M&amp;E_K_Can'!O34/Hrs_Wkd_Can!O6),"..",'M&amp;E_K_Can'!O34/Hrs_Wkd_Can!O6)</f>
        <v>2.5687975393653639</v>
      </c>
      <c r="P6" s="28">
        <f>IF(ISERROR('M&amp;E_K_Can'!P34/Hrs_Wkd_Can!P6),"..",'M&amp;E_K_Can'!P34/Hrs_Wkd_Can!P6)</f>
        <v>1.3503254328427141</v>
      </c>
      <c r="Q6" s="28">
        <f>IF(ISERROR('M&amp;E_K_Can'!Q34/Hrs_Wkd_Can!Q6),"..",'M&amp;E_K_Can'!Q34/Hrs_Wkd_Can!Q6)</f>
        <v>0.70582304031785326</v>
      </c>
      <c r="R6" s="55"/>
    </row>
    <row r="7" spans="1:18">
      <c r="A7" s="5">
        <v>1999</v>
      </c>
      <c r="B7" s="16">
        <f>IF(ISERROR('M&amp;E_K_Can'!B35/Hrs_Wkd_Can!B7),"..",'M&amp;E_K_Can'!B35/Hrs_Wkd_Can!B7)</f>
        <v>9.8449482013814116</v>
      </c>
      <c r="C7" s="28">
        <f>IF(ISERROR('M&amp;E_K_Can'!C35/Hrs_Wkd_Can!C7),"..",'M&amp;E_K_Can'!C35/Hrs_Wkd_Can!C7)</f>
        <v>9.0019379368213013</v>
      </c>
      <c r="D7" s="28">
        <f>IF(ISERROR('M&amp;E_K_Can'!D35/Hrs_Wkd_Can!D7),"..",'M&amp;E_K_Can'!D35/Hrs_Wkd_Can!D7)</f>
        <v>32.790937784534044</v>
      </c>
      <c r="E7" s="28">
        <f>IF(ISERROR('M&amp;E_K_Can'!E35/Hrs_Wkd_Can!E7),"..",'M&amp;E_K_Can'!E35/Hrs_Wkd_Can!E7)</f>
        <v>199.5480269592482</v>
      </c>
      <c r="F7" s="28">
        <f>IF(ISERROR('M&amp;E_K_Can'!F35/Hrs_Wkd_Can!F7),"..",'M&amp;E_K_Can'!F35/Hrs_Wkd_Can!F7)</f>
        <v>3.7640481850479084</v>
      </c>
      <c r="G7" s="28">
        <f>IF(ISERROR('M&amp;E_K_Can'!G35/Hrs_Wkd_Can!G7),"..",'M&amp;E_K_Can'!G35/Hrs_Wkd_Can!G7)</f>
        <v>16.661265780832888</v>
      </c>
      <c r="H7" s="28">
        <f>IF(ISERROR('M&amp;E_K_Can'!H35/Hrs_Wkd_Can!H7),"..",'M&amp;E_K_Can'!H35/Hrs_Wkd_Can!H7)</f>
        <v>2.6630125116703023</v>
      </c>
      <c r="I7" s="28">
        <f>IF(ISERROR('M&amp;E_K_Can'!I35/Hrs_Wkd_Can!I7),"..",'M&amp;E_K_Can'!I35/Hrs_Wkd_Can!I7)</f>
        <v>2.2879618269841111</v>
      </c>
      <c r="J7" s="28">
        <f>IF(ISERROR('M&amp;E_K_Can'!J35/Hrs_Wkd_Can!J7),"..",'M&amp;E_K_Can'!J35/Hrs_Wkd_Can!J7)</f>
        <v>16.707198574805481</v>
      </c>
      <c r="K7" s="28">
        <f>IF(ISERROR('M&amp;E_K_Can'!K35/Hrs_Wkd_Can!K7),"..",'M&amp;E_K_Can'!K35/Hrs_Wkd_Can!K7)</f>
        <v>24.164275420783291</v>
      </c>
      <c r="L7" s="28">
        <f>IF(ISERROR('M&amp;E_K_Can'!L35/Hrs_Wkd_Can!L7),"..",'M&amp;E_K_Can'!L35/Hrs_Wkd_Can!L7)</f>
        <v>21.75601446033226</v>
      </c>
      <c r="M7" s="28">
        <f>IF(ISERROR('M&amp;E_K_Can'!M35/Hrs_Wkd_Can!M7),"..",'M&amp;E_K_Can'!M35/Hrs_Wkd_Can!M7)</f>
        <v>1.7336473099501419</v>
      </c>
      <c r="N7" s="28">
        <f>IF(ISERROR('M&amp;E_K_Can'!N35/Hrs_Wkd_Can!N7),"..",'M&amp;E_K_Can'!N35/Hrs_Wkd_Can!N7)</f>
        <v>0.79412465393875697</v>
      </c>
      <c r="O7" s="28">
        <f>IF(ISERROR('M&amp;E_K_Can'!O35/Hrs_Wkd_Can!O7),"..",'M&amp;E_K_Can'!O35/Hrs_Wkd_Can!O7)</f>
        <v>2.7070027707658806</v>
      </c>
      <c r="P7" s="28">
        <f>IF(ISERROR('M&amp;E_K_Can'!P35/Hrs_Wkd_Can!P7),"..",'M&amp;E_K_Can'!P35/Hrs_Wkd_Can!P7)</f>
        <v>1.3130680622647082</v>
      </c>
      <c r="Q7" s="28">
        <f>IF(ISERROR('M&amp;E_K_Can'!Q35/Hrs_Wkd_Can!Q7),"..",'M&amp;E_K_Can'!Q35/Hrs_Wkd_Can!Q7)</f>
        <v>0.70805167325727514</v>
      </c>
      <c r="R7" s="55"/>
    </row>
    <row r="8" spans="1:18">
      <c r="A8" s="5">
        <v>2000</v>
      </c>
      <c r="B8" s="16">
        <f>IF(ISERROR('M&amp;E_K_Can'!B36/Hrs_Wkd_Can!B8),"..",'M&amp;E_K_Can'!B36/Hrs_Wkd_Can!B8)</f>
        <v>9.9679675571369177</v>
      </c>
      <c r="C8" s="28">
        <f>IF(ISERROR('M&amp;E_K_Can'!C36/Hrs_Wkd_Can!C8),"..",'M&amp;E_K_Can'!C36/Hrs_Wkd_Can!C8)</f>
        <v>9.4196252143888763</v>
      </c>
      <c r="D8" s="28">
        <f>IF(ISERROR('M&amp;E_K_Can'!D36/Hrs_Wkd_Can!D8),"..",'M&amp;E_K_Can'!D36/Hrs_Wkd_Can!D8)</f>
        <v>33.163762048703006</v>
      </c>
      <c r="E8" s="28">
        <f>IF(ISERROR('M&amp;E_K_Can'!E36/Hrs_Wkd_Can!E8),"..",'M&amp;E_K_Can'!E36/Hrs_Wkd_Can!E8)</f>
        <v>190.53839802796389</v>
      </c>
      <c r="F8" s="28">
        <f>IF(ISERROR('M&amp;E_K_Can'!F36/Hrs_Wkd_Can!F8),"..",'M&amp;E_K_Can'!F36/Hrs_Wkd_Can!F8)</f>
        <v>3.9556886488695033</v>
      </c>
      <c r="G8" s="28">
        <f>IF(ISERROR('M&amp;E_K_Can'!G36/Hrs_Wkd_Can!G8),"..",'M&amp;E_K_Can'!G36/Hrs_Wkd_Can!G8)</f>
        <v>15.960705988160875</v>
      </c>
      <c r="H8" s="28">
        <f>IF(ISERROR('M&amp;E_K_Can'!H36/Hrs_Wkd_Can!H8),"..",'M&amp;E_K_Can'!H36/Hrs_Wkd_Can!H8)</f>
        <v>2.7113370701799027</v>
      </c>
      <c r="I8" s="28">
        <f>IF(ISERROR('M&amp;E_K_Can'!I36/Hrs_Wkd_Can!I8),"..",'M&amp;E_K_Can'!I36/Hrs_Wkd_Can!I8)</f>
        <v>2.4040949215368803</v>
      </c>
      <c r="J8" s="28">
        <f>IF(ISERROR('M&amp;E_K_Can'!J36/Hrs_Wkd_Can!J8),"..",'M&amp;E_K_Can'!J36/Hrs_Wkd_Can!J8)</f>
        <v>16.649906135496668</v>
      </c>
      <c r="K8" s="28">
        <f>IF(ISERROR('M&amp;E_K_Can'!K36/Hrs_Wkd_Can!K8),"..",'M&amp;E_K_Can'!K36/Hrs_Wkd_Can!K8)</f>
        <v>23.901818053491077</v>
      </c>
      <c r="L8" s="28">
        <f>IF(ISERROR('M&amp;E_K_Can'!L36/Hrs_Wkd_Can!L8),"..",'M&amp;E_K_Can'!L36/Hrs_Wkd_Can!L8)</f>
        <v>23.750593420281398</v>
      </c>
      <c r="M8" s="28">
        <f>IF(ISERROR('M&amp;E_K_Can'!M36/Hrs_Wkd_Can!M8),"..",'M&amp;E_K_Can'!M36/Hrs_Wkd_Can!M8)</f>
        <v>2.1118375825371567</v>
      </c>
      <c r="N8" s="28">
        <f>IF(ISERROR('M&amp;E_K_Can'!N36/Hrs_Wkd_Can!N8),"..",'M&amp;E_K_Can'!N36/Hrs_Wkd_Can!N8)</f>
        <v>0.80218053935436517</v>
      </c>
      <c r="O8" s="28">
        <f>IF(ISERROR('M&amp;E_K_Can'!O36/Hrs_Wkd_Can!O8),"..",'M&amp;E_K_Can'!O36/Hrs_Wkd_Can!O8)</f>
        <v>2.6799769849776021</v>
      </c>
      <c r="P8" s="28">
        <f>IF(ISERROR('M&amp;E_K_Can'!P36/Hrs_Wkd_Can!P8),"..",'M&amp;E_K_Can'!P36/Hrs_Wkd_Can!P8)</f>
        <v>1.2958790708258534</v>
      </c>
      <c r="Q8" s="28">
        <f>IF(ISERROR('M&amp;E_K_Can'!Q36/Hrs_Wkd_Can!Q8),"..",'M&amp;E_K_Can'!Q36/Hrs_Wkd_Can!Q8)</f>
        <v>0.71590485647933089</v>
      </c>
      <c r="R8" s="55"/>
    </row>
    <row r="9" spans="1:18">
      <c r="A9" s="5">
        <v>2001</v>
      </c>
      <c r="B9" s="16">
        <f>IF(ISERROR('M&amp;E_K_Can'!B37/Hrs_Wkd_Can!B9),"..",'M&amp;E_K_Can'!B37/Hrs_Wkd_Can!B9)</f>
        <v>10.057648733793519</v>
      </c>
      <c r="C9" s="28">
        <f>IF(ISERROR('M&amp;E_K_Can'!C37/Hrs_Wkd_Can!C9),"..",'M&amp;E_K_Can'!C37/Hrs_Wkd_Can!C9)</f>
        <v>10.03379764632084</v>
      </c>
      <c r="D9" s="28">
        <f>IF(ISERROR('M&amp;E_K_Can'!D37/Hrs_Wkd_Can!D9),"..",'M&amp;E_K_Can'!D37/Hrs_Wkd_Can!D9)</f>
        <v>36.444653408745246</v>
      </c>
      <c r="E9" s="28">
        <f>IF(ISERROR('M&amp;E_K_Can'!E37/Hrs_Wkd_Can!E9),"..",'M&amp;E_K_Can'!E37/Hrs_Wkd_Can!E9)</f>
        <v>180.32148023360426</v>
      </c>
      <c r="F9" s="28">
        <f>IF(ISERROR('M&amp;E_K_Can'!F37/Hrs_Wkd_Can!F9),"..",'M&amp;E_K_Can'!F37/Hrs_Wkd_Can!F9)</f>
        <v>4.0758343449961076</v>
      </c>
      <c r="G9" s="28">
        <f>IF(ISERROR('M&amp;E_K_Can'!G37/Hrs_Wkd_Can!G9),"..",'M&amp;E_K_Can'!G37/Hrs_Wkd_Can!G9)</f>
        <v>15.535121922808242</v>
      </c>
      <c r="H9" s="28">
        <f>IF(ISERROR('M&amp;E_K_Can'!H37/Hrs_Wkd_Can!H9),"..",'M&amp;E_K_Can'!H37/Hrs_Wkd_Can!H9)</f>
        <v>2.7726027064558454</v>
      </c>
      <c r="I9" s="28">
        <f>IF(ISERROR('M&amp;E_K_Can'!I37/Hrs_Wkd_Can!I9),"..",'M&amp;E_K_Can'!I37/Hrs_Wkd_Can!I9)</f>
        <v>2.4790576939726652</v>
      </c>
      <c r="J9" s="28">
        <f>IF(ISERROR('M&amp;E_K_Can'!J37/Hrs_Wkd_Can!J9),"..",'M&amp;E_K_Can'!J37/Hrs_Wkd_Can!J9)</f>
        <v>17.310013234110556</v>
      </c>
      <c r="K9" s="28">
        <f>IF(ISERROR('M&amp;E_K_Can'!K37/Hrs_Wkd_Can!K9),"..",'M&amp;E_K_Can'!K37/Hrs_Wkd_Can!K9)</f>
        <v>24.721411537871884</v>
      </c>
      <c r="L9" s="28">
        <f>IF(ISERROR('M&amp;E_K_Can'!L37/Hrs_Wkd_Can!L9),"..",'M&amp;E_K_Can'!L37/Hrs_Wkd_Can!L9)</f>
        <v>25.202206870111844</v>
      </c>
      <c r="M9" s="28">
        <f>IF(ISERROR('M&amp;E_K_Can'!M37/Hrs_Wkd_Can!M9),"..",'M&amp;E_K_Can'!M37/Hrs_Wkd_Can!M9)</f>
        <v>2.2239068550227672</v>
      </c>
      <c r="N9" s="28">
        <f>IF(ISERROR('M&amp;E_K_Can'!N37/Hrs_Wkd_Can!N9),"..",'M&amp;E_K_Can'!N37/Hrs_Wkd_Can!N9)</f>
        <v>0.72676751355857938</v>
      </c>
      <c r="O9" s="28">
        <f>IF(ISERROR('M&amp;E_K_Can'!O37/Hrs_Wkd_Can!O9),"..",'M&amp;E_K_Can'!O37/Hrs_Wkd_Can!O9)</f>
        <v>2.6475748853135972</v>
      </c>
      <c r="P9" s="28">
        <f>IF(ISERROR('M&amp;E_K_Can'!P37/Hrs_Wkd_Can!P9),"..",'M&amp;E_K_Can'!P37/Hrs_Wkd_Can!P9)</f>
        <v>1.2304342493574987</v>
      </c>
      <c r="Q9" s="28">
        <f>IF(ISERROR('M&amp;E_K_Can'!Q37/Hrs_Wkd_Can!Q9),"..",'M&amp;E_K_Can'!Q37/Hrs_Wkd_Can!Q9)</f>
        <v>0.76444451286458237</v>
      </c>
      <c r="R9" s="55"/>
    </row>
    <row r="10" spans="1:18">
      <c r="A10" s="5">
        <v>2002</v>
      </c>
      <c r="B10" s="16">
        <f>IF(ISERROR('M&amp;E_K_Can'!B38/Hrs_Wkd_Can!B10),"..",'M&amp;E_K_Can'!B38/Hrs_Wkd_Can!B10)</f>
        <v>9.9352558180241957</v>
      </c>
      <c r="C10" s="28">
        <f>IF(ISERROR('M&amp;E_K_Can'!C38/Hrs_Wkd_Can!C10),"..",'M&amp;E_K_Can'!C38/Hrs_Wkd_Can!C10)</f>
        <v>9.8446565066918588</v>
      </c>
      <c r="D10" s="28">
        <f>IF(ISERROR('M&amp;E_K_Can'!D38/Hrs_Wkd_Can!D10),"..",'M&amp;E_K_Can'!D38/Hrs_Wkd_Can!D10)</f>
        <v>43.141042907258253</v>
      </c>
      <c r="E10" s="28">
        <f>IF(ISERROR('M&amp;E_K_Can'!E38/Hrs_Wkd_Can!E10),"..",'M&amp;E_K_Can'!E38/Hrs_Wkd_Can!E10)</f>
        <v>177.25930020837896</v>
      </c>
      <c r="F10" s="28">
        <f>IF(ISERROR('M&amp;E_K_Can'!F38/Hrs_Wkd_Can!F10),"..",'M&amp;E_K_Can'!F38/Hrs_Wkd_Can!F10)</f>
        <v>3.952983765493391</v>
      </c>
      <c r="G10" s="28">
        <f>IF(ISERROR('M&amp;E_K_Can'!G38/Hrs_Wkd_Can!G10),"..",'M&amp;E_K_Can'!G38/Hrs_Wkd_Can!G10)</f>
        <v>14.925410610648786</v>
      </c>
      <c r="H10" s="28">
        <f>IF(ISERROR('M&amp;E_K_Can'!H38/Hrs_Wkd_Can!H10),"..",'M&amp;E_K_Can'!H38/Hrs_Wkd_Can!H10)</f>
        <v>2.8231484826567206</v>
      </c>
      <c r="I10" s="28">
        <f>IF(ISERROR('M&amp;E_K_Can'!I38/Hrs_Wkd_Can!I10),"..",'M&amp;E_K_Can'!I38/Hrs_Wkd_Can!I10)</f>
        <v>2.4607842194299403</v>
      </c>
      <c r="J10" s="28">
        <f>IF(ISERROR('M&amp;E_K_Can'!J38/Hrs_Wkd_Can!J10),"..",'M&amp;E_K_Can'!J38/Hrs_Wkd_Can!J10)</f>
        <v>17.740049080706367</v>
      </c>
      <c r="K10" s="28">
        <f>IF(ISERROR('M&amp;E_K_Can'!K38/Hrs_Wkd_Can!K10),"..",'M&amp;E_K_Can'!K38/Hrs_Wkd_Can!K10)</f>
        <v>26.717654806945074</v>
      </c>
      <c r="L10" s="28">
        <f>IF(ISERROR('M&amp;E_K_Can'!L38/Hrs_Wkd_Can!L10),"..",'M&amp;E_K_Can'!L38/Hrs_Wkd_Can!L10)</f>
        <v>24.75029520635675</v>
      </c>
      <c r="M10" s="28">
        <f>IF(ISERROR('M&amp;E_K_Can'!M38/Hrs_Wkd_Can!M10),"..",'M&amp;E_K_Can'!M38/Hrs_Wkd_Can!M10)</f>
        <v>2.4709290200583149</v>
      </c>
      <c r="N10" s="28">
        <f>IF(ISERROR('M&amp;E_K_Can'!N38/Hrs_Wkd_Can!N10),"..",'M&amp;E_K_Can'!N38/Hrs_Wkd_Can!N10)</f>
        <v>0.73822776941759372</v>
      </c>
      <c r="O10" s="28">
        <f>IF(ISERROR('M&amp;E_K_Can'!O38/Hrs_Wkd_Can!O10),"..",'M&amp;E_K_Can'!O38/Hrs_Wkd_Can!O10)</f>
        <v>2.9426563019415957</v>
      </c>
      <c r="P10" s="28">
        <f>IF(ISERROR('M&amp;E_K_Can'!P38/Hrs_Wkd_Can!P10),"..",'M&amp;E_K_Can'!P38/Hrs_Wkd_Can!P10)</f>
        <v>1.2600005097816678</v>
      </c>
      <c r="Q10" s="28">
        <f>IF(ISERROR('M&amp;E_K_Can'!Q38/Hrs_Wkd_Can!Q10),"..",'M&amp;E_K_Can'!Q38/Hrs_Wkd_Can!Q10)</f>
        <v>0.77354358824117342</v>
      </c>
      <c r="R10" s="55"/>
    </row>
    <row r="11" spans="1:18">
      <c r="A11" s="5">
        <v>2003</v>
      </c>
      <c r="B11" s="16">
        <f>IF(ISERROR('M&amp;E_K_Can'!B39/Hrs_Wkd_Can!B11),"..",'M&amp;E_K_Can'!B39/Hrs_Wkd_Can!B11)</f>
        <v>9.9363673935537804</v>
      </c>
      <c r="C11" s="28">
        <f>IF(ISERROR('M&amp;E_K_Can'!C39/Hrs_Wkd_Can!C11),"..",'M&amp;E_K_Can'!C39/Hrs_Wkd_Can!C11)</f>
        <v>9.8851080099994313</v>
      </c>
      <c r="D11" s="28">
        <f>IF(ISERROR('M&amp;E_K_Can'!D39/Hrs_Wkd_Can!D11),"..",'M&amp;E_K_Can'!D39/Hrs_Wkd_Can!D11)</f>
        <v>45.83472306540569</v>
      </c>
      <c r="E11" s="28">
        <f>IF(ISERROR('M&amp;E_K_Can'!E39/Hrs_Wkd_Can!E11),"..",'M&amp;E_K_Can'!E39/Hrs_Wkd_Can!E11)</f>
        <v>158.62702586645963</v>
      </c>
      <c r="F11" s="28">
        <f>IF(ISERROR('M&amp;E_K_Can'!F39/Hrs_Wkd_Can!F11),"..",'M&amp;E_K_Can'!F39/Hrs_Wkd_Can!F11)</f>
        <v>3.9573506634823379</v>
      </c>
      <c r="G11" s="28">
        <f>IF(ISERROR('M&amp;E_K_Can'!G39/Hrs_Wkd_Can!G11),"..",'M&amp;E_K_Can'!G39/Hrs_Wkd_Can!G11)</f>
        <v>14.845432817860175</v>
      </c>
      <c r="H11" s="28">
        <f>IF(ISERROR('M&amp;E_K_Can'!H39/Hrs_Wkd_Can!H11),"..",'M&amp;E_K_Can'!H39/Hrs_Wkd_Can!H11)</f>
        <v>2.9657973433921616</v>
      </c>
      <c r="I11" s="28">
        <f>IF(ISERROR('M&amp;E_K_Can'!I39/Hrs_Wkd_Can!I11),"..",'M&amp;E_K_Can'!I39/Hrs_Wkd_Can!I11)</f>
        <v>2.6097180123474337</v>
      </c>
      <c r="J11" s="28">
        <f>IF(ISERROR('M&amp;E_K_Can'!J39/Hrs_Wkd_Can!J11),"..",'M&amp;E_K_Can'!J39/Hrs_Wkd_Can!J11)</f>
        <v>17.273344042500867</v>
      </c>
      <c r="K11" s="28">
        <f>IF(ISERROR('M&amp;E_K_Can'!K39/Hrs_Wkd_Can!K11),"..",'M&amp;E_K_Can'!K39/Hrs_Wkd_Can!K11)</f>
        <v>26.167571503088492</v>
      </c>
      <c r="L11" s="28">
        <f>IF(ISERROR('M&amp;E_K_Can'!L39/Hrs_Wkd_Can!L11),"..",'M&amp;E_K_Can'!L39/Hrs_Wkd_Can!L11)</f>
        <v>25.271928771752613</v>
      </c>
      <c r="M11" s="28">
        <f>IF(ISERROR('M&amp;E_K_Can'!M39/Hrs_Wkd_Can!M11),"..",'M&amp;E_K_Can'!M39/Hrs_Wkd_Can!M11)</f>
        <v>2.5277496725887905</v>
      </c>
      <c r="N11" s="28">
        <f>IF(ISERROR('M&amp;E_K_Can'!N39/Hrs_Wkd_Can!N11),"..",'M&amp;E_K_Can'!N39/Hrs_Wkd_Can!N11)</f>
        <v>0.79747846286332746</v>
      </c>
      <c r="O11" s="28">
        <f>IF(ISERROR('M&amp;E_K_Can'!O39/Hrs_Wkd_Can!O11),"..",'M&amp;E_K_Can'!O39/Hrs_Wkd_Can!O11)</f>
        <v>3.3944964871872823</v>
      </c>
      <c r="P11" s="28">
        <f>IF(ISERROR('M&amp;E_K_Can'!P39/Hrs_Wkd_Can!P11),"..",'M&amp;E_K_Can'!P39/Hrs_Wkd_Can!P11)</f>
        <v>1.3940738178794554</v>
      </c>
      <c r="Q11" s="28">
        <f>IF(ISERROR('M&amp;E_K_Can'!Q39/Hrs_Wkd_Can!Q11),"..",'M&amp;E_K_Can'!Q39/Hrs_Wkd_Can!Q11)</f>
        <v>0.78987262753715848</v>
      </c>
      <c r="R11" s="55"/>
    </row>
    <row r="12" spans="1:18">
      <c r="A12" s="5">
        <v>2004</v>
      </c>
      <c r="B12" s="16">
        <f>IF(ISERROR('M&amp;E_K_Can'!B40/Hrs_Wkd_Can!B12),"..",'M&amp;E_K_Can'!B40/Hrs_Wkd_Can!B12)</f>
        <v>9.9850170183803559</v>
      </c>
      <c r="C12" s="28">
        <f>IF(ISERROR('M&amp;E_K_Can'!C40/Hrs_Wkd_Can!C12),"..",'M&amp;E_K_Can'!C40/Hrs_Wkd_Can!C12)</f>
        <v>10.04779039970024</v>
      </c>
      <c r="D12" s="28">
        <f>IF(ISERROR('M&amp;E_K_Can'!D40/Hrs_Wkd_Can!D12),"..",'M&amp;E_K_Can'!D40/Hrs_Wkd_Can!D12)</f>
        <v>48.846630421830575</v>
      </c>
      <c r="E12" s="28">
        <f>IF(ISERROR('M&amp;E_K_Can'!E40/Hrs_Wkd_Can!E12),"..",'M&amp;E_K_Can'!E40/Hrs_Wkd_Can!E12)</f>
        <v>147.64359438171391</v>
      </c>
      <c r="F12" s="28">
        <f>IF(ISERROR('M&amp;E_K_Can'!F40/Hrs_Wkd_Can!F12),"..",'M&amp;E_K_Can'!F40/Hrs_Wkd_Can!F12)</f>
        <v>3.9936140764688655</v>
      </c>
      <c r="G12" s="28">
        <f>IF(ISERROR('M&amp;E_K_Can'!G40/Hrs_Wkd_Can!G12),"..",'M&amp;E_K_Can'!G40/Hrs_Wkd_Can!G12)</f>
        <v>14.584466355186287</v>
      </c>
      <c r="H12" s="28">
        <f>IF(ISERROR('M&amp;E_K_Can'!H40/Hrs_Wkd_Can!H12),"..",'M&amp;E_K_Can'!H40/Hrs_Wkd_Can!H12)</f>
        <v>3.0604522208070088</v>
      </c>
      <c r="I12" s="28">
        <f>IF(ISERROR('M&amp;E_K_Can'!I40/Hrs_Wkd_Can!I12),"..",'M&amp;E_K_Can'!I40/Hrs_Wkd_Can!I12)</f>
        <v>2.7913902777252035</v>
      </c>
      <c r="J12" s="28">
        <f>IF(ISERROR('M&amp;E_K_Can'!J40/Hrs_Wkd_Can!J12),"..",'M&amp;E_K_Can'!J40/Hrs_Wkd_Can!J12)</f>
        <v>16.290889206551377</v>
      </c>
      <c r="K12" s="28">
        <f>IF(ISERROR('M&amp;E_K_Can'!K40/Hrs_Wkd_Can!K12),"..",'M&amp;E_K_Can'!K40/Hrs_Wkd_Can!K12)</f>
        <v>26.620848689014245</v>
      </c>
      <c r="L12" s="28">
        <f>IF(ISERROR('M&amp;E_K_Can'!L40/Hrs_Wkd_Can!L12),"..",'M&amp;E_K_Can'!L40/Hrs_Wkd_Can!L12)</f>
        <v>26.35271523790361</v>
      </c>
      <c r="M12" s="28">
        <f>IF(ISERROR('M&amp;E_K_Can'!M40/Hrs_Wkd_Can!M12),"..",'M&amp;E_K_Can'!M40/Hrs_Wkd_Can!M12)</f>
        <v>2.5919068393845879</v>
      </c>
      <c r="N12" s="28">
        <f>IF(ISERROR('M&amp;E_K_Can'!N40/Hrs_Wkd_Can!N12),"..",'M&amp;E_K_Can'!N40/Hrs_Wkd_Can!N12)</f>
        <v>0.86349062747434546</v>
      </c>
      <c r="O12" s="28">
        <f>IF(ISERROR('M&amp;E_K_Can'!O40/Hrs_Wkd_Can!O12),"..",'M&amp;E_K_Can'!O40/Hrs_Wkd_Can!O12)</f>
        <v>3.3001760481731606</v>
      </c>
      <c r="P12" s="28">
        <f>IF(ISERROR('M&amp;E_K_Can'!P40/Hrs_Wkd_Can!P12),"..",'M&amp;E_K_Can'!P40/Hrs_Wkd_Can!P12)</f>
        <v>1.5394014723272482</v>
      </c>
      <c r="Q12" s="28">
        <f>IF(ISERROR('M&amp;E_K_Can'!Q40/Hrs_Wkd_Can!Q12),"..",'M&amp;E_K_Can'!Q40/Hrs_Wkd_Can!Q12)</f>
        <v>0.86599541367508692</v>
      </c>
      <c r="R12" s="55"/>
    </row>
    <row r="13" spans="1:18">
      <c r="A13" s="5">
        <v>2005</v>
      </c>
      <c r="B13" s="16">
        <f>IF(ISERROR('M&amp;E_K_Can'!B41/Hrs_Wkd_Can!B13),"..",'M&amp;E_K_Can'!B41/Hrs_Wkd_Can!B13)</f>
        <v>10.496936606495652</v>
      </c>
      <c r="C13" s="28">
        <f>IF(ISERROR('M&amp;E_K_Can'!C41/Hrs_Wkd_Can!C13),"..",'M&amp;E_K_Can'!C41/Hrs_Wkd_Can!C13)</f>
        <v>10.226628178598295</v>
      </c>
      <c r="D13" s="28">
        <f>IF(ISERROR('M&amp;E_K_Can'!D41/Hrs_Wkd_Can!D13),"..",'M&amp;E_K_Can'!D41/Hrs_Wkd_Can!D13)</f>
        <v>52.306028540967468</v>
      </c>
      <c r="E13" s="28">
        <f>IF(ISERROR('M&amp;E_K_Can'!E41/Hrs_Wkd_Can!E13),"..",'M&amp;E_K_Can'!E41/Hrs_Wkd_Can!E13)</f>
        <v>139.02161738176821</v>
      </c>
      <c r="F13" s="28">
        <f>IF(ISERROR('M&amp;E_K_Can'!F41/Hrs_Wkd_Can!F13),"..",'M&amp;E_K_Can'!F41/Hrs_Wkd_Can!F13)</f>
        <v>4.0853994608252941</v>
      </c>
      <c r="G13" s="28">
        <f>IF(ISERROR('M&amp;E_K_Can'!G41/Hrs_Wkd_Can!G13),"..",'M&amp;E_K_Can'!G41/Hrs_Wkd_Can!G13)</f>
        <v>15.138054366093385</v>
      </c>
      <c r="H13" s="28">
        <f>IF(ISERROR('M&amp;E_K_Can'!H41/Hrs_Wkd_Can!H13),"..",'M&amp;E_K_Can'!H41/Hrs_Wkd_Can!H13)</f>
        <v>3.2957442319729608</v>
      </c>
      <c r="I13" s="28">
        <f>IF(ISERROR('M&amp;E_K_Can'!I41/Hrs_Wkd_Can!I13),"..",'M&amp;E_K_Can'!I41/Hrs_Wkd_Can!I13)</f>
        <v>2.9374595942494248</v>
      </c>
      <c r="J13" s="28">
        <f>IF(ISERROR('M&amp;E_K_Can'!J41/Hrs_Wkd_Can!J13),"..",'M&amp;E_K_Can'!J41/Hrs_Wkd_Can!J13)</f>
        <v>17.491484964517813</v>
      </c>
      <c r="K13" s="28">
        <f>IF(ISERROR('M&amp;E_K_Can'!K41/Hrs_Wkd_Can!K13),"..",'M&amp;E_K_Can'!K41/Hrs_Wkd_Can!K13)</f>
        <v>27.748317885153909</v>
      </c>
      <c r="L13" s="28">
        <f>IF(ISERROR('M&amp;E_K_Can'!L41/Hrs_Wkd_Can!L13),"..",'M&amp;E_K_Can'!L41/Hrs_Wkd_Can!L13)</f>
        <v>28.034002455029096</v>
      </c>
      <c r="M13" s="28">
        <f>IF(ISERROR('M&amp;E_K_Can'!M41/Hrs_Wkd_Can!M13),"..",'M&amp;E_K_Can'!M41/Hrs_Wkd_Can!M13)</f>
        <v>2.5398753020384444</v>
      </c>
      <c r="N13" s="28">
        <f>IF(ISERROR('M&amp;E_K_Can'!N41/Hrs_Wkd_Can!N13),"..",'M&amp;E_K_Can'!N41/Hrs_Wkd_Can!N13)</f>
        <v>0.97841717906757164</v>
      </c>
      <c r="O13" s="28">
        <f>IF(ISERROR('M&amp;E_K_Can'!O41/Hrs_Wkd_Can!O13),"..",'M&amp;E_K_Can'!O41/Hrs_Wkd_Can!O13)</f>
        <v>3.782929177788112</v>
      </c>
      <c r="P13" s="28">
        <f>IF(ISERROR('M&amp;E_K_Can'!P41/Hrs_Wkd_Can!P13),"..",'M&amp;E_K_Can'!P41/Hrs_Wkd_Can!P13)</f>
        <v>1.6743591061278307</v>
      </c>
      <c r="Q13" s="28">
        <f>IF(ISERROR('M&amp;E_K_Can'!Q41/Hrs_Wkd_Can!Q13),"..",'M&amp;E_K_Can'!Q41/Hrs_Wkd_Can!Q13)</f>
        <v>0.94309382910982531</v>
      </c>
      <c r="R13" s="55"/>
    </row>
    <row r="14" spans="1:18">
      <c r="A14" s="5">
        <v>2006</v>
      </c>
      <c r="B14" s="16">
        <f>IF(ISERROR('M&amp;E_K_Can'!B42/Hrs_Wkd_Can!B14),"..",'M&amp;E_K_Can'!B42/Hrs_Wkd_Can!B14)</f>
        <v>11.059430628127354</v>
      </c>
      <c r="C14" s="28">
        <f>IF(ISERROR('M&amp;E_K_Can'!C42/Hrs_Wkd_Can!C14),"..",'M&amp;E_K_Can'!C42/Hrs_Wkd_Can!C14)</f>
        <v>10.487186062617397</v>
      </c>
      <c r="D14" s="28">
        <f>IF(ISERROR('M&amp;E_K_Can'!D42/Hrs_Wkd_Can!D14),"..",'M&amp;E_K_Can'!D42/Hrs_Wkd_Can!D14)</f>
        <v>56.604796802191721</v>
      </c>
      <c r="E14" s="28">
        <f>IF(ISERROR('M&amp;E_K_Can'!E42/Hrs_Wkd_Can!E14),"..",'M&amp;E_K_Can'!E42/Hrs_Wkd_Can!E14)</f>
        <v>144.95423926397979</v>
      </c>
      <c r="F14" s="28">
        <f>IF(ISERROR('M&amp;E_K_Can'!F42/Hrs_Wkd_Can!F14),"..",'M&amp;E_K_Can'!F42/Hrs_Wkd_Can!F14)</f>
        <v>4.1807141878257408</v>
      </c>
      <c r="G14" s="28">
        <f>IF(ISERROR('M&amp;E_K_Can'!G42/Hrs_Wkd_Can!G14),"..",'M&amp;E_K_Can'!G42/Hrs_Wkd_Can!G14)</f>
        <v>15.913461163132148</v>
      </c>
      <c r="H14" s="28">
        <f>IF(ISERROR('M&amp;E_K_Can'!H42/Hrs_Wkd_Can!H14),"..",'M&amp;E_K_Can'!H42/Hrs_Wkd_Can!H14)</f>
        <v>3.5706685427740568</v>
      </c>
      <c r="I14" s="28">
        <f>IF(ISERROR('M&amp;E_K_Can'!I42/Hrs_Wkd_Can!I14),"..",'M&amp;E_K_Can'!I42/Hrs_Wkd_Can!I14)</f>
        <v>3.0759788574540465</v>
      </c>
      <c r="J14" s="28">
        <f>IF(ISERROR('M&amp;E_K_Can'!J42/Hrs_Wkd_Can!J14),"..",'M&amp;E_K_Can'!J42/Hrs_Wkd_Can!J14)</f>
        <v>17.539079173857292</v>
      </c>
      <c r="K14" s="28">
        <f>IF(ISERROR('M&amp;E_K_Can'!K42/Hrs_Wkd_Can!K14),"..",'M&amp;E_K_Can'!K42/Hrs_Wkd_Can!K14)</f>
        <v>29.104106820662015</v>
      </c>
      <c r="L14" s="28">
        <f>IF(ISERROR('M&amp;E_K_Can'!L42/Hrs_Wkd_Can!L14),"..",'M&amp;E_K_Can'!L42/Hrs_Wkd_Can!L14)</f>
        <v>30.726134615553367</v>
      </c>
      <c r="M14" s="28">
        <f>IF(ISERROR('M&amp;E_K_Can'!M42/Hrs_Wkd_Can!M14),"..",'M&amp;E_K_Can'!M42/Hrs_Wkd_Can!M14)</f>
        <v>2.6483565046737181</v>
      </c>
      <c r="N14" s="28">
        <f>IF(ISERROR('M&amp;E_K_Can'!N42/Hrs_Wkd_Can!N14),"..",'M&amp;E_K_Can'!N42/Hrs_Wkd_Can!N14)</f>
        <v>1.2873487272317512</v>
      </c>
      <c r="O14" s="28">
        <f>IF(ISERROR('M&amp;E_K_Can'!O42/Hrs_Wkd_Can!O14),"..",'M&amp;E_K_Can'!O42/Hrs_Wkd_Can!O14)</f>
        <v>3.8422548528257301</v>
      </c>
      <c r="P14" s="28">
        <f>IF(ISERROR('M&amp;E_K_Can'!P42/Hrs_Wkd_Can!P14),"..",'M&amp;E_K_Can'!P42/Hrs_Wkd_Can!P14)</f>
        <v>1.6363252280044576</v>
      </c>
      <c r="Q14" s="28">
        <f>IF(ISERROR('M&amp;E_K_Can'!Q42/Hrs_Wkd_Can!Q14),"..",'M&amp;E_K_Can'!Q42/Hrs_Wkd_Can!Q14)</f>
        <v>0.95694455931837186</v>
      </c>
      <c r="R14" s="55"/>
    </row>
    <row r="15" spans="1:18">
      <c r="A15" s="5">
        <v>2007</v>
      </c>
      <c r="B15" s="16">
        <f>IF(ISERROR('M&amp;E_K_Can'!B43/Hrs_Wkd_Can!B15),"..",'M&amp;E_K_Can'!B43/Hrs_Wkd_Can!B15)</f>
        <v>11.35237450336983</v>
      </c>
      <c r="C15" s="28">
        <f>IF(ISERROR('M&amp;E_K_Can'!C43/Hrs_Wkd_Can!C15),"..",'M&amp;E_K_Can'!C43/Hrs_Wkd_Can!C15)</f>
        <v>10.988667928578247</v>
      </c>
      <c r="D15" s="28">
        <f>IF(ISERROR('M&amp;E_K_Can'!D43/Hrs_Wkd_Can!D15),"..",'M&amp;E_K_Can'!D43/Hrs_Wkd_Can!D15)</f>
        <v>62.497338225059089</v>
      </c>
      <c r="E15" s="28">
        <f>IF(ISERROR('M&amp;E_K_Can'!E43/Hrs_Wkd_Can!E15),"..",'M&amp;E_K_Can'!E43/Hrs_Wkd_Can!E15)</f>
        <v>151.51635654181229</v>
      </c>
      <c r="F15" s="28">
        <f>IF(ISERROR('M&amp;E_K_Can'!F43/Hrs_Wkd_Can!F15),"..",'M&amp;E_K_Can'!F43/Hrs_Wkd_Can!F15)</f>
        <v>4.335915557108347</v>
      </c>
      <c r="G15" s="28">
        <f>IF(ISERROR('M&amp;E_K_Can'!G43/Hrs_Wkd_Can!G15),"..",'M&amp;E_K_Can'!G43/Hrs_Wkd_Can!G15)</f>
        <v>16.550294842905963</v>
      </c>
      <c r="H15" s="28">
        <f>IF(ISERROR('M&amp;E_K_Can'!H43/Hrs_Wkd_Can!H15),"..",'M&amp;E_K_Can'!H43/Hrs_Wkd_Can!H15)</f>
        <v>3.7367590638935924</v>
      </c>
      <c r="I15" s="28">
        <f>IF(ISERROR('M&amp;E_K_Can'!I43/Hrs_Wkd_Can!I15),"..",'M&amp;E_K_Can'!I43/Hrs_Wkd_Can!I15)</f>
        <v>3.2352164778884465</v>
      </c>
      <c r="J15" s="28">
        <f>IF(ISERROR('M&amp;E_K_Can'!J43/Hrs_Wkd_Can!J15),"..",'M&amp;E_K_Can'!J43/Hrs_Wkd_Can!J15)</f>
        <v>18.93821780500425</v>
      </c>
      <c r="K15" s="28">
        <f>IF(ISERROR('M&amp;E_K_Can'!K43/Hrs_Wkd_Can!K15),"..",'M&amp;E_K_Can'!K43/Hrs_Wkd_Can!K15)</f>
        <v>27.873836674701035</v>
      </c>
      <c r="L15" s="28">
        <f>IF(ISERROR('M&amp;E_K_Can'!L43/Hrs_Wkd_Can!L15),"..",'M&amp;E_K_Can'!L43/Hrs_Wkd_Can!L15)</f>
        <v>31.975053033483853</v>
      </c>
      <c r="M15" s="28">
        <f>IF(ISERROR('M&amp;E_K_Can'!M43/Hrs_Wkd_Can!M15),"..",'M&amp;E_K_Can'!M43/Hrs_Wkd_Can!M15)</f>
        <v>2.7663370541080377</v>
      </c>
      <c r="N15" s="28">
        <f>IF(ISERROR('M&amp;E_K_Can'!N43/Hrs_Wkd_Can!N15),"..",'M&amp;E_K_Can'!N43/Hrs_Wkd_Can!N15)</f>
        <v>1.4320783878182426</v>
      </c>
      <c r="O15" s="28">
        <f>IF(ISERROR('M&amp;E_K_Can'!O43/Hrs_Wkd_Can!O15),"..",'M&amp;E_K_Can'!O43/Hrs_Wkd_Can!O15)</f>
        <v>4.0256935243396974</v>
      </c>
      <c r="P15" s="28">
        <f>IF(ISERROR('M&amp;E_K_Can'!P43/Hrs_Wkd_Can!P15),"..",'M&amp;E_K_Can'!P43/Hrs_Wkd_Can!P15)</f>
        <v>1.6830974823016318</v>
      </c>
      <c r="Q15" s="28">
        <f>IF(ISERROR('M&amp;E_K_Can'!Q43/Hrs_Wkd_Can!Q15),"..",'M&amp;E_K_Can'!Q43/Hrs_Wkd_Can!Q15)</f>
        <v>0.96498210655903682</v>
      </c>
      <c r="R15" s="55"/>
    </row>
    <row r="16" spans="1:18">
      <c r="A16" s="5">
        <v>2008</v>
      </c>
      <c r="B16" s="16">
        <f>IF(ISERROR('M&amp;E_K_Can'!B44/Hrs_Wkd_Can!B16),"..",'M&amp;E_K_Can'!B44/Hrs_Wkd_Can!B16)</f>
        <v>11.695513631416411</v>
      </c>
      <c r="C16" s="28">
        <f>IF(ISERROR('M&amp;E_K_Can'!C44/Hrs_Wkd_Can!C16),"..",'M&amp;E_K_Can'!C44/Hrs_Wkd_Can!C16)</f>
        <v>12.400236203801336</v>
      </c>
      <c r="D16" s="28">
        <f>IF(ISERROR('M&amp;E_K_Can'!D44/Hrs_Wkd_Can!D16),"..",'M&amp;E_K_Can'!D44/Hrs_Wkd_Can!D16)</f>
        <v>65.989220717829909</v>
      </c>
      <c r="E16" s="28">
        <f>IF(ISERROR('M&amp;E_K_Can'!E44/Hrs_Wkd_Can!E16),"..",'M&amp;E_K_Can'!E44/Hrs_Wkd_Can!E16)</f>
        <v>146.0667402967932</v>
      </c>
      <c r="F16" s="28">
        <f>IF(ISERROR('M&amp;E_K_Can'!F44/Hrs_Wkd_Can!F16),"..",'M&amp;E_K_Can'!F44/Hrs_Wkd_Can!F16)</f>
        <v>4.5356386347943687</v>
      </c>
      <c r="G16" s="28">
        <f>IF(ISERROR('M&amp;E_K_Can'!G44/Hrs_Wkd_Can!G16),"..",'M&amp;E_K_Can'!G44/Hrs_Wkd_Can!G16)</f>
        <v>17.386708442997261</v>
      </c>
      <c r="H16" s="28">
        <f>IF(ISERROR('M&amp;E_K_Can'!H44/Hrs_Wkd_Can!H16),"..",'M&amp;E_K_Can'!H44/Hrs_Wkd_Can!H16)</f>
        <v>4.0465121458066768</v>
      </c>
      <c r="I16" s="28">
        <f>IF(ISERROR('M&amp;E_K_Can'!I44/Hrs_Wkd_Can!I16),"..",'M&amp;E_K_Can'!I44/Hrs_Wkd_Can!I16)</f>
        <v>3.4650424389044483</v>
      </c>
      <c r="J16" s="28">
        <f>IF(ISERROR('M&amp;E_K_Can'!J44/Hrs_Wkd_Can!J16),"..",'M&amp;E_K_Can'!J44/Hrs_Wkd_Can!J16)</f>
        <v>20.209535094316806</v>
      </c>
      <c r="K16" s="28">
        <f>IF(ISERROR('M&amp;E_K_Can'!K44/Hrs_Wkd_Can!K16),"..",'M&amp;E_K_Can'!K44/Hrs_Wkd_Can!K16)</f>
        <v>27.442020871244022</v>
      </c>
      <c r="L16" s="28">
        <f>IF(ISERROR('M&amp;E_K_Can'!L44/Hrs_Wkd_Can!L16),"..",'M&amp;E_K_Can'!L44/Hrs_Wkd_Can!L16)</f>
        <v>31.411349999494306</v>
      </c>
      <c r="M16" s="28">
        <f>IF(ISERROR('M&amp;E_K_Can'!M44/Hrs_Wkd_Can!M16),"..",'M&amp;E_K_Can'!M44/Hrs_Wkd_Can!M16)</f>
        <v>2.8994233296420324</v>
      </c>
      <c r="N16" s="28">
        <f>IF(ISERROR('M&amp;E_K_Can'!N44/Hrs_Wkd_Can!N16),"..",'M&amp;E_K_Can'!N44/Hrs_Wkd_Can!N16)</f>
        <v>1.6882522043313752</v>
      </c>
      <c r="O16" s="28">
        <f>IF(ISERROR('M&amp;E_K_Can'!O44/Hrs_Wkd_Can!O16),"..",'M&amp;E_K_Can'!O44/Hrs_Wkd_Can!O16)</f>
        <v>4.2147251078161272</v>
      </c>
      <c r="P16" s="28">
        <f>IF(ISERROR('M&amp;E_K_Can'!P44/Hrs_Wkd_Can!P16),"..",'M&amp;E_K_Can'!P44/Hrs_Wkd_Can!P16)</f>
        <v>1.7021328819230812</v>
      </c>
      <c r="Q16" s="28">
        <f>IF(ISERROR('M&amp;E_K_Can'!Q44/Hrs_Wkd_Can!Q16),"..",'M&amp;E_K_Can'!Q44/Hrs_Wkd_Can!Q16)</f>
        <v>0.98913146930110274</v>
      </c>
      <c r="R16" s="55"/>
    </row>
    <row r="17" spans="1:18">
      <c r="A17" s="5">
        <v>2009</v>
      </c>
      <c r="B17" s="16">
        <f>IF(ISERROR('M&amp;E_K_Can'!B45/Hrs_Wkd_Can!B17),"..",'M&amp;E_K_Can'!B45/Hrs_Wkd_Can!B17)</f>
        <v>11.927099036026053</v>
      </c>
      <c r="C17" s="28">
        <f>IF(ISERROR('M&amp;E_K_Can'!C45/Hrs_Wkd_Can!C17),"..",'M&amp;E_K_Can'!C45/Hrs_Wkd_Can!C17)</f>
        <v>13.138899067174778</v>
      </c>
      <c r="D17" s="28">
        <f>IF(ISERROR('M&amp;E_K_Can'!D45/Hrs_Wkd_Can!D17),"..",'M&amp;E_K_Can'!D45/Hrs_Wkd_Can!D17)</f>
        <v>77.778536252350804</v>
      </c>
      <c r="E17" s="28">
        <f>IF(ISERROR('M&amp;E_K_Can'!E45/Hrs_Wkd_Can!E17),"..",'M&amp;E_K_Can'!E45/Hrs_Wkd_Can!E17)</f>
        <v>143.34503987118211</v>
      </c>
      <c r="F17" s="28">
        <f>IF(ISERROR('M&amp;E_K_Can'!F45/Hrs_Wkd_Can!F17),"..",'M&amp;E_K_Can'!F45/Hrs_Wkd_Can!F17)</f>
        <v>4.9856283645589432</v>
      </c>
      <c r="G17" s="28">
        <f>IF(ISERROR('M&amp;E_K_Can'!G45/Hrs_Wkd_Can!G17),"..",'M&amp;E_K_Can'!G45/Hrs_Wkd_Can!G17)</f>
        <v>18.380620788816671</v>
      </c>
      <c r="H17" s="28">
        <f>IF(ISERROR('M&amp;E_K_Can'!H45/Hrs_Wkd_Can!H17),"..",'M&amp;E_K_Can'!H45/Hrs_Wkd_Can!H17)</f>
        <v>4.4060749191467696</v>
      </c>
      <c r="I17" s="28">
        <f>IF(ISERROR('M&amp;E_K_Can'!I45/Hrs_Wkd_Can!I17),"..",'M&amp;E_K_Can'!I45/Hrs_Wkd_Can!I17)</f>
        <v>3.473198061003778</v>
      </c>
      <c r="J17" s="28">
        <f>IF(ISERROR('M&amp;E_K_Can'!J45/Hrs_Wkd_Can!J17),"..",'M&amp;E_K_Can'!J45/Hrs_Wkd_Can!J17)</f>
        <v>21.051729601674388</v>
      </c>
      <c r="K17" s="28">
        <f>IF(ISERROR('M&amp;E_K_Can'!K45/Hrs_Wkd_Can!K17),"..",'M&amp;E_K_Can'!K45/Hrs_Wkd_Can!K17)</f>
        <v>28.468712794913145</v>
      </c>
      <c r="L17" s="28">
        <f>IF(ISERROR('M&amp;E_K_Can'!L45/Hrs_Wkd_Can!L17),"..",'M&amp;E_K_Can'!L45/Hrs_Wkd_Can!L17)</f>
        <v>28.224136495023753</v>
      </c>
      <c r="M17" s="28">
        <f>IF(ISERROR('M&amp;E_K_Can'!M45/Hrs_Wkd_Can!M17),"..",'M&amp;E_K_Can'!M45/Hrs_Wkd_Can!M17)</f>
        <v>3.0349526935793487</v>
      </c>
      <c r="N17" s="28">
        <f>IF(ISERROR('M&amp;E_K_Can'!N45/Hrs_Wkd_Can!N17),"..",'M&amp;E_K_Can'!N45/Hrs_Wkd_Can!N17)</f>
        <v>1.8798273271825547</v>
      </c>
      <c r="O17" s="28">
        <f>IF(ISERROR('M&amp;E_K_Can'!O45/Hrs_Wkd_Can!O17),"..",'M&amp;E_K_Can'!O45/Hrs_Wkd_Can!O17)</f>
        <v>4.2744970111569396</v>
      </c>
      <c r="P17" s="28">
        <f>IF(ISERROR('M&amp;E_K_Can'!P45/Hrs_Wkd_Can!P17),"..",'M&amp;E_K_Can'!P45/Hrs_Wkd_Can!P17)</f>
        <v>1.9905498791705112</v>
      </c>
      <c r="Q17" s="28">
        <f>IF(ISERROR('M&amp;E_K_Can'!Q45/Hrs_Wkd_Can!Q17),"..",'M&amp;E_K_Can'!Q45/Hrs_Wkd_Can!Q17)</f>
        <v>1.1175706113854516</v>
      </c>
      <c r="R17" s="55"/>
    </row>
    <row r="18" spans="1:18">
      <c r="A18" s="5">
        <v>2010</v>
      </c>
      <c r="B18" s="16">
        <f>IF(ISERROR('M&amp;E_K_Can'!B46/Hrs_Wkd_Can!B18),"..",'M&amp;E_K_Can'!B46/Hrs_Wkd_Can!B18)</f>
        <v>11.761835173443446</v>
      </c>
      <c r="C18" s="28">
        <f>IF(ISERROR('M&amp;E_K_Can'!C46/Hrs_Wkd_Can!C18),"..",'M&amp;E_K_Can'!C46/Hrs_Wkd_Can!C18)</f>
        <v>14.391257633685933</v>
      </c>
      <c r="D18" s="28">
        <f>IF(ISERROR('M&amp;E_K_Can'!D46/Hrs_Wkd_Can!D18),"..",'M&amp;E_K_Can'!D46/Hrs_Wkd_Can!D18)</f>
        <v>77.791113081225831</v>
      </c>
      <c r="E18" s="28">
        <f>IF(ISERROR('M&amp;E_K_Can'!E46/Hrs_Wkd_Can!E18),"..",'M&amp;E_K_Can'!E46/Hrs_Wkd_Can!E18)</f>
        <v>140.1434621973699</v>
      </c>
      <c r="F18" s="28">
        <f>IF(ISERROR('M&amp;E_K_Can'!F46/Hrs_Wkd_Can!F18),"..",'M&amp;E_K_Can'!F46/Hrs_Wkd_Can!F18)</f>
        <v>5.1283868035492395</v>
      </c>
      <c r="G18" s="28">
        <f>IF(ISERROR('M&amp;E_K_Can'!G46/Hrs_Wkd_Can!G18),"..",'M&amp;E_K_Can'!G46/Hrs_Wkd_Can!G18)</f>
        <v>17.423246871548336</v>
      </c>
      <c r="H18" s="28">
        <f>IF(ISERROR('M&amp;E_K_Can'!H46/Hrs_Wkd_Can!H18),"..",'M&amp;E_K_Can'!H46/Hrs_Wkd_Can!H18)</f>
        <v>4.5859228309451909</v>
      </c>
      <c r="I18" s="28">
        <f>IF(ISERROR('M&amp;E_K_Can'!I46/Hrs_Wkd_Can!I18),"..",'M&amp;E_K_Can'!I46/Hrs_Wkd_Can!I18)</f>
        <v>3.5005965749478585</v>
      </c>
      <c r="J18" s="28">
        <f>IF(ISERROR('M&amp;E_K_Can'!J46/Hrs_Wkd_Can!J18),"..",'M&amp;E_K_Can'!J46/Hrs_Wkd_Can!J18)</f>
        <v>20.402158174439226</v>
      </c>
      <c r="K18" s="28">
        <f>IF(ISERROR('M&amp;E_K_Can'!K46/Hrs_Wkd_Can!K18),"..",'M&amp;E_K_Can'!K46/Hrs_Wkd_Can!K18)</f>
        <v>28.855276848640742</v>
      </c>
      <c r="L18" s="28">
        <f>IF(ISERROR('M&amp;E_K_Can'!L46/Hrs_Wkd_Can!L18),"..",'M&amp;E_K_Can'!L46/Hrs_Wkd_Can!L18)</f>
        <v>26.887227893213211</v>
      </c>
      <c r="M18" s="28">
        <f>IF(ISERROR('M&amp;E_K_Can'!M46/Hrs_Wkd_Can!M18),"..",'M&amp;E_K_Can'!M46/Hrs_Wkd_Can!M18)</f>
        <v>3.153061060279613</v>
      </c>
      <c r="N18" s="28">
        <f>IF(ISERROR('M&amp;E_K_Can'!N46/Hrs_Wkd_Can!N18),"..",'M&amp;E_K_Can'!N46/Hrs_Wkd_Can!N18)</f>
        <v>1.9842910597165528</v>
      </c>
      <c r="O18" s="28">
        <f>IF(ISERROR('M&amp;E_K_Can'!O46/Hrs_Wkd_Can!O18),"..",'M&amp;E_K_Can'!O46/Hrs_Wkd_Can!O18)</f>
        <v>4.5494171777571557</v>
      </c>
      <c r="P18" s="28">
        <f>IF(ISERROR('M&amp;E_K_Can'!P46/Hrs_Wkd_Can!P18),"..",'M&amp;E_K_Can'!P46/Hrs_Wkd_Can!P18)</f>
        <v>2.0356978667017605</v>
      </c>
      <c r="Q18" s="28">
        <f>IF(ISERROR('M&amp;E_K_Can'!Q46/Hrs_Wkd_Can!Q18),"..",'M&amp;E_K_Can'!Q46/Hrs_Wkd_Can!Q18)</f>
        <v>1.251784421784865</v>
      </c>
      <c r="R18" s="55"/>
    </row>
    <row r="19" spans="1:18">
      <c r="A19" s="5">
        <v>2011</v>
      </c>
      <c r="B19" s="16" t="str">
        <f>IF(ISERROR('M&amp;E_K_Can'!B47/Hrs_Wkd_Can!B21),"..",'M&amp;E_K_Can'!B47/Hrs_Wkd_Can!B21)</f>
        <v>..</v>
      </c>
      <c r="C19" s="28" t="str">
        <f>IF(ISERROR('M&amp;E_K_Can'!C47/Hrs_Wkd_Can!C21),"..",'M&amp;E_K_Can'!C47/Hrs_Wkd_Can!C21)</f>
        <v>..</v>
      </c>
      <c r="D19" s="28" t="str">
        <f>IF(ISERROR('M&amp;E_K_Can'!D47/Hrs_Wkd_Can!D21),"..",'M&amp;E_K_Can'!D47/Hrs_Wkd_Can!D21)</f>
        <v>..</v>
      </c>
      <c r="E19" s="28" t="str">
        <f>IF(ISERROR('M&amp;E_K_Can'!E47/Hrs_Wkd_Can!E21),"..",'M&amp;E_K_Can'!E47/Hrs_Wkd_Can!E21)</f>
        <v>..</v>
      </c>
      <c r="F19" s="28" t="str">
        <f>IF(ISERROR('M&amp;E_K_Can'!F47/Hrs_Wkd_Can!F21),"..",'M&amp;E_K_Can'!F47/Hrs_Wkd_Can!F21)</f>
        <v>..</v>
      </c>
      <c r="G19" s="28" t="str">
        <f>IF(ISERROR('M&amp;E_K_Can'!G47/Hrs_Wkd_Can!G21),"..",'M&amp;E_K_Can'!G47/Hrs_Wkd_Can!G21)</f>
        <v>..</v>
      </c>
      <c r="H19" s="28" t="str">
        <f>IF(ISERROR('M&amp;E_K_Can'!H47/Hrs_Wkd_Can!H21),"..",'M&amp;E_K_Can'!H47/Hrs_Wkd_Can!H21)</f>
        <v>..</v>
      </c>
      <c r="I19" s="28" t="str">
        <f>IF(ISERROR('M&amp;E_K_Can'!I47/Hrs_Wkd_Can!I21),"..",'M&amp;E_K_Can'!I47/Hrs_Wkd_Can!I21)</f>
        <v>..</v>
      </c>
      <c r="J19" s="28" t="str">
        <f>IF(ISERROR('M&amp;E_K_Can'!J47/Hrs_Wkd_Can!J21),"..",'M&amp;E_K_Can'!J47/Hrs_Wkd_Can!J21)</f>
        <v>..</v>
      </c>
      <c r="K19" s="28" t="str">
        <f>IF(ISERROR('M&amp;E_K_Can'!K47/Hrs_Wkd_Can!K21),"..",'M&amp;E_K_Can'!K47/Hrs_Wkd_Can!K21)</f>
        <v>..</v>
      </c>
      <c r="L19" s="28" t="str">
        <f>IF(ISERROR('M&amp;E_K_Can'!L47/Hrs_Wkd_Can!L21),"..",'M&amp;E_K_Can'!L47/Hrs_Wkd_Can!L21)</f>
        <v>..</v>
      </c>
      <c r="M19" s="28" t="str">
        <f>IF(ISERROR('M&amp;E_K_Can'!M47/Hrs_Wkd_Can!M21),"..",'M&amp;E_K_Can'!M47/Hrs_Wkd_Can!M21)</f>
        <v>..</v>
      </c>
      <c r="N19" s="28" t="str">
        <f>IF(ISERROR('M&amp;E_K_Can'!N47/Hrs_Wkd_Can!N21),"..",'M&amp;E_K_Can'!N47/Hrs_Wkd_Can!N21)</f>
        <v>..</v>
      </c>
      <c r="O19" s="28" t="str">
        <f>IF(ISERROR('M&amp;E_K_Can'!O47/Hrs_Wkd_Can!O21),"..",'M&amp;E_K_Can'!O47/Hrs_Wkd_Can!O21)</f>
        <v>..</v>
      </c>
      <c r="P19" s="28" t="str">
        <f>IF(ISERROR('M&amp;E_K_Can'!P47/Hrs_Wkd_Can!P21),"..",'M&amp;E_K_Can'!P47/Hrs_Wkd_Can!P21)</f>
        <v>..</v>
      </c>
      <c r="Q19" s="28" t="str">
        <f>IF(ISERROR('M&amp;E_K_Can'!Q47/Hrs_Wkd_Can!Q21),"..",'M&amp;E_K_Can'!Q47/Hrs_Wkd_Can!Q21)</f>
        <v>..</v>
      </c>
      <c r="R19" s="55"/>
    </row>
    <row r="20" spans="1:18">
      <c r="A20" s="5">
        <v>2012</v>
      </c>
      <c r="B20" s="16" t="str">
        <f>IF(ISERROR('M&amp;E_K_Can'!B48/Hrs_Wkd_Can!B22),"..",'M&amp;E_K_Can'!B48/Hrs_Wkd_Can!B22)</f>
        <v>..</v>
      </c>
      <c r="C20" s="28" t="str">
        <f>IF(ISERROR('M&amp;E_K_Can'!C48/Hrs_Wkd_Can!C22),"..",'M&amp;E_K_Can'!C48/Hrs_Wkd_Can!C22)</f>
        <v>..</v>
      </c>
      <c r="D20" s="28" t="str">
        <f>IF(ISERROR('M&amp;E_K_Can'!D48/Hrs_Wkd_Can!D22),"..",'M&amp;E_K_Can'!D48/Hrs_Wkd_Can!D22)</f>
        <v>..</v>
      </c>
      <c r="E20" s="28" t="str">
        <f>IF(ISERROR('M&amp;E_K_Can'!E48/Hrs_Wkd_Can!E22),"..",'M&amp;E_K_Can'!E48/Hrs_Wkd_Can!E22)</f>
        <v>..</v>
      </c>
      <c r="F20" s="28" t="str">
        <f>IF(ISERROR('M&amp;E_K_Can'!F48/Hrs_Wkd_Can!F22),"..",'M&amp;E_K_Can'!F48/Hrs_Wkd_Can!F22)</f>
        <v>..</v>
      </c>
      <c r="G20" s="28" t="str">
        <f>IF(ISERROR('M&amp;E_K_Can'!G48/Hrs_Wkd_Can!G22),"..",'M&amp;E_K_Can'!G48/Hrs_Wkd_Can!G22)</f>
        <v>..</v>
      </c>
      <c r="H20" s="28" t="str">
        <f>IF(ISERROR('M&amp;E_K_Can'!H48/Hrs_Wkd_Can!H22),"..",'M&amp;E_K_Can'!H48/Hrs_Wkd_Can!H22)</f>
        <v>..</v>
      </c>
      <c r="I20" s="28" t="str">
        <f>IF(ISERROR('M&amp;E_K_Can'!I48/Hrs_Wkd_Can!I22),"..",'M&amp;E_K_Can'!I48/Hrs_Wkd_Can!I22)</f>
        <v>..</v>
      </c>
      <c r="J20" s="28" t="str">
        <f>IF(ISERROR('M&amp;E_K_Can'!J48/Hrs_Wkd_Can!J22),"..",'M&amp;E_K_Can'!J48/Hrs_Wkd_Can!J22)</f>
        <v>..</v>
      </c>
      <c r="K20" s="28" t="str">
        <f>IF(ISERROR('M&amp;E_K_Can'!K48/Hrs_Wkd_Can!K22),"..",'M&amp;E_K_Can'!K48/Hrs_Wkd_Can!K22)</f>
        <v>..</v>
      </c>
      <c r="L20" s="28" t="str">
        <f>IF(ISERROR('M&amp;E_K_Can'!L48/Hrs_Wkd_Can!L22),"..",'M&amp;E_K_Can'!L48/Hrs_Wkd_Can!L22)</f>
        <v>..</v>
      </c>
      <c r="M20" s="28" t="str">
        <f>IF(ISERROR('M&amp;E_K_Can'!M48/Hrs_Wkd_Can!M22),"..",'M&amp;E_K_Can'!M48/Hrs_Wkd_Can!M22)</f>
        <v>..</v>
      </c>
      <c r="N20" s="28" t="str">
        <f>IF(ISERROR('M&amp;E_K_Can'!N48/Hrs_Wkd_Can!N22),"..",'M&amp;E_K_Can'!N48/Hrs_Wkd_Can!N22)</f>
        <v>..</v>
      </c>
      <c r="O20" s="28" t="str">
        <f>IF(ISERROR('M&amp;E_K_Can'!O48/Hrs_Wkd_Can!O22),"..",'M&amp;E_K_Can'!O48/Hrs_Wkd_Can!O22)</f>
        <v>..</v>
      </c>
      <c r="P20" s="28" t="str">
        <f>IF(ISERROR('M&amp;E_K_Can'!P48/Hrs_Wkd_Can!P22),"..",'M&amp;E_K_Can'!P48/Hrs_Wkd_Can!P22)</f>
        <v>..</v>
      </c>
      <c r="Q20" s="28" t="str">
        <f>IF(ISERROR('M&amp;E_K_Can'!Q48/Hrs_Wkd_Can!Q22),"..",'M&amp;E_K_Can'!Q48/Hrs_Wkd_Can!Q22)</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1.704101711331063</v>
      </c>
      <c r="C23" s="9">
        <f t="shared" si="0"/>
        <v>4.3753614747065184</v>
      </c>
      <c r="D23" s="9">
        <f t="shared" si="0"/>
        <v>9.3532174633750742</v>
      </c>
      <c r="E23" s="9">
        <f t="shared" si="0"/>
        <v>-2.8635017725283651</v>
      </c>
      <c r="F23" s="9">
        <f t="shared" si="0"/>
        <v>3.5317392960156457</v>
      </c>
      <c r="G23" s="9">
        <f t="shared" si="0"/>
        <v>0.39364443601850319</v>
      </c>
      <c r="H23" s="28">
        <f t="shared" si="0"/>
        <v>4.6300507525295576</v>
      </c>
      <c r="I23" s="28">
        <f t="shared" si="0"/>
        <v>3.3972481565980095</v>
      </c>
      <c r="J23" s="28">
        <f t="shared" si="0"/>
        <v>2.1067320427854863</v>
      </c>
      <c r="K23" s="28">
        <f t="shared" si="0"/>
        <v>0.21958873919587507</v>
      </c>
      <c r="L23" s="28">
        <f t="shared" si="0"/>
        <v>3.9662856428885673</v>
      </c>
      <c r="M23" s="28">
        <f t="shared" si="0"/>
        <v>7.907264264119318</v>
      </c>
      <c r="N23" s="28">
        <f t="shared" si="0"/>
        <v>5.4022187731999516</v>
      </c>
      <c r="O23" s="28">
        <f t="shared" si="0"/>
        <v>4.0120260921277628</v>
      </c>
      <c r="P23" s="28">
        <f t="shared" si="0"/>
        <v>2.9462108113369911</v>
      </c>
      <c r="Q23" s="58">
        <f t="shared" si="0"/>
        <v>4.7435694285007823</v>
      </c>
      <c r="R23" s="55"/>
    </row>
    <row r="24" spans="1:18">
      <c r="A24" s="26" t="s">
        <v>19</v>
      </c>
      <c r="B24" s="16">
        <f t="shared" si="0"/>
        <v>1.822527133438534</v>
      </c>
      <c r="C24" s="9">
        <f t="shared" si="0"/>
        <v>4.5288709714141895</v>
      </c>
      <c r="D24" s="9">
        <f t="shared" si="0"/>
        <v>10.878681460777816</v>
      </c>
      <c r="E24" s="9">
        <f t="shared" si="0"/>
        <v>-2.3226633832575394</v>
      </c>
      <c r="F24" s="9">
        <f t="shared" si="0"/>
        <v>6.593891918954764</v>
      </c>
      <c r="G24" s="9">
        <f t="shared" si="0"/>
        <v>-1.2126605132411039</v>
      </c>
      <c r="H24" s="28">
        <f t="shared" si="0"/>
        <v>2.1167095703398031</v>
      </c>
      <c r="I24" s="28">
        <f t="shared" si="0"/>
        <v>1.9707071875187721</v>
      </c>
      <c r="J24" s="28">
        <f t="shared" si="0"/>
        <v>2.2855281682391038</v>
      </c>
      <c r="K24" s="28">
        <f t="shared" si="0"/>
        <v>-5.1880161361744452</v>
      </c>
      <c r="L24" s="28">
        <f t="shared" si="0"/>
        <v>13.56480740725341</v>
      </c>
      <c r="M24" s="28">
        <f t="shared" si="0"/>
        <v>21.673406473908408</v>
      </c>
      <c r="N24" s="28">
        <f t="shared" si="0"/>
        <v>-7.1237841460967228</v>
      </c>
      <c r="O24" s="28">
        <f t="shared" si="0"/>
        <v>-0.59218892692131098</v>
      </c>
      <c r="P24" s="28">
        <f t="shared" si="0"/>
        <v>-2.4422061667556227</v>
      </c>
      <c r="Q24" s="28">
        <f t="shared" si="0"/>
        <v>1.4675537698492613</v>
      </c>
      <c r="R24" s="55"/>
    </row>
    <row r="25" spans="1:18">
      <c r="A25" s="26" t="s">
        <v>20</v>
      </c>
      <c r="B25" s="16">
        <f t="shared" si="0"/>
        <v>1.6686009504212507</v>
      </c>
      <c r="C25" s="9">
        <f t="shared" si="0"/>
        <v>4.3293526018977957</v>
      </c>
      <c r="D25" s="9">
        <f t="shared" si="0"/>
        <v>8.8996839962190322</v>
      </c>
      <c r="E25" s="9">
        <f t="shared" si="0"/>
        <v>-3.0251685828698194</v>
      </c>
      <c r="F25" s="9">
        <f t="shared" si="0"/>
        <v>2.6303635432581629</v>
      </c>
      <c r="G25" s="9">
        <f t="shared" si="0"/>
        <v>0.88060991278706702</v>
      </c>
      <c r="H25" s="28">
        <f t="shared" si="0"/>
        <v>5.3960471415631206</v>
      </c>
      <c r="I25" s="28">
        <f t="shared" si="0"/>
        <v>3.8290894144468846</v>
      </c>
      <c r="J25" s="28">
        <f t="shared" si="0"/>
        <v>2.0531541748211479</v>
      </c>
      <c r="K25" s="28">
        <f t="shared" si="0"/>
        <v>1.9012311118811187</v>
      </c>
      <c r="L25" s="28">
        <f t="shared" si="0"/>
        <v>1.2481639296554992</v>
      </c>
      <c r="M25" s="28">
        <f t="shared" si="0"/>
        <v>4.0895633441528911</v>
      </c>
      <c r="N25" s="28">
        <f t="shared" si="0"/>
        <v>9.4796311053534588</v>
      </c>
      <c r="O25" s="28">
        <f t="shared" si="0"/>
        <v>5.4344337321485137</v>
      </c>
      <c r="P25" s="28">
        <f t="shared" si="0"/>
        <v>4.6200406822766604</v>
      </c>
      <c r="Q25" s="28">
        <f t="shared" si="0"/>
        <v>5.7468460983258529</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 t="shared" ref="B31:Q31" si="1">IF(ISERROR((B5/$B5)*100),"..",(B5/$B5)*100)</f>
        <v>100</v>
      </c>
      <c r="C31" s="21">
        <f t="shared" si="1"/>
        <v>87.347372167313239</v>
      </c>
      <c r="D31" s="21">
        <f t="shared" si="1"/>
        <v>257.65859305839496</v>
      </c>
      <c r="E31" s="21">
        <f t="shared" si="1"/>
        <v>2165.3399126684576</v>
      </c>
      <c r="F31" s="21">
        <f t="shared" si="1"/>
        <v>34.58996655625576</v>
      </c>
      <c r="G31" s="21">
        <f t="shared" si="1"/>
        <v>175.33686155457787</v>
      </c>
      <c r="H31" s="21">
        <f t="shared" si="1"/>
        <v>26.966095834501701</v>
      </c>
      <c r="I31" s="21">
        <f t="shared" si="1"/>
        <v>24.013215386802468</v>
      </c>
      <c r="J31" s="21">
        <f t="shared" si="1"/>
        <v>164.77609724137696</v>
      </c>
      <c r="K31" s="21">
        <f t="shared" si="1"/>
        <v>297.00669101423512</v>
      </c>
      <c r="L31" s="21">
        <f t="shared" si="1"/>
        <v>171.73869478426707</v>
      </c>
      <c r="M31" s="21">
        <f t="shared" si="1"/>
        <v>12.416480534203917</v>
      </c>
      <c r="N31" s="21">
        <f t="shared" si="1"/>
        <v>10.604338546594517</v>
      </c>
      <c r="O31" s="21">
        <f t="shared" si="1"/>
        <v>28.89312594909924</v>
      </c>
      <c r="P31" s="21">
        <f t="shared" si="1"/>
        <v>14.780991350588316</v>
      </c>
      <c r="Q31" s="21">
        <f t="shared" si="1"/>
        <v>7.2576953887889486</v>
      </c>
      <c r="R31" s="55"/>
    </row>
    <row r="32" spans="1:18">
      <c r="A32" s="5">
        <v>1998</v>
      </c>
      <c r="B32" s="87">
        <f t="shared" ref="B32:Q32" si="2">IF(ISERROR((B6/$B6)*100),"..",(B6/$B6)*100)</f>
        <v>100</v>
      </c>
      <c r="C32" s="21">
        <f t="shared" si="2"/>
        <v>91.064767508115693</v>
      </c>
      <c r="D32" s="21">
        <f t="shared" si="2"/>
        <v>300.97287100705165</v>
      </c>
      <c r="E32" s="21">
        <f t="shared" si="2"/>
        <v>2002.318098723146</v>
      </c>
      <c r="F32" s="21">
        <f t="shared" si="2"/>
        <v>36.356027004932344</v>
      </c>
      <c r="G32" s="21">
        <f t="shared" si="2"/>
        <v>176.46999161687694</v>
      </c>
      <c r="H32" s="21">
        <f t="shared" si="2"/>
        <v>27.597795258535719</v>
      </c>
      <c r="I32" s="21">
        <f t="shared" si="2"/>
        <v>23.301793218161109</v>
      </c>
      <c r="J32" s="21">
        <f t="shared" si="2"/>
        <v>166.76711976281388</v>
      </c>
      <c r="K32" s="21">
        <f t="shared" si="2"/>
        <v>271.14151364907269</v>
      </c>
      <c r="L32" s="21">
        <f t="shared" si="2"/>
        <v>195.68156277158718</v>
      </c>
      <c r="M32" s="21">
        <f t="shared" si="2"/>
        <v>14.895558138300135</v>
      </c>
      <c r="N32" s="21">
        <f t="shared" si="2"/>
        <v>9.2915021373924773</v>
      </c>
      <c r="O32" s="21">
        <f t="shared" si="2"/>
        <v>26.403595032621091</v>
      </c>
      <c r="P32" s="21">
        <f t="shared" si="2"/>
        <v>13.87943010091648</v>
      </c>
      <c r="Q32" s="21">
        <f t="shared" si="2"/>
        <v>7.2548596904410703</v>
      </c>
      <c r="R32" s="55"/>
    </row>
    <row r="33" spans="1:18">
      <c r="A33" s="5">
        <v>1999</v>
      </c>
      <c r="B33" s="87">
        <f t="shared" ref="B33:Q33" si="3">IF(ISERROR((B7/$B7)*100),"..",(B7/$B7)*100)</f>
        <v>100</v>
      </c>
      <c r="C33" s="21">
        <f t="shared" si="3"/>
        <v>91.437128491526025</v>
      </c>
      <c r="D33" s="21">
        <f t="shared" si="3"/>
        <v>333.07374618723668</v>
      </c>
      <c r="E33" s="21">
        <f t="shared" si="3"/>
        <v>2026.9078402184814</v>
      </c>
      <c r="F33" s="21">
        <f t="shared" si="3"/>
        <v>38.233295981382099</v>
      </c>
      <c r="G33" s="21">
        <f t="shared" si="3"/>
        <v>169.23670333273094</v>
      </c>
      <c r="H33" s="21">
        <f t="shared" si="3"/>
        <v>27.049532990906311</v>
      </c>
      <c r="I33" s="21">
        <f t="shared" si="3"/>
        <v>23.239957998591315</v>
      </c>
      <c r="J33" s="21">
        <f t="shared" si="3"/>
        <v>169.70326540124589</v>
      </c>
      <c r="K33" s="21">
        <f t="shared" si="3"/>
        <v>245.4484769903882</v>
      </c>
      <c r="L33" s="21">
        <f t="shared" si="3"/>
        <v>220.98658129333302</v>
      </c>
      <c r="M33" s="21">
        <f t="shared" si="3"/>
        <v>17.609511746409005</v>
      </c>
      <c r="N33" s="21">
        <f t="shared" si="3"/>
        <v>8.0663162232517163</v>
      </c>
      <c r="O33" s="21">
        <f t="shared" si="3"/>
        <v>27.496363773514243</v>
      </c>
      <c r="P33" s="21">
        <f t="shared" si="3"/>
        <v>13.337480659171602</v>
      </c>
      <c r="Q33" s="21">
        <f t="shared" si="3"/>
        <v>7.1920304584022459</v>
      </c>
      <c r="R33" s="55"/>
    </row>
    <row r="34" spans="1:18">
      <c r="A34" s="5">
        <v>2000</v>
      </c>
      <c r="B34" s="87">
        <f t="shared" ref="B34:Q34" si="4">IF(ISERROR((B8/$B8)*100),"..",(B8/$B8)*100)</f>
        <v>100</v>
      </c>
      <c r="C34" s="21">
        <f t="shared" si="4"/>
        <v>94.49895538278075</v>
      </c>
      <c r="D34" s="21">
        <f t="shared" si="4"/>
        <v>332.70335059385542</v>
      </c>
      <c r="E34" s="21">
        <f t="shared" si="4"/>
        <v>1911.5070041689814</v>
      </c>
      <c r="F34" s="21">
        <f t="shared" si="4"/>
        <v>39.684004047919366</v>
      </c>
      <c r="G34" s="21">
        <f t="shared" si="4"/>
        <v>160.11996323897787</v>
      </c>
      <c r="H34" s="21">
        <f t="shared" si="4"/>
        <v>27.200500549769803</v>
      </c>
      <c r="I34" s="21">
        <f t="shared" si="4"/>
        <v>24.118205720037519</v>
      </c>
      <c r="J34" s="21">
        <f t="shared" si="4"/>
        <v>167.03411242119844</v>
      </c>
      <c r="K34" s="21">
        <f t="shared" si="4"/>
        <v>239.78627454879432</v>
      </c>
      <c r="L34" s="21">
        <f t="shared" si="4"/>
        <v>238.2691685555931</v>
      </c>
      <c r="M34" s="21">
        <f t="shared" si="4"/>
        <v>21.186240529295382</v>
      </c>
      <c r="N34" s="21">
        <f t="shared" si="4"/>
        <v>8.04758377027437</v>
      </c>
      <c r="O34" s="21">
        <f t="shared" si="4"/>
        <v>26.885891929481431</v>
      </c>
      <c r="P34" s="21">
        <f t="shared" si="4"/>
        <v>13.000434275069678</v>
      </c>
      <c r="Q34" s="21">
        <f t="shared" si="4"/>
        <v>7.1820544396410435</v>
      </c>
      <c r="R34" s="55"/>
    </row>
    <row r="35" spans="1:18">
      <c r="A35" s="5">
        <v>2001</v>
      </c>
      <c r="B35" s="87">
        <f t="shared" ref="B35:Q35" si="5">IF(ISERROR((B9/$B9)*100),"..",(B9/$B9)*100)</f>
        <v>100</v>
      </c>
      <c r="C35" s="21">
        <f t="shared" si="5"/>
        <v>99.762856229085244</v>
      </c>
      <c r="D35" s="21">
        <f t="shared" si="5"/>
        <v>362.35758847186486</v>
      </c>
      <c r="E35" s="21">
        <f t="shared" si="5"/>
        <v>1792.8790814470119</v>
      </c>
      <c r="F35" s="21">
        <f t="shared" si="5"/>
        <v>40.524723549962303</v>
      </c>
      <c r="G35" s="21">
        <f t="shared" si="5"/>
        <v>154.4607724329297</v>
      </c>
      <c r="H35" s="21">
        <f t="shared" si="5"/>
        <v>27.567106187949776</v>
      </c>
      <c r="I35" s="21">
        <f t="shared" si="5"/>
        <v>24.64848156451394</v>
      </c>
      <c r="J35" s="21">
        <f t="shared" si="5"/>
        <v>172.10795179144827</v>
      </c>
      <c r="K35" s="21">
        <f t="shared" si="5"/>
        <v>245.79712606991717</v>
      </c>
      <c r="L35" s="21">
        <f t="shared" si="5"/>
        <v>250.57752102072209</v>
      </c>
      <c r="M35" s="21">
        <f t="shared" si="5"/>
        <v>22.111597987613944</v>
      </c>
      <c r="N35" s="21">
        <f t="shared" si="5"/>
        <v>7.2260180564534284</v>
      </c>
      <c r="O35" s="21">
        <f t="shared" si="5"/>
        <v>26.323994358818609</v>
      </c>
      <c r="P35" s="21">
        <f t="shared" si="5"/>
        <v>12.233816092853409</v>
      </c>
      <c r="Q35" s="21">
        <f t="shared" si="5"/>
        <v>7.6006284679247402</v>
      </c>
      <c r="R35" s="55"/>
    </row>
    <row r="36" spans="1:18">
      <c r="A36" s="5">
        <v>2002</v>
      </c>
      <c r="B36" s="87">
        <f t="shared" ref="B36:Q36" si="6">IF(ISERROR((B10/$B10)*100),"..",(B10/$B10)*100)</f>
        <v>100</v>
      </c>
      <c r="C36" s="21">
        <f t="shared" si="6"/>
        <v>99.088102883390533</v>
      </c>
      <c r="D36" s="21">
        <f t="shared" si="6"/>
        <v>434.22176235254329</v>
      </c>
      <c r="E36" s="21">
        <f t="shared" si="6"/>
        <v>1784.1442983964371</v>
      </c>
      <c r="F36" s="21">
        <f t="shared" si="6"/>
        <v>39.787438168648109</v>
      </c>
      <c r="G36" s="21">
        <f t="shared" si="6"/>
        <v>150.22673682515176</v>
      </c>
      <c r="H36" s="21">
        <f t="shared" si="6"/>
        <v>28.415458387443458</v>
      </c>
      <c r="I36" s="21">
        <f t="shared" si="6"/>
        <v>24.768201891346081</v>
      </c>
      <c r="J36" s="21">
        <f t="shared" si="6"/>
        <v>178.55654052231839</v>
      </c>
      <c r="K36" s="21">
        <f t="shared" si="6"/>
        <v>268.91763328806121</v>
      </c>
      <c r="L36" s="21">
        <f t="shared" si="6"/>
        <v>249.11583214048326</v>
      </c>
      <c r="M36" s="21">
        <f t="shared" si="6"/>
        <v>24.870310994666504</v>
      </c>
      <c r="N36" s="21">
        <f t="shared" si="6"/>
        <v>7.4303851147780877</v>
      </c>
      <c r="O36" s="21">
        <f t="shared" si="6"/>
        <v>29.618324438140093</v>
      </c>
      <c r="P36" s="21">
        <f t="shared" si="6"/>
        <v>12.682114410137469</v>
      </c>
      <c r="Q36" s="21">
        <f t="shared" si="6"/>
        <v>7.7858446970015356</v>
      </c>
      <c r="R36" s="55"/>
    </row>
    <row r="37" spans="1:18">
      <c r="A37" s="5">
        <v>2003</v>
      </c>
      <c r="B37" s="87">
        <f t="shared" ref="B37:Q37" si="7">IF(ISERROR((B11/$B11)*100),"..",(B11/$B11)*100)</f>
        <v>100</v>
      </c>
      <c r="C37" s="21">
        <f t="shared" si="7"/>
        <v>99.484123507876703</v>
      </c>
      <c r="D37" s="21">
        <f t="shared" si="7"/>
        <v>461.28249137749248</v>
      </c>
      <c r="E37" s="21">
        <f t="shared" si="7"/>
        <v>1596.4287509071869</v>
      </c>
      <c r="F37" s="21">
        <f t="shared" si="7"/>
        <v>39.826935808046606</v>
      </c>
      <c r="G37" s="21">
        <f t="shared" si="7"/>
        <v>149.40503133460172</v>
      </c>
      <c r="H37" s="21">
        <f t="shared" si="7"/>
        <v>29.847903423098295</v>
      </c>
      <c r="I37" s="21">
        <f t="shared" si="7"/>
        <v>26.264306752993942</v>
      </c>
      <c r="J37" s="21">
        <f t="shared" si="7"/>
        <v>173.83962728377929</v>
      </c>
      <c r="K37" s="21">
        <f t="shared" si="7"/>
        <v>263.35148919779982</v>
      </c>
      <c r="L37" s="21">
        <f t="shared" si="7"/>
        <v>254.33770482508305</v>
      </c>
      <c r="M37" s="21">
        <f t="shared" si="7"/>
        <v>25.439374093883327</v>
      </c>
      <c r="N37" s="21">
        <f t="shared" si="7"/>
        <v>8.025855237404885</v>
      </c>
      <c r="O37" s="21">
        <f t="shared" si="7"/>
        <v>34.16234880152944</v>
      </c>
      <c r="P37" s="21">
        <f t="shared" si="7"/>
        <v>14.030014819941753</v>
      </c>
      <c r="Q37" s="21">
        <f t="shared" si="7"/>
        <v>7.9493098056095279</v>
      </c>
      <c r="R37" s="55"/>
    </row>
    <row r="38" spans="1:18">
      <c r="A38" s="5">
        <v>2004</v>
      </c>
      <c r="B38" s="87">
        <f t="shared" ref="B38:Q38" si="8">IF(ISERROR((B12/$B12)*100),"..",(B12/$B12)*100)</f>
        <v>100</v>
      </c>
      <c r="C38" s="21">
        <f t="shared" si="8"/>
        <v>100.62867575692994</v>
      </c>
      <c r="D38" s="21">
        <f t="shared" si="8"/>
        <v>489.1992705862595</v>
      </c>
      <c r="E38" s="21">
        <f t="shared" si="8"/>
        <v>1478.6514044986855</v>
      </c>
      <c r="F38" s="21">
        <f t="shared" si="8"/>
        <v>39.996066798057988</v>
      </c>
      <c r="G38" s="21">
        <f t="shared" si="8"/>
        <v>146.06351024078668</v>
      </c>
      <c r="H38" s="21">
        <f t="shared" si="8"/>
        <v>30.650445714547587</v>
      </c>
      <c r="I38" s="21">
        <f t="shared" si="8"/>
        <v>27.955788884353726</v>
      </c>
      <c r="J38" s="21">
        <f t="shared" si="8"/>
        <v>163.15334442157896</v>
      </c>
      <c r="K38" s="21">
        <f t="shared" si="8"/>
        <v>266.60794508422725</v>
      </c>
      <c r="L38" s="21">
        <f t="shared" si="8"/>
        <v>263.92258710619825</v>
      </c>
      <c r="M38" s="21">
        <f t="shared" si="8"/>
        <v>25.957961159339259</v>
      </c>
      <c r="N38" s="21">
        <f t="shared" si="8"/>
        <v>8.6478633525094377</v>
      </c>
      <c r="O38" s="21">
        <f t="shared" si="8"/>
        <v>33.051281155537517</v>
      </c>
      <c r="P38" s="21">
        <f t="shared" si="8"/>
        <v>15.417114157076824</v>
      </c>
      <c r="Q38" s="21">
        <f t="shared" si="8"/>
        <v>8.6729487999967159</v>
      </c>
      <c r="R38" s="55"/>
    </row>
    <row r="39" spans="1:18">
      <c r="A39" s="5">
        <v>2005</v>
      </c>
      <c r="B39" s="87">
        <f t="shared" ref="B39:Q39" si="9">IF(ISERROR((B13/$B13)*100),"..",(B13/$B13)*100)</f>
        <v>100</v>
      </c>
      <c r="C39" s="21">
        <f t="shared" si="9"/>
        <v>97.424882725022016</v>
      </c>
      <c r="D39" s="21">
        <f t="shared" si="9"/>
        <v>498.29803210014398</v>
      </c>
      <c r="E39" s="21">
        <f t="shared" si="9"/>
        <v>1324.4018001951129</v>
      </c>
      <c r="F39" s="21">
        <f t="shared" si="9"/>
        <v>38.919921249187993</v>
      </c>
      <c r="G39" s="21">
        <f t="shared" si="9"/>
        <v>144.21402103853563</v>
      </c>
      <c r="H39" s="21">
        <f t="shared" si="9"/>
        <v>31.397200493080124</v>
      </c>
      <c r="I39" s="21">
        <f t="shared" si="9"/>
        <v>27.983970032091872</v>
      </c>
      <c r="J39" s="21">
        <f t="shared" si="9"/>
        <v>166.6341869083389</v>
      </c>
      <c r="K39" s="21">
        <f t="shared" si="9"/>
        <v>264.3468177942778</v>
      </c>
      <c r="L39" s="21">
        <f t="shared" si="9"/>
        <v>267.06841725309903</v>
      </c>
      <c r="M39" s="21">
        <f t="shared" si="9"/>
        <v>24.19634791798908</v>
      </c>
      <c r="N39" s="21">
        <f t="shared" si="9"/>
        <v>9.3209782600965063</v>
      </c>
      <c r="O39" s="21">
        <f t="shared" si="9"/>
        <v>36.038411201294501</v>
      </c>
      <c r="P39" s="21">
        <f t="shared" si="9"/>
        <v>15.950930913422054</v>
      </c>
      <c r="Q39" s="21">
        <f t="shared" si="9"/>
        <v>8.9844672256687304</v>
      </c>
      <c r="R39" s="55"/>
    </row>
    <row r="40" spans="1:18">
      <c r="A40" s="5">
        <v>2006</v>
      </c>
      <c r="B40" s="87">
        <f t="shared" ref="B40:Q40" si="10">IF(ISERROR((B14/$B14)*100),"..",(B14/$B14)*100)</f>
        <v>100</v>
      </c>
      <c r="C40" s="21">
        <f t="shared" si="10"/>
        <v>94.825732130779201</v>
      </c>
      <c r="D40" s="21">
        <f t="shared" si="10"/>
        <v>511.82378827196794</v>
      </c>
      <c r="E40" s="21">
        <f t="shared" si="10"/>
        <v>1310.6844659373235</v>
      </c>
      <c r="F40" s="21">
        <f t="shared" si="10"/>
        <v>37.802255182947363</v>
      </c>
      <c r="G40" s="21">
        <f t="shared" si="10"/>
        <v>143.89041984367245</v>
      </c>
      <c r="H40" s="21">
        <f t="shared" si="10"/>
        <v>32.286187805119063</v>
      </c>
      <c r="I40" s="21">
        <f t="shared" si="10"/>
        <v>27.813175568287722</v>
      </c>
      <c r="J40" s="21">
        <f t="shared" si="10"/>
        <v>158.58935024421876</v>
      </c>
      <c r="K40" s="21">
        <f t="shared" si="10"/>
        <v>263.16098720888755</v>
      </c>
      <c r="L40" s="21">
        <f t="shared" si="10"/>
        <v>277.82745467391294</v>
      </c>
      <c r="M40" s="21">
        <f t="shared" si="10"/>
        <v>23.946589962218994</v>
      </c>
      <c r="N40" s="21">
        <f t="shared" si="10"/>
        <v>11.640280322909648</v>
      </c>
      <c r="O40" s="21">
        <f t="shared" si="10"/>
        <v>34.74188664879145</v>
      </c>
      <c r="P40" s="21">
        <f t="shared" si="10"/>
        <v>14.79574566743794</v>
      </c>
      <c r="Q40" s="21">
        <f t="shared" si="10"/>
        <v>8.6527470671463238</v>
      </c>
      <c r="R40" s="55"/>
    </row>
    <row r="41" spans="1:18">
      <c r="A41" s="5">
        <v>2007</v>
      </c>
      <c r="B41" s="87">
        <f t="shared" ref="B41:Q41" si="11">IF(ISERROR((B15/$B15)*100),"..",(B15/$B15)*100)</f>
        <v>100</v>
      </c>
      <c r="C41" s="21">
        <f t="shared" si="11"/>
        <v>96.796207042996855</v>
      </c>
      <c r="D41" s="21">
        <f t="shared" si="11"/>
        <v>550.52216790863815</v>
      </c>
      <c r="E41" s="21">
        <f t="shared" si="11"/>
        <v>1334.6666505481851</v>
      </c>
      <c r="F41" s="21">
        <f t="shared" si="11"/>
        <v>38.193908735315915</v>
      </c>
      <c r="G41" s="21">
        <f t="shared" si="11"/>
        <v>145.7870759812688</v>
      </c>
      <c r="H41" s="21">
        <f t="shared" si="11"/>
        <v>32.916101056958396</v>
      </c>
      <c r="I41" s="21">
        <f t="shared" si="11"/>
        <v>28.498147915470085</v>
      </c>
      <c r="J41" s="21">
        <f t="shared" si="11"/>
        <v>166.82164422414573</v>
      </c>
      <c r="K41" s="21">
        <f t="shared" si="11"/>
        <v>245.53309676690972</v>
      </c>
      <c r="L41" s="21">
        <f t="shared" si="11"/>
        <v>281.65960367139405</v>
      </c>
      <c r="M41" s="21">
        <f t="shared" si="11"/>
        <v>24.367915745616745</v>
      </c>
      <c r="N41" s="21">
        <f t="shared" si="11"/>
        <v>12.614791622608518</v>
      </c>
      <c r="O41" s="21">
        <f t="shared" si="11"/>
        <v>35.461246659407806</v>
      </c>
      <c r="P41" s="21">
        <f t="shared" si="11"/>
        <v>14.825951009650204</v>
      </c>
      <c r="Q41" s="21">
        <f t="shared" si="11"/>
        <v>8.5002666734839671</v>
      </c>
      <c r="R41" s="55"/>
    </row>
    <row r="42" spans="1:18">
      <c r="A42" s="5">
        <v>2008</v>
      </c>
      <c r="B42" s="87">
        <f t="shared" ref="B42:Q42" si="12">IF(ISERROR((B16/$B16)*100),"..",(B16/$B16)*100)</f>
        <v>100</v>
      </c>
      <c r="C42" s="21">
        <f t="shared" si="12"/>
        <v>106.02558036007845</v>
      </c>
      <c r="D42" s="21">
        <f t="shared" si="12"/>
        <v>564.2267864197953</v>
      </c>
      <c r="E42" s="21">
        <f t="shared" si="12"/>
        <v>1248.912573659268</v>
      </c>
      <c r="F42" s="21">
        <f t="shared" si="12"/>
        <v>38.781012768954128</v>
      </c>
      <c r="G42" s="21">
        <f t="shared" si="12"/>
        <v>148.66134990679845</v>
      </c>
      <c r="H42" s="21">
        <f t="shared" si="12"/>
        <v>34.598840831897817</v>
      </c>
      <c r="I42" s="21">
        <f t="shared" si="12"/>
        <v>29.627107864648838</v>
      </c>
      <c r="J42" s="21">
        <f t="shared" si="12"/>
        <v>172.79732837068468</v>
      </c>
      <c r="K42" s="21">
        <f t="shared" si="12"/>
        <v>234.6371586240509</v>
      </c>
      <c r="L42" s="21">
        <f t="shared" si="12"/>
        <v>268.57606249217946</v>
      </c>
      <c r="M42" s="21">
        <f t="shared" si="12"/>
        <v>24.790902058834089</v>
      </c>
      <c r="N42" s="21">
        <f t="shared" si="12"/>
        <v>14.435041140873055</v>
      </c>
      <c r="O42" s="21">
        <f t="shared" si="12"/>
        <v>36.037109960648159</v>
      </c>
      <c r="P42" s="21">
        <f t="shared" si="12"/>
        <v>14.55372492021918</v>
      </c>
      <c r="Q42" s="21">
        <f t="shared" si="12"/>
        <v>8.4573580987850292</v>
      </c>
      <c r="R42" s="55"/>
    </row>
    <row r="43" spans="1:18">
      <c r="A43" s="5">
        <v>2009</v>
      </c>
      <c r="B43" s="87">
        <f t="shared" ref="B43:Q43" si="13">IF(ISERROR((B17/$B17)*100),"..",(B17/$B17)*100)</f>
        <v>100</v>
      </c>
      <c r="C43" s="21">
        <f t="shared" si="13"/>
        <v>110.16005675385487</v>
      </c>
      <c r="D43" s="21">
        <f t="shared" si="13"/>
        <v>652.11612662407765</v>
      </c>
      <c r="E43" s="21">
        <f t="shared" si="13"/>
        <v>1201.8432934798764</v>
      </c>
      <c r="F43" s="21">
        <f t="shared" si="13"/>
        <v>41.800846538623922</v>
      </c>
      <c r="G43" s="21">
        <f t="shared" si="13"/>
        <v>154.10805874335091</v>
      </c>
      <c r="H43" s="21">
        <f t="shared" si="13"/>
        <v>36.941714878346595</v>
      </c>
      <c r="I43" s="21">
        <f t="shared" si="13"/>
        <v>29.120224880441675</v>
      </c>
      <c r="J43" s="21">
        <f t="shared" si="13"/>
        <v>176.50335205641537</v>
      </c>
      <c r="K43" s="21">
        <f t="shared" si="13"/>
        <v>238.68933014576973</v>
      </c>
      <c r="L43" s="21">
        <f t="shared" si="13"/>
        <v>236.63873679401971</v>
      </c>
      <c r="M43" s="21">
        <f t="shared" si="13"/>
        <v>25.445858078416308</v>
      </c>
      <c r="N43" s="21">
        <f t="shared" si="13"/>
        <v>15.760976927453163</v>
      </c>
      <c r="O43" s="21">
        <f t="shared" si="13"/>
        <v>35.838530377300728</v>
      </c>
      <c r="P43" s="21">
        <f t="shared" si="13"/>
        <v>16.689304525417402</v>
      </c>
      <c r="Q43" s="21">
        <f t="shared" si="13"/>
        <v>9.3700120038393742</v>
      </c>
      <c r="R43" s="55"/>
    </row>
    <row r="44" spans="1:18">
      <c r="A44" s="5">
        <v>2010</v>
      </c>
      <c r="B44" s="87">
        <f t="shared" ref="B44:Q44" si="14">IF(ISERROR((B18/$B18)*100),"..",(B18/$B18)*100)</f>
        <v>100</v>
      </c>
      <c r="C44" s="21">
        <f t="shared" si="14"/>
        <v>122.35554589456711</v>
      </c>
      <c r="D44" s="21">
        <f t="shared" si="14"/>
        <v>661.38584612091074</v>
      </c>
      <c r="E44" s="21">
        <f t="shared" si="14"/>
        <v>1191.5101693806587</v>
      </c>
      <c r="F44" s="21">
        <f t="shared" si="14"/>
        <v>43.601927147630917</v>
      </c>
      <c r="G44" s="21">
        <f t="shared" si="14"/>
        <v>148.13374456128713</v>
      </c>
      <c r="H44" s="21">
        <f t="shared" si="14"/>
        <v>38.98985798831422</v>
      </c>
      <c r="I44" s="21">
        <f t="shared" si="14"/>
        <v>29.76233320163939</v>
      </c>
      <c r="J44" s="21">
        <f t="shared" si="14"/>
        <v>173.4606706656152</v>
      </c>
      <c r="K44" s="21">
        <f t="shared" si="14"/>
        <v>245.32971618061663</v>
      </c>
      <c r="L44" s="21">
        <f t="shared" si="14"/>
        <v>228.59721715809073</v>
      </c>
      <c r="M44" s="21">
        <f t="shared" si="14"/>
        <v>26.807560332071112</v>
      </c>
      <c r="N44" s="21">
        <f t="shared" si="14"/>
        <v>16.870590604745086</v>
      </c>
      <c r="O44" s="21">
        <f t="shared" si="14"/>
        <v>38.679484201828416</v>
      </c>
      <c r="P44" s="21">
        <f t="shared" si="14"/>
        <v>17.30765511234231</v>
      </c>
      <c r="Q44" s="21">
        <f t="shared" si="14"/>
        <v>10.642764528882505</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16</v>
      </c>
      <c r="C48" s="1" t="s">
        <v>134</v>
      </c>
      <c r="J48" s="1" t="s">
        <v>23</v>
      </c>
      <c r="K48" s="116" t="s">
        <v>26</v>
      </c>
    </row>
    <row r="49" spans="10:11">
      <c r="J49" s="1" t="s">
        <v>16</v>
      </c>
      <c r="K49" s="1" t="s">
        <v>134</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27.xml><?xml version="1.0" encoding="utf-8"?>
<worksheet xmlns="http://schemas.openxmlformats.org/spreadsheetml/2006/main" xmlns:r="http://schemas.openxmlformats.org/officeDocument/2006/relationships">
  <sheetPr codeName="Sheet24">
    <tabColor theme="5"/>
  </sheetPr>
  <dimension ref="A1:R51"/>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Contents'!B45</f>
        <v>Table 35: Capital Compensation, Canada, Business Sector Industries, 1997-2010</v>
      </c>
      <c r="J1" s="7" t="str">
        <f>B1 &amp; " (continued)"</f>
        <v>Table 35: Capital Compensation,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2">
        <f>IF(ISERROR(NGDP_Can!B5-LComp_Can!B5),"..",NGDP_Can!B5-LComp_Can!B5)</f>
        <v>250230.44760653499</v>
      </c>
      <c r="C5" s="22">
        <f>IF(ISERROR(NGDP_Can!C5-LComp_Can!C5),"..",NGDP_Can!C5-LComp_Can!C5)</f>
        <v>11615.99000032038</v>
      </c>
      <c r="D5" s="22">
        <f>IF(ISERROR(NGDP_Can!D5-LComp_Can!D5),"..",NGDP_Can!D5-LComp_Can!D5)</f>
        <v>23999.017000285057</v>
      </c>
      <c r="E5" s="22">
        <f>IF(ISERROR(NGDP_Can!E5-LComp_Can!E5),"..",NGDP_Can!E5-LComp_Can!E5)</f>
        <v>19653.175530111246</v>
      </c>
      <c r="F5" s="22">
        <f>IF(ISERROR(NGDP_Can!F5-LComp_Can!F5),"..",NGDP_Can!F5-LComp_Can!F5)</f>
        <v>7187.4000001753739</v>
      </c>
      <c r="G5" s="22">
        <f>IF(ISERROR(NGDP_Can!G5-LComp_Can!G5),"..",NGDP_Can!G5-LComp_Can!G5)</f>
        <v>61547.541701844486</v>
      </c>
      <c r="H5" s="22">
        <f>IF(ISERROR(NGDP_Can!H5-LComp_Can!H5),"..",NGDP_Can!H5-LComp_Can!H5)</f>
        <v>13510.482000195279</v>
      </c>
      <c r="I5" s="22">
        <f>IF(ISERROR(NGDP_Can!I5-LComp_Can!I5),"..",NGDP_Can!I5-LComp_Can!I5)</f>
        <v>8305.8530001023464</v>
      </c>
      <c r="J5" s="22">
        <f>IF(ISERROR(NGDP_Can!J5-LComp_Can!J5),"..",NGDP_Can!J5-LComp_Can!J5)</f>
        <v>13015.783016335808</v>
      </c>
      <c r="K5" s="22">
        <f>IF(ISERROR(NGDP_Can!K5-LComp_Can!K5),"..",NGDP_Can!K5-LComp_Can!K5)</f>
        <v>14218.263683662741</v>
      </c>
      <c r="L5" s="22">
        <f>IF(ISERROR(NGDP_Can!L5-LComp_Can!L5),"..",NGDP_Can!L5-LComp_Can!L5)</f>
        <v>50775.689000136699</v>
      </c>
      <c r="M5" s="22">
        <f>IF(ISERROR(NGDP_Can!M5-LComp_Can!M5),"..",NGDP_Can!M5-LComp_Can!M5)</f>
        <v>6117.2440000855349</v>
      </c>
      <c r="N5" s="22">
        <f>IF(ISERROR(NGDP_Can!N5-LComp_Can!N5),"..",NGDP_Can!N5-LComp_Can!N5)</f>
        <v>3746.2770002189645</v>
      </c>
      <c r="O5" s="22">
        <f>IF(ISERROR(NGDP_Can!O5-LComp_Can!O5),"..",NGDP_Can!O5-LComp_Can!O5)</f>
        <v>1736.4490000146511</v>
      </c>
      <c r="P5" s="22">
        <f>IF(ISERROR(NGDP_Can!P5-LComp_Can!P5),"..",NGDP_Can!P5-LComp_Can!P5)</f>
        <v>4340.2150001183472</v>
      </c>
      <c r="Q5" s="22">
        <f>IF(ISERROR(NGDP_Can!Q5-LComp_Can!Q5),"..",NGDP_Can!Q5-LComp_Can!Q5)</f>
        <v>10461.06767292794</v>
      </c>
      <c r="R5" s="55"/>
    </row>
    <row r="6" spans="1:18">
      <c r="A6" s="5">
        <v>1998</v>
      </c>
      <c r="B6" s="92">
        <f>IF(ISERROR(NGDP_Can!B6-LComp_Can!B6),"..",NGDP_Can!B6-LComp_Can!B6)</f>
        <v>252884.55134913372</v>
      </c>
      <c r="C6" s="22">
        <f>IF(ISERROR(NGDP_Can!C6-LComp_Can!C6),"..",NGDP_Can!C6-LComp_Can!C6)</f>
        <v>12805.50278562321</v>
      </c>
      <c r="D6" s="22">
        <f>IF(ISERROR(NGDP_Can!D6-LComp_Can!D6),"..",NGDP_Can!D6-LComp_Can!D6)</f>
        <v>17679.585062420734</v>
      </c>
      <c r="E6" s="22">
        <f>IF(ISERROR(NGDP_Can!E6-LComp_Can!E6),"..",NGDP_Can!E6-LComp_Can!E6)</f>
        <v>18855.815444310785</v>
      </c>
      <c r="F6" s="22">
        <f>IF(ISERROR(NGDP_Can!F6-LComp_Can!F6),"..",NGDP_Can!F6-LComp_Can!F6)</f>
        <v>7173.6460001799496</v>
      </c>
      <c r="G6" s="22">
        <f>IF(ISERROR(NGDP_Can!G6-LComp_Can!G6),"..",NGDP_Can!G6-LComp_Can!G6)</f>
        <v>65424.341873752797</v>
      </c>
      <c r="H6" s="22">
        <f>IF(ISERROR(NGDP_Can!H6-LComp_Can!H6),"..",NGDP_Can!H6-LComp_Can!H6)</f>
        <v>13850.765000197815</v>
      </c>
      <c r="I6" s="22">
        <f>IF(ISERROR(NGDP_Can!I6-LComp_Can!I6),"..",NGDP_Can!I6-LComp_Can!I6)</f>
        <v>8807.292000111971</v>
      </c>
      <c r="J6" s="22">
        <f>IF(ISERROR(NGDP_Can!J6-LComp_Can!J6),"..",NGDP_Can!J6-LComp_Can!J6)</f>
        <v>12984.023351424279</v>
      </c>
      <c r="K6" s="22">
        <f>IF(ISERROR(NGDP_Can!K6-LComp_Can!K6),"..",NGDP_Can!K6-LComp_Can!K6)</f>
        <v>14728.449000358945</v>
      </c>
      <c r="L6" s="22">
        <f>IF(ISERROR(NGDP_Can!L6-LComp_Can!L6),"..",NGDP_Can!L6-LComp_Can!L6)</f>
        <v>53421.923000142102</v>
      </c>
      <c r="M6" s="22">
        <f>IF(ISERROR(NGDP_Can!M6-LComp_Can!M6),"..",NGDP_Can!M6-LComp_Can!M6)</f>
        <v>6494.5130000913159</v>
      </c>
      <c r="N6" s="22">
        <f>IF(ISERROR(NGDP_Can!N6-LComp_Can!N6),"..",NGDP_Can!N6-LComp_Can!N6)</f>
        <v>3785.3320002670425</v>
      </c>
      <c r="O6" s="22">
        <f>IF(ISERROR(NGDP_Can!O6-LComp_Can!O6),"..",NGDP_Can!O6-LComp_Can!O6)</f>
        <v>1432.2810000317841</v>
      </c>
      <c r="P6" s="22">
        <f>IF(ISERROR(NGDP_Can!P6-LComp_Can!P6),"..",NGDP_Can!P6-LComp_Can!P6)</f>
        <v>4577.5240001056245</v>
      </c>
      <c r="Q6" s="22">
        <f>IF(ISERROR(NGDP_Can!Q6-LComp_Can!Q6),"..",NGDP_Can!Q6-LComp_Can!Q6)</f>
        <v>10863.557830115315</v>
      </c>
      <c r="R6" s="55"/>
    </row>
    <row r="7" spans="1:18">
      <c r="A7" s="5">
        <v>1999</v>
      </c>
      <c r="B7" s="92">
        <f>IF(ISERROR(NGDP_Can!B7-LComp_Can!B7),"..",NGDP_Can!B7-LComp_Can!B7)</f>
        <v>284145.63121156499</v>
      </c>
      <c r="C7" s="22">
        <f>IF(ISERROR(NGDP_Can!C7-LComp_Can!C7),"..",NGDP_Can!C7-LComp_Can!C7)</f>
        <v>12750.765000411597</v>
      </c>
      <c r="D7" s="22">
        <f>IF(ISERROR(NGDP_Can!D7-LComp_Can!D7),"..",NGDP_Can!D7-LComp_Can!D7)</f>
        <v>24718.542603602433</v>
      </c>
      <c r="E7" s="22">
        <f>IF(ISERROR(NGDP_Can!E7-LComp_Can!E7),"..",NGDP_Can!E7-LComp_Can!E7)</f>
        <v>19170.312146246073</v>
      </c>
      <c r="F7" s="22">
        <f>IF(ISERROR(NGDP_Can!F7-LComp_Can!F7),"..",NGDP_Can!F7-LComp_Can!F7)</f>
        <v>7863.5120001678806</v>
      </c>
      <c r="G7" s="22">
        <f>IF(ISERROR(NGDP_Can!G7-LComp_Can!G7),"..",NGDP_Can!G7-LComp_Can!G7)</f>
        <v>80681.767527845863</v>
      </c>
      <c r="H7" s="22">
        <f>IF(ISERROR(NGDP_Can!H7-LComp_Can!H7),"..",NGDP_Can!H7-LComp_Can!H7)</f>
        <v>14780.297000156002</v>
      </c>
      <c r="I7" s="22">
        <f>IF(ISERROR(NGDP_Can!I7-LComp_Can!I7),"..",NGDP_Can!I7-LComp_Can!I7)</f>
        <v>10019.587000114181</v>
      </c>
      <c r="J7" s="22">
        <f>IF(ISERROR(NGDP_Can!J7-LComp_Can!J7),"..",NGDP_Can!J7-LComp_Can!J7)</f>
        <v>13524.737781889777</v>
      </c>
      <c r="K7" s="22">
        <f>IF(ISERROR(NGDP_Can!K7-LComp_Can!K7),"..",NGDP_Can!K7-LComp_Can!K7)</f>
        <v>14986.132000112568</v>
      </c>
      <c r="L7" s="22">
        <f>IF(ISERROR(NGDP_Can!L7-LComp_Can!L7),"..",NGDP_Can!L7-LComp_Can!L7)</f>
        <v>56483.827000141297</v>
      </c>
      <c r="M7" s="22">
        <f>IF(ISERROR(NGDP_Can!M7-LComp_Can!M7),"..",NGDP_Can!M7-LComp_Can!M7)</f>
        <v>6730.6300001043855</v>
      </c>
      <c r="N7" s="22">
        <f>IF(ISERROR(NGDP_Can!N7-LComp_Can!N7),"..",NGDP_Can!N7-LComp_Can!N7)</f>
        <v>3968.4520003379894</v>
      </c>
      <c r="O7" s="22">
        <f>IF(ISERROR(NGDP_Can!O7-LComp_Can!O7),"..",NGDP_Can!O7-LComp_Can!O7)</f>
        <v>1550.3910000250426</v>
      </c>
      <c r="P7" s="22">
        <f>IF(ISERROR(NGDP_Can!P7-LComp_Can!P7),"..",NGDP_Can!P7-LComp_Can!P7)</f>
        <v>5004.8660000982163</v>
      </c>
      <c r="Q7" s="22">
        <f>IF(ISERROR(NGDP_Can!Q7-LComp_Can!Q7),"..",NGDP_Can!Q7-LComp_Can!Q7)</f>
        <v>11911.812150311671</v>
      </c>
      <c r="R7" s="55"/>
    </row>
    <row r="8" spans="1:18">
      <c r="A8" s="5">
        <v>2000</v>
      </c>
      <c r="B8" s="92">
        <f>IF(ISERROR(NGDP_Can!B8-LComp_Can!B8),"..",NGDP_Can!B8-LComp_Can!B8)</f>
        <v>326500.48435744562</v>
      </c>
      <c r="C8" s="22">
        <f>IF(ISERROR(NGDP_Can!C8-LComp_Can!C8),"..",NGDP_Can!C8-LComp_Can!C8)</f>
        <v>12721.072000528944</v>
      </c>
      <c r="D8" s="22">
        <f>IF(ISERROR(NGDP_Can!D8-LComp_Can!D8),"..",NGDP_Can!D8-LComp_Can!D8)</f>
        <v>49830.982170772702</v>
      </c>
      <c r="E8" s="22">
        <f>IF(ISERROR(NGDP_Can!E8-LComp_Can!E8),"..",NGDP_Can!E8-LComp_Can!E8)</f>
        <v>20017.999397721775</v>
      </c>
      <c r="F8" s="22">
        <f>IF(ISERROR(NGDP_Can!F8-LComp_Can!F8),"..",NGDP_Can!F8-LComp_Can!F8)</f>
        <v>8366.2860001605004</v>
      </c>
      <c r="G8" s="22">
        <f>IF(ISERROR(NGDP_Can!G8-LComp_Can!G8),"..",NGDP_Can!G8-LComp_Can!G8)</f>
        <v>90982.31981230159</v>
      </c>
      <c r="H8" s="22">
        <f>IF(ISERROR(NGDP_Can!H8-LComp_Can!H8),"..",NGDP_Can!H8-LComp_Can!H8)</f>
        <v>15185.975000170511</v>
      </c>
      <c r="I8" s="22">
        <f>IF(ISERROR(NGDP_Can!I8-LComp_Can!I8),"..",NGDP_Can!I8-LComp_Can!I8)</f>
        <v>11112.472000119938</v>
      </c>
      <c r="J8" s="22">
        <f>IF(ISERROR(NGDP_Can!J8-LComp_Can!J8),"..",NGDP_Can!J8-LComp_Can!J8)</f>
        <v>14111.776074112728</v>
      </c>
      <c r="K8" s="22">
        <f>IF(ISERROR(NGDP_Can!K8-LComp_Can!K8),"..",NGDP_Can!K8-LComp_Can!K8)</f>
        <v>15073.680000201071</v>
      </c>
      <c r="L8" s="22">
        <f>IF(ISERROR(NGDP_Can!L8-LComp_Can!L8),"..",NGDP_Can!L8-LComp_Can!L8)</f>
        <v>58028.055000137363</v>
      </c>
      <c r="M8" s="22">
        <f>IF(ISERROR(NGDP_Can!M8-LComp_Can!M8),"..",NGDP_Can!M8-LComp_Can!M8)</f>
        <v>7382.6050000845717</v>
      </c>
      <c r="N8" s="22">
        <f>IF(ISERROR(NGDP_Can!N8-LComp_Can!N8),"..",NGDP_Can!N8-LComp_Can!N8)</f>
        <v>4290.9060001695798</v>
      </c>
      <c r="O8" s="22">
        <f>IF(ISERROR(NGDP_Can!O8-LComp_Can!O8),"..",NGDP_Can!O8-LComp_Can!O8)</f>
        <v>1765.8430000289245</v>
      </c>
      <c r="P8" s="22">
        <f>IF(ISERROR(NGDP_Can!P8-LComp_Can!P8),"..",NGDP_Can!P8-LComp_Can!P8)</f>
        <v>4971.6300000972624</v>
      </c>
      <c r="Q8" s="22">
        <f>IF(ISERROR(NGDP_Can!Q8-LComp_Can!Q8),"..",NGDP_Can!Q8-LComp_Can!Q8)</f>
        <v>12658.882900838107</v>
      </c>
      <c r="R8" s="55"/>
    </row>
    <row r="9" spans="1:18">
      <c r="A9" s="5">
        <v>2001</v>
      </c>
      <c r="B9" s="92">
        <f>IF(ISERROR(NGDP_Can!B9-LComp_Can!B9),"..",NGDP_Can!B9-LComp_Can!B9)</f>
        <v>330882.13525551866</v>
      </c>
      <c r="C9" s="22">
        <f>IF(ISERROR(NGDP_Can!C9-LComp_Can!C9),"..",NGDP_Can!C9-LComp_Can!C9)</f>
        <v>12926.711000499723</v>
      </c>
      <c r="D9" s="22">
        <f>IF(ISERROR(NGDP_Can!D9-LComp_Can!D9),"..",NGDP_Can!D9-LComp_Can!D9)</f>
        <v>46743.275395434626</v>
      </c>
      <c r="E9" s="22">
        <f>IF(ISERROR(NGDP_Can!E9-LComp_Can!E9),"..",NGDP_Can!E9-LComp_Can!E9)</f>
        <v>20672.048364423361</v>
      </c>
      <c r="F9" s="22">
        <f>IF(ISERROR(NGDP_Can!F9-LComp_Can!F9),"..",NGDP_Can!F9-LComp_Can!F9)</f>
        <v>10612.716000151122</v>
      </c>
      <c r="G9" s="22">
        <f>IF(ISERROR(NGDP_Can!G9-LComp_Can!G9),"..",NGDP_Can!G9-LComp_Can!G9)</f>
        <v>82551.151205177506</v>
      </c>
      <c r="H9" s="22">
        <f>IF(ISERROR(NGDP_Can!H9-LComp_Can!H9),"..",NGDP_Can!H9-LComp_Can!H9)</f>
        <v>15997.94800015504</v>
      </c>
      <c r="I9" s="22">
        <f>IF(ISERROR(NGDP_Can!I9-LComp_Can!I9),"..",NGDP_Can!I9-LComp_Can!I9)</f>
        <v>13580.825000077391</v>
      </c>
      <c r="J9" s="22">
        <f>IF(ISERROR(NGDP_Can!J9-LComp_Can!J9),"..",NGDP_Can!J9-LComp_Can!J9)</f>
        <v>15595.848613287162</v>
      </c>
      <c r="K9" s="22">
        <f>IF(ISERROR(NGDP_Can!K9-LComp_Can!K9),"..",NGDP_Can!K9-LComp_Can!K9)</f>
        <v>16358.77400014042</v>
      </c>
      <c r="L9" s="22">
        <f>IF(ISERROR(NGDP_Can!L9-LComp_Can!L9),"..",NGDP_Can!L9-LComp_Can!L9)</f>
        <v>62702.101000151728</v>
      </c>
      <c r="M9" s="22">
        <f>IF(ISERROR(NGDP_Can!M9-LComp_Can!M9),"..",NGDP_Can!M9-LComp_Can!M9)</f>
        <v>7200.2540000924419</v>
      </c>
      <c r="N9" s="22">
        <f>IF(ISERROR(NGDP_Can!N9-LComp_Can!N9),"..",NGDP_Can!N9-LComp_Can!N9)</f>
        <v>5074.3150001884533</v>
      </c>
      <c r="O9" s="22">
        <f>IF(ISERROR(NGDP_Can!O9-LComp_Can!O9),"..",NGDP_Can!O9-LComp_Can!O9)</f>
        <v>1928.979000027417</v>
      </c>
      <c r="P9" s="22">
        <f>IF(ISERROR(NGDP_Can!P9-LComp_Can!P9),"..",NGDP_Can!P9-LComp_Can!P9)</f>
        <v>5207.9740000841593</v>
      </c>
      <c r="Q9" s="22">
        <f>IF(ISERROR(NGDP_Can!Q9-LComp_Can!Q9),"..",NGDP_Can!Q9-LComp_Can!Q9)</f>
        <v>13729.214675628227</v>
      </c>
      <c r="R9" s="55"/>
    </row>
    <row r="10" spans="1:18">
      <c r="A10" s="5">
        <v>2002</v>
      </c>
      <c r="B10" s="92">
        <f>IF(ISERROR(NGDP_Can!B10-LComp_Can!B10),"..",NGDP_Can!B10-LComp_Can!B10)</f>
        <v>339014.38037235476</v>
      </c>
      <c r="C10" s="22">
        <f>IF(ISERROR(NGDP_Can!C10-LComp_Can!C10),"..",NGDP_Can!C10-LComp_Can!C10)</f>
        <v>13492.034000377504</v>
      </c>
      <c r="D10" s="22">
        <f>IF(ISERROR(NGDP_Can!D10-LComp_Can!D10),"..",NGDP_Can!D10-LComp_Can!D10)</f>
        <v>41018.663381646613</v>
      </c>
      <c r="E10" s="22">
        <f>IF(ISERROR(NGDP_Can!E10-LComp_Can!E10),"..",NGDP_Can!E10-LComp_Can!E10)</f>
        <v>20783.964015238296</v>
      </c>
      <c r="F10" s="22">
        <f>IF(ISERROR(NGDP_Can!F10-LComp_Can!F10),"..",NGDP_Can!F10-LComp_Can!F10)</f>
        <v>12299.395000148834</v>
      </c>
      <c r="G10" s="22">
        <f>IF(ISERROR(NGDP_Can!G10-LComp_Can!G10),"..",NGDP_Can!G10-LComp_Can!G10)</f>
        <v>82956.485718776676</v>
      </c>
      <c r="H10" s="22">
        <f>IF(ISERROR(NGDP_Can!H10-LComp_Can!H10),"..",NGDP_Can!H10-LComp_Can!H10)</f>
        <v>17002.976000169067</v>
      </c>
      <c r="I10" s="22">
        <f>IF(ISERROR(NGDP_Can!I10-LComp_Can!I10),"..",NGDP_Can!I10-LComp_Can!I10)</f>
        <v>15527.985000078814</v>
      </c>
      <c r="J10" s="22">
        <f>IF(ISERROR(NGDP_Can!J10-LComp_Can!J10),"..",NGDP_Can!J10-LComp_Can!J10)</f>
        <v>15973.130176848397</v>
      </c>
      <c r="K10" s="22">
        <f>IF(ISERROR(NGDP_Can!K10-LComp_Can!K10),"..",NGDP_Can!K10-LComp_Can!K10)</f>
        <v>18055.166000108962</v>
      </c>
      <c r="L10" s="22">
        <f>IF(ISERROR(NGDP_Can!L10-LComp_Can!L10),"..",NGDP_Can!L10-LComp_Can!L10)</f>
        <v>65086.205000156559</v>
      </c>
      <c r="M10" s="22">
        <f>IF(ISERROR(NGDP_Can!M10-LComp_Can!M10),"..",NGDP_Can!M10-LComp_Can!M10)</f>
        <v>8326.9780000896353</v>
      </c>
      <c r="N10" s="22">
        <f>IF(ISERROR(NGDP_Can!N10-LComp_Can!N10),"..",NGDP_Can!N10-LComp_Can!N10)</f>
        <v>5871.6830001943526</v>
      </c>
      <c r="O10" s="22">
        <f>IF(ISERROR(NGDP_Can!O10-LComp_Can!O10),"..",NGDP_Can!O10-LComp_Can!O10)</f>
        <v>2161.8910000240048</v>
      </c>
      <c r="P10" s="22">
        <f>IF(ISERROR(NGDP_Can!P10-LComp_Can!P10),"..",NGDP_Can!P10-LComp_Can!P10)</f>
        <v>5661.4410000900352</v>
      </c>
      <c r="Q10" s="22">
        <f>IF(ISERROR(NGDP_Can!Q10-LComp_Can!Q10),"..",NGDP_Can!Q10-LComp_Can!Q10)</f>
        <v>14796.383078407052</v>
      </c>
      <c r="R10" s="55"/>
    </row>
    <row r="11" spans="1:18">
      <c r="A11" s="5">
        <v>2003</v>
      </c>
      <c r="B11" s="92">
        <f>IF(ISERROR(NGDP_Can!B11-LComp_Can!B11),"..",NGDP_Can!B11-LComp_Can!B11)</f>
        <v>366430.84148396773</v>
      </c>
      <c r="C11" s="22">
        <f>IF(ISERROR(NGDP_Can!C11-LComp_Can!C11),"..",NGDP_Can!C11-LComp_Can!C11)</f>
        <v>13360.169000405058</v>
      </c>
      <c r="D11" s="22">
        <f>IF(ISERROR(NGDP_Can!D11-LComp_Can!D11),"..",NGDP_Can!D11-LComp_Can!D11)</f>
        <v>57614.670292526571</v>
      </c>
      <c r="E11" s="22">
        <f>IF(ISERROR(NGDP_Can!E11-LComp_Can!E11),"..",NGDP_Can!E11-LComp_Can!E11)</f>
        <v>22380.48321325337</v>
      </c>
      <c r="F11" s="22">
        <f>IF(ISERROR(NGDP_Can!F11-LComp_Can!F11),"..",NGDP_Can!F11-LComp_Can!F11)</f>
        <v>14171.314000153696</v>
      </c>
      <c r="G11" s="22">
        <f>IF(ISERROR(NGDP_Can!G11-LComp_Can!G11),"..",NGDP_Can!G11-LComp_Can!G11)</f>
        <v>78066.906933565333</v>
      </c>
      <c r="H11" s="22">
        <f>IF(ISERROR(NGDP_Can!H11-LComp_Can!H11),"..",NGDP_Can!H11-LComp_Can!H11)</f>
        <v>19786.919000163667</v>
      </c>
      <c r="I11" s="22">
        <f>IF(ISERROR(NGDP_Can!I11-LComp_Can!I11),"..",NGDP_Can!I11-LComp_Can!I11)</f>
        <v>17648.197000079868</v>
      </c>
      <c r="J11" s="22">
        <f>IF(ISERROR(NGDP_Can!J11-LComp_Can!J11),"..",NGDP_Can!J11-LComp_Can!J11)</f>
        <v>15578.316042833339</v>
      </c>
      <c r="K11" s="22">
        <f>IF(ISERROR(NGDP_Can!K11-LComp_Can!K11),"..",NGDP_Can!K11-LComp_Can!K11)</f>
        <v>19314.021000133398</v>
      </c>
      <c r="L11" s="22">
        <f>IF(ISERROR(NGDP_Can!L11-LComp_Can!L11),"..",NGDP_Can!L11-LComp_Can!L11)</f>
        <v>69212.445000151783</v>
      </c>
      <c r="M11" s="22">
        <f>IF(ISERROR(NGDP_Can!M11-LComp_Can!M11),"..",NGDP_Can!M11-LComp_Can!M11)</f>
        <v>9286.5330000950926</v>
      </c>
      <c r="N11" s="22">
        <f>IF(ISERROR(NGDP_Can!N11-LComp_Can!N11),"..",NGDP_Can!N11-LComp_Can!N11)</f>
        <v>6361.1820003817811</v>
      </c>
      <c r="O11" s="22">
        <f>IF(ISERROR(NGDP_Can!O11-LComp_Can!O11),"..",NGDP_Can!O11-LComp_Can!O11)</f>
        <v>2235.4860000212802</v>
      </c>
      <c r="P11" s="22">
        <f>IF(ISERROR(NGDP_Can!P11-LComp_Can!P11),"..",NGDP_Can!P11-LComp_Can!P11)</f>
        <v>5703.4710000811137</v>
      </c>
      <c r="Q11" s="22">
        <f>IF(ISERROR(NGDP_Can!Q11-LComp_Can!Q11),"..",NGDP_Can!Q11-LComp_Can!Q11)</f>
        <v>15710.728000122341</v>
      </c>
      <c r="R11" s="55"/>
    </row>
    <row r="12" spans="1:18">
      <c r="A12" s="5">
        <v>2004</v>
      </c>
      <c r="B12" s="92">
        <f>IF(ISERROR(NGDP_Can!B12-LComp_Can!B12),"..",NGDP_Can!B12-LComp_Can!B12)</f>
        <v>396256.6437295936</v>
      </c>
      <c r="C12" s="22">
        <f>IF(ISERROR(NGDP_Can!C12-LComp_Can!C12),"..",NGDP_Can!C12-LComp_Can!C12)</f>
        <v>15263.870000351255</v>
      </c>
      <c r="D12" s="22">
        <f>IF(ISERROR(NGDP_Can!D12-LComp_Can!D12),"..",NGDP_Can!D12-LComp_Can!D12)</f>
        <v>69346.295474818005</v>
      </c>
      <c r="E12" s="22">
        <f>IF(ISERROR(NGDP_Can!E12-LComp_Can!E12),"..",NGDP_Can!E12-LComp_Can!E12)</f>
        <v>21349.649081262956</v>
      </c>
      <c r="F12" s="22">
        <f>IF(ISERROR(NGDP_Can!F12-LComp_Can!F12),"..",NGDP_Can!F12-LComp_Can!F12)</f>
        <v>17050.358000144188</v>
      </c>
      <c r="G12" s="22">
        <f>IF(ISERROR(NGDP_Can!G12-LComp_Can!G12),"..",NGDP_Can!G12-LComp_Can!G12)</f>
        <v>79133.350018539291</v>
      </c>
      <c r="H12" s="22">
        <f>IF(ISERROR(NGDP_Can!H12-LComp_Can!H12),"..",NGDP_Can!H12-LComp_Can!H12)</f>
        <v>22523.597000132315</v>
      </c>
      <c r="I12" s="22">
        <f>IF(ISERROR(NGDP_Can!I12-LComp_Can!I12),"..",NGDP_Can!I12-LComp_Can!I12)</f>
        <v>18427.806000083954</v>
      </c>
      <c r="J12" s="22">
        <f>IF(ISERROR(NGDP_Can!J12-LComp_Can!J12),"..",NGDP_Can!J12-LComp_Can!J12)</f>
        <v>15748.601153465024</v>
      </c>
      <c r="K12" s="22">
        <f>IF(ISERROR(NGDP_Can!K12-LComp_Can!K12),"..",NGDP_Can!K12-LComp_Can!K12)</f>
        <v>21678.489000151567</v>
      </c>
      <c r="L12" s="22">
        <f>IF(ISERROR(NGDP_Can!L12-LComp_Can!L12),"..",NGDP_Can!L12-LComp_Can!L12)</f>
        <v>73178.802000164811</v>
      </c>
      <c r="M12" s="22">
        <f>IF(ISERROR(NGDP_Can!M12-LComp_Can!M12),"..",NGDP_Can!M12-LComp_Can!M12)</f>
        <v>10060.472000096088</v>
      </c>
      <c r="N12" s="22">
        <f>IF(ISERROR(NGDP_Can!N12-LComp_Can!N12),"..",NGDP_Can!N12-LComp_Can!N12)</f>
        <v>6954.0060001740385</v>
      </c>
      <c r="O12" s="22">
        <f>IF(ISERROR(NGDP_Can!O12-LComp_Can!O12),"..",NGDP_Can!O12-LComp_Can!O12)</f>
        <v>2428.5490000167893</v>
      </c>
      <c r="P12" s="22">
        <f>IF(ISERROR(NGDP_Can!P12-LComp_Can!P12),"..",NGDP_Can!P12-LComp_Can!P12)</f>
        <v>6072.4100000880826</v>
      </c>
      <c r="Q12" s="22">
        <f>IF(ISERROR(NGDP_Can!Q12-LComp_Can!Q12),"..",NGDP_Can!Q12-LComp_Can!Q12)</f>
        <v>17040.389000105461</v>
      </c>
      <c r="R12" s="55"/>
    </row>
    <row r="13" spans="1:18">
      <c r="A13" s="5">
        <v>2005</v>
      </c>
      <c r="B13" s="92">
        <f>IF(ISERROR(NGDP_Can!B13-LComp_Can!B13),"..",NGDP_Can!B13-LComp_Can!B13)</f>
        <v>431454.06674843864</v>
      </c>
      <c r="C13" s="22">
        <f>IF(ISERROR(NGDP_Can!C13-LComp_Can!C13),"..",NGDP_Can!C13-LComp_Can!C13)</f>
        <v>12742.982000566044</v>
      </c>
      <c r="D13" s="22">
        <f>IF(ISERROR(NGDP_Can!D13-LComp_Can!D13),"..",NGDP_Can!D13-LComp_Can!D13)</f>
        <v>92123.564185361873</v>
      </c>
      <c r="E13" s="22">
        <f>IF(ISERROR(NGDP_Can!E13-LComp_Can!E13),"..",NGDP_Can!E13-LComp_Can!E13)</f>
        <v>23388.093178491079</v>
      </c>
      <c r="F13" s="22">
        <f>IF(ISERROR(NGDP_Can!F13-LComp_Can!F13),"..",NGDP_Can!F13-LComp_Can!F13)</f>
        <v>19700.357000138756</v>
      </c>
      <c r="G13" s="22">
        <f>IF(ISERROR(NGDP_Can!G13-LComp_Can!G13),"..",NGDP_Can!G13-LComp_Can!G13)</f>
        <v>74962.271464755424</v>
      </c>
      <c r="H13" s="22">
        <f>IF(ISERROR(NGDP_Can!H13-LComp_Can!H13),"..",NGDP_Can!H13-LComp_Can!H13)</f>
        <v>24736.92000014244</v>
      </c>
      <c r="I13" s="22">
        <f>IF(ISERROR(NGDP_Can!I13-LComp_Can!I13),"..",NGDP_Can!I13-LComp_Can!I13)</f>
        <v>20241.744000082057</v>
      </c>
      <c r="J13" s="22">
        <f>IF(ISERROR(NGDP_Can!J13-LComp_Can!J13),"..",NGDP_Can!J13-LComp_Can!J13)</f>
        <v>19739.482918221751</v>
      </c>
      <c r="K13" s="22">
        <f>IF(ISERROR(NGDP_Can!K13-LComp_Can!K13),"..",NGDP_Can!K13-LComp_Can!K13)</f>
        <v>22978.074000093016</v>
      </c>
      <c r="L13" s="22">
        <f>IF(ISERROR(NGDP_Can!L13-LComp_Can!L13),"..",NGDP_Can!L13-LComp_Can!L13)</f>
        <v>76087.991000162845</v>
      </c>
      <c r="M13" s="22">
        <f>IF(ISERROR(NGDP_Can!M13-LComp_Can!M13),"..",NGDP_Can!M13-LComp_Can!M13)</f>
        <v>10762.652000103837</v>
      </c>
      <c r="N13" s="22">
        <f>IF(ISERROR(NGDP_Can!N13-LComp_Can!N13),"..",NGDP_Can!N13-LComp_Can!N13)</f>
        <v>7625.2170001523882</v>
      </c>
      <c r="O13" s="22">
        <f>IF(ISERROR(NGDP_Can!O13-LComp_Can!O13),"..",NGDP_Can!O13-LComp_Can!O13)</f>
        <v>2450.0880000143752</v>
      </c>
      <c r="P13" s="22">
        <f>IF(ISERROR(NGDP_Can!P13-LComp_Can!P13),"..",NGDP_Can!P13-LComp_Can!P13)</f>
        <v>6374.6760000765862</v>
      </c>
      <c r="Q13" s="22">
        <f>IF(ISERROR(NGDP_Can!Q13-LComp_Can!Q13),"..",NGDP_Can!Q13-LComp_Can!Q13)</f>
        <v>17539.954000076214</v>
      </c>
      <c r="R13" s="55"/>
    </row>
    <row r="14" spans="1:18">
      <c r="A14" s="5">
        <v>2006</v>
      </c>
      <c r="B14" s="92">
        <f>IF(ISERROR(NGDP_Can!B14-LComp_Can!B14),"..",NGDP_Can!B14-LComp_Can!B14)</f>
        <v>449815.92137002712</v>
      </c>
      <c r="C14" s="22">
        <f>IF(ISERROR(NGDP_Can!C14-LComp_Can!C14),"..",NGDP_Can!C14-LComp_Can!C14)</f>
        <v>11767.371000417759</v>
      </c>
      <c r="D14" s="22">
        <f>IF(ISERROR(NGDP_Can!D14-LComp_Can!D14),"..",NGDP_Can!D14-LComp_Can!D14)</f>
        <v>94739.069141555723</v>
      </c>
      <c r="E14" s="22">
        <f>IF(ISERROR(NGDP_Can!E14-LComp_Can!E14),"..",NGDP_Can!E14-LComp_Can!E14)</f>
        <v>22700.493703371612</v>
      </c>
      <c r="F14" s="22">
        <f>IF(ISERROR(NGDP_Can!F14-LComp_Can!F14),"..",NGDP_Can!F14-LComp_Can!F14)</f>
        <v>21651.222000173089</v>
      </c>
      <c r="G14" s="22">
        <f>IF(ISERROR(NGDP_Can!G14-LComp_Can!G14),"..",NGDP_Can!G14-LComp_Can!G14)</f>
        <v>73409.449635329249</v>
      </c>
      <c r="H14" s="22">
        <f>IF(ISERROR(NGDP_Can!H14-LComp_Can!H14),"..",NGDP_Can!H14-LComp_Can!H14)</f>
        <v>28209.344000134734</v>
      </c>
      <c r="I14" s="22">
        <f>IF(ISERROR(NGDP_Can!I14-LComp_Can!I14),"..",NGDP_Can!I14-LComp_Can!I14)</f>
        <v>21688.59800007633</v>
      </c>
      <c r="J14" s="22">
        <f>IF(ISERROR(NGDP_Can!J14-LComp_Can!J14),"..",NGDP_Can!J14-LComp_Can!J14)</f>
        <v>21402.549487372278</v>
      </c>
      <c r="K14" s="22">
        <f>IF(ISERROR(NGDP_Can!K14-LComp_Can!K14),"..",NGDP_Can!K14-LComp_Can!K14)</f>
        <v>24144.436000101196</v>
      </c>
      <c r="L14" s="22">
        <f>IF(ISERROR(NGDP_Can!L14-LComp_Can!L14),"..",NGDP_Can!L14-LComp_Can!L14)</f>
        <v>81761.58600016078</v>
      </c>
      <c r="M14" s="22">
        <f>IF(ISERROR(NGDP_Can!M14-LComp_Can!M14),"..",NGDP_Can!M14-LComp_Can!M14)</f>
        <v>12375.067000097915</v>
      </c>
      <c r="N14" s="22">
        <f>IF(ISERROR(NGDP_Can!N14-LComp_Can!N14),"..",NGDP_Can!N14-LComp_Can!N14)</f>
        <v>7854.1170001612081</v>
      </c>
      <c r="O14" s="22">
        <f>IF(ISERROR(NGDP_Can!O14-LComp_Can!O14),"..",NGDP_Can!O14-LComp_Can!O14)</f>
        <v>2746.6390000150495</v>
      </c>
      <c r="P14" s="22">
        <f>IF(ISERROR(NGDP_Can!P14-LComp_Can!P14),"..",NGDP_Can!P14-LComp_Can!P14)</f>
        <v>6224.1360000898021</v>
      </c>
      <c r="Q14" s="22">
        <f>IF(ISERROR(NGDP_Can!Q14-LComp_Can!Q14),"..",NGDP_Can!Q14-LComp_Can!Q14)</f>
        <v>19141.843400970596</v>
      </c>
      <c r="R14" s="55"/>
    </row>
    <row r="15" spans="1:18">
      <c r="A15" s="5">
        <v>2007</v>
      </c>
      <c r="B15" s="92">
        <f>IF(ISERROR(NGDP_Can!B15-LComp_Can!B15),"..",NGDP_Can!B15-LComp_Can!B15)</f>
        <v>473198.64452247857</v>
      </c>
      <c r="C15" s="22">
        <f>IF(ISERROR(NGDP_Can!C15-LComp_Can!C15),"..",NGDP_Can!C15-LComp_Can!C15)</f>
        <v>13314.123264494498</v>
      </c>
      <c r="D15" s="22">
        <f>IF(ISERROR(NGDP_Can!D15-LComp_Can!D15),"..",NGDP_Can!D15-LComp_Can!D15)</f>
        <v>98141.640940738856</v>
      </c>
      <c r="E15" s="22">
        <f>IF(ISERROR(NGDP_Can!E15-LComp_Can!E15),"..",NGDP_Can!E15-LComp_Can!E15)</f>
        <v>24440.074588884003</v>
      </c>
      <c r="F15" s="22">
        <f>IF(ISERROR(NGDP_Can!F15-LComp_Can!F15),"..",NGDP_Can!F15-LComp_Can!F15)</f>
        <v>24826.333000172366</v>
      </c>
      <c r="G15" s="22">
        <f>IF(ISERROR(NGDP_Can!G15-LComp_Can!G15),"..",NGDP_Can!G15-LComp_Can!G15)</f>
        <v>73795.053872360586</v>
      </c>
      <c r="H15" s="22">
        <f>IF(ISERROR(NGDP_Can!H15-LComp_Can!H15),"..",NGDP_Can!H15-LComp_Can!H15)</f>
        <v>29896.445000116772</v>
      </c>
      <c r="I15" s="22">
        <f>IF(ISERROR(NGDP_Can!I15-LComp_Can!I15),"..",NGDP_Can!I15-LComp_Can!I15)</f>
        <v>24667.835000079023</v>
      </c>
      <c r="J15" s="22">
        <f>IF(ISERROR(NGDP_Can!J15-LComp_Can!J15),"..",NGDP_Can!J15-LComp_Can!J15)</f>
        <v>21459.957843796568</v>
      </c>
      <c r="K15" s="22">
        <f>IF(ISERROR(NGDP_Can!K15-LComp_Can!K15),"..",NGDP_Can!K15-LComp_Can!K15)</f>
        <v>24963.852000168874</v>
      </c>
      <c r="L15" s="22">
        <f>IF(ISERROR(NGDP_Can!L15-LComp_Can!L15),"..",NGDP_Can!L15-LComp_Can!L15)</f>
        <v>86660.70800015096</v>
      </c>
      <c r="M15" s="22">
        <f>IF(ISERROR(NGDP_Can!M15-LComp_Can!M15),"..",NGDP_Can!M15-LComp_Can!M15)</f>
        <v>13352.381000094938</v>
      </c>
      <c r="N15" s="22">
        <f>IF(ISERROR(NGDP_Can!N15-LComp_Can!N15),"..",NGDP_Can!N15-LComp_Can!N15)</f>
        <v>8289.1402506548911</v>
      </c>
      <c r="O15" s="22">
        <f>IF(ISERROR(NGDP_Can!O15-LComp_Can!O15),"..",NGDP_Can!O15-LComp_Can!O15)</f>
        <v>2762.473000012953</v>
      </c>
      <c r="P15" s="22">
        <f>IF(ISERROR(NGDP_Can!P15-LComp_Can!P15),"..",NGDP_Can!P15-LComp_Can!P15)</f>
        <v>6523.8480000909221</v>
      </c>
      <c r="Q15" s="22">
        <f>IF(ISERROR(NGDP_Can!Q15-LComp_Can!Q15),"..",NGDP_Can!Q15-LComp_Can!Q15)</f>
        <v>20104.778760662324</v>
      </c>
      <c r="R15" s="55"/>
    </row>
    <row r="16" spans="1:18">
      <c r="A16" s="5">
        <v>2008</v>
      </c>
      <c r="B16" s="92">
        <f>IF(ISERROR(NGDP_Can!B16-LComp_Can!B16),"..",NGDP_Can!B16-LComp_Can!B16)</f>
        <v>507131.12027696532</v>
      </c>
      <c r="C16" s="22">
        <f>IF(ISERROR(NGDP_Can!C16-LComp_Can!C16),"..",NGDP_Can!C16-LComp_Can!C16)</f>
        <v>18434.17432310912</v>
      </c>
      <c r="D16" s="22">
        <f>IF(ISERROR(NGDP_Can!D16-LComp_Can!D16),"..",NGDP_Can!D16-LComp_Can!D16)</f>
        <v>128624.88198235293</v>
      </c>
      <c r="E16" s="22">
        <f>IF(ISERROR(NGDP_Can!E16-LComp_Can!E16),"..",NGDP_Can!E16-LComp_Can!E16)</f>
        <v>25585.151982606294</v>
      </c>
      <c r="F16" s="22">
        <f>IF(ISERROR(NGDP_Can!F16-LComp_Can!F16),"..",NGDP_Can!F16-LComp_Can!F16)</f>
        <v>27015.206000160775</v>
      </c>
      <c r="G16" s="22">
        <f>IF(ISERROR(NGDP_Can!G16-LComp_Can!G16),"..",NGDP_Can!G16-LComp_Can!G16)</f>
        <v>65458.826166361745</v>
      </c>
      <c r="H16" s="22">
        <f>IF(ISERROR(NGDP_Can!H16-LComp_Can!H16),"..",NGDP_Can!H16-LComp_Can!H16)</f>
        <v>28110.491000113834</v>
      </c>
      <c r="I16" s="22">
        <f>IF(ISERROR(NGDP_Can!I16-LComp_Can!I16),"..",NGDP_Can!I16-LComp_Can!I16)</f>
        <v>25217.358000075052</v>
      </c>
      <c r="J16" s="22">
        <f>IF(ISERROR(NGDP_Can!J16-LComp_Can!J16),"..",NGDP_Can!J16-LComp_Can!J16)</f>
        <v>21494.963269804444</v>
      </c>
      <c r="K16" s="22">
        <f>IF(ISERROR(NGDP_Can!K16-LComp_Can!K16),"..",NGDP_Can!K16-LComp_Can!K16)</f>
        <v>25698.472000179023</v>
      </c>
      <c r="L16" s="22">
        <f>IF(ISERROR(NGDP_Can!L16-LComp_Can!L16),"..",NGDP_Can!L16-LComp_Can!L16)</f>
        <v>89237.737000117602</v>
      </c>
      <c r="M16" s="22">
        <f>IF(ISERROR(NGDP_Can!M16-LComp_Can!M16),"..",NGDP_Can!M16-LComp_Can!M16)</f>
        <v>13799.406000090879</v>
      </c>
      <c r="N16" s="22">
        <f>IF(ISERROR(NGDP_Can!N16-LComp_Can!N16),"..",NGDP_Can!N16-LComp_Can!N16)</f>
        <v>8077.0360002111192</v>
      </c>
      <c r="O16" s="22">
        <f>IF(ISERROR(NGDP_Can!O16-LComp_Can!O16),"..",NGDP_Can!O16-LComp_Can!O16)</f>
        <v>2879.8020000163297</v>
      </c>
      <c r="P16" s="22">
        <f>IF(ISERROR(NGDP_Can!P16-LComp_Can!P16),"..",NGDP_Can!P16-LComp_Can!P16)</f>
        <v>6670.3690000990064</v>
      </c>
      <c r="Q16" s="22">
        <f>IF(ISERROR(NGDP_Can!Q16-LComp_Can!Q16),"..",NGDP_Can!Q16-LComp_Can!Q16)</f>
        <v>20827.245551667213</v>
      </c>
      <c r="R16" s="55"/>
    </row>
    <row r="17" spans="1:18">
      <c r="A17" s="5">
        <v>2009</v>
      </c>
      <c r="B17" s="92">
        <f>IF(ISERROR(NGDP_Can!B17-LComp_Can!B17),"..",NGDP_Can!B17-LComp_Can!B17)</f>
        <v>431740.0250370116</v>
      </c>
      <c r="C17" s="22">
        <f>IF(ISERROR(NGDP_Can!C17-LComp_Can!C17),"..",NGDP_Can!C17-LComp_Can!C17)</f>
        <v>15617.844142616899</v>
      </c>
      <c r="D17" s="22">
        <f>IF(ISERROR(NGDP_Can!D17-LComp_Can!D17),"..",NGDP_Can!D17-LComp_Can!D17)</f>
        <v>66978.11396922225</v>
      </c>
      <c r="E17" s="22">
        <f>IF(ISERROR(NGDP_Can!E17-LComp_Can!E17),"..",NGDP_Can!E17-LComp_Can!E17)</f>
        <v>25104.96733947406</v>
      </c>
      <c r="F17" s="22">
        <f>IF(ISERROR(NGDP_Can!F17-LComp_Can!F17),"..",NGDP_Can!F17-LComp_Can!F17)</f>
        <v>19596.647781258042</v>
      </c>
      <c r="G17" s="22">
        <f>IF(ISERROR(NGDP_Can!G17-LComp_Can!G17),"..",NGDP_Can!G17-LComp_Can!G17)</f>
        <v>57012.714715019494</v>
      </c>
      <c r="H17" s="22">
        <f>IF(ISERROR(NGDP_Can!H17-LComp_Can!H17),"..",NGDP_Can!H17-LComp_Can!H17)</f>
        <v>27287.472103690423</v>
      </c>
      <c r="I17" s="22">
        <f>IF(ISERROR(NGDP_Can!I17-LComp_Can!I17),"..",NGDP_Can!I17-LComp_Can!I17)</f>
        <v>24003.356591190844</v>
      </c>
      <c r="J17" s="22">
        <f>IF(ISERROR(NGDP_Can!J17-LComp_Can!J17),"..",NGDP_Can!J17-LComp_Can!J17)</f>
        <v>22748.584031537663</v>
      </c>
      <c r="K17" s="22">
        <f>IF(ISERROR(NGDP_Can!K17-LComp_Can!K17),"..",NGDP_Can!K17-LComp_Can!K17)</f>
        <v>26514.2141829225</v>
      </c>
      <c r="L17" s="22">
        <f>IF(ISERROR(NGDP_Can!L17-LComp_Can!L17),"..",NGDP_Can!L17-LComp_Can!L17)</f>
        <v>94167.828604060836</v>
      </c>
      <c r="M17" s="22">
        <f>IF(ISERROR(NGDP_Can!M17-LComp_Can!M17),"..",NGDP_Can!M17-LComp_Can!M17)</f>
        <v>13902.860490868894</v>
      </c>
      <c r="N17" s="22">
        <f>IF(ISERROR(NGDP_Can!N17-LComp_Can!N17),"..",NGDP_Can!N17-LComp_Can!N17)</f>
        <v>6875.7758656524347</v>
      </c>
      <c r="O17" s="22">
        <f>IF(ISERROR(NGDP_Can!O17-LComp_Can!O17),"..",NGDP_Can!O17-LComp_Can!O17)</f>
        <v>2904.0971507465274</v>
      </c>
      <c r="P17" s="22">
        <f>IF(ISERROR(NGDP_Can!P17-LComp_Can!P17),"..",NGDP_Can!P17-LComp_Can!P17)</f>
        <v>6357.5313733723742</v>
      </c>
      <c r="Q17" s="22">
        <f>IF(ISERROR(NGDP_Can!Q17-LComp_Can!Q17),"..",NGDP_Can!Q17-LComp_Can!Q17)</f>
        <v>22668.016695378217</v>
      </c>
      <c r="R17" s="55"/>
    </row>
    <row r="18" spans="1:18">
      <c r="A18" s="5">
        <v>2010</v>
      </c>
      <c r="B18" s="92">
        <f>IF(ISERROR(NGDP_Can!B18-LComp_Can!B18),"..",NGDP_Can!B18-LComp_Can!B18)</f>
        <v>480861.25143971934</v>
      </c>
      <c r="C18" s="22">
        <f>IF(ISERROR(NGDP_Can!C18-LComp_Can!C18),"..",NGDP_Can!C18-LComp_Can!C18)</f>
        <v>15754.697257360072</v>
      </c>
      <c r="D18" s="22">
        <f>IF(ISERROR(NGDP_Can!D18-LComp_Can!D18),"..",NGDP_Can!D18-LComp_Can!D18)</f>
        <v>86482.256497603477</v>
      </c>
      <c r="E18" s="22">
        <f>IF(ISERROR(NGDP_Can!E18-LComp_Can!E18),"..",NGDP_Can!E18-LComp_Can!E18)</f>
        <v>23860.742603522071</v>
      </c>
      <c r="F18" s="22">
        <f>IF(ISERROR(NGDP_Can!F18-LComp_Can!F18),"..",NGDP_Can!F18-LComp_Can!F18)</f>
        <v>24746.780522013461</v>
      </c>
      <c r="G18" s="22">
        <f>IF(ISERROR(NGDP_Can!G18-LComp_Can!G18),"..",NGDP_Can!G18-LComp_Can!G18)</f>
        <v>67479.815912529477</v>
      </c>
      <c r="H18" s="22">
        <f>IF(ISERROR(NGDP_Can!H18-LComp_Can!H18),"..",NGDP_Can!H18-LComp_Can!H18)</f>
        <v>30359.220997854849</v>
      </c>
      <c r="I18" s="22">
        <f>IF(ISERROR(NGDP_Can!I18-LComp_Can!I18),"..",NGDP_Can!I18-LComp_Can!I18)</f>
        <v>24873.751212862277</v>
      </c>
      <c r="J18" s="22">
        <f>IF(ISERROR(NGDP_Can!J18-LComp_Can!J18),"..",NGDP_Can!J18-LComp_Can!J18)</f>
        <v>27587.89678171464</v>
      </c>
      <c r="K18" s="22">
        <f>IF(ISERROR(NGDP_Can!K18-LComp_Can!K18),"..",NGDP_Can!K18-LComp_Can!K18)</f>
        <v>28190.686938040893</v>
      </c>
      <c r="L18" s="22">
        <f>IF(ISERROR(NGDP_Can!L18-LComp_Can!L18),"..",NGDP_Can!L18-LComp_Can!L18)</f>
        <v>98565.616358999701</v>
      </c>
      <c r="M18" s="22">
        <f>IF(ISERROR(NGDP_Can!M18-LComp_Can!M18),"..",NGDP_Can!M18-LComp_Can!M18)</f>
        <v>13594.718652465366</v>
      </c>
      <c r="N18" s="22">
        <f>IF(ISERROR(NGDP_Can!N18-LComp_Can!N18),"..",NGDP_Can!N18-LComp_Can!N18)</f>
        <v>6802.9149860397811</v>
      </c>
      <c r="O18" s="22">
        <f>IF(ISERROR(NGDP_Can!O18-LComp_Can!O18),"..",NGDP_Can!O18-LComp_Can!O18)</f>
        <v>2376.150628343019</v>
      </c>
      <c r="P18" s="22">
        <f>IF(ISERROR(NGDP_Can!P18-LComp_Can!P18),"..",NGDP_Can!P18-LComp_Can!P18)</f>
        <v>6258.1043586305532</v>
      </c>
      <c r="Q18" s="22">
        <f>IF(ISERROR(NGDP_Can!Q18-LComp_Can!Q18),"..",NGDP_Can!Q18-LComp_Can!Q18)</f>
        <v>23927.897731739627</v>
      </c>
      <c r="R18" s="55"/>
    </row>
    <row r="19" spans="1:18">
      <c r="A19" s="5">
        <v>2011</v>
      </c>
      <c r="B19" s="92" t="s">
        <v>25</v>
      </c>
      <c r="C19" s="22" t="s">
        <v>25</v>
      </c>
      <c r="D19" s="22" t="s">
        <v>25</v>
      </c>
      <c r="E19" s="22" t="s">
        <v>25</v>
      </c>
      <c r="F19" s="22" t="s">
        <v>25</v>
      </c>
      <c r="G19" s="22" t="s">
        <v>25</v>
      </c>
      <c r="H19" s="22" t="s">
        <v>25</v>
      </c>
      <c r="I19" s="22" t="s">
        <v>25</v>
      </c>
      <c r="J19" s="22" t="s">
        <v>25</v>
      </c>
      <c r="K19" s="22" t="s">
        <v>25</v>
      </c>
      <c r="L19" s="22" t="s">
        <v>25</v>
      </c>
      <c r="M19" s="22" t="s">
        <v>25</v>
      </c>
      <c r="N19" s="22" t="s">
        <v>25</v>
      </c>
      <c r="O19" s="22" t="s">
        <v>25</v>
      </c>
      <c r="P19" s="22" t="s">
        <v>25</v>
      </c>
      <c r="Q19" s="22" t="s">
        <v>25</v>
      </c>
      <c r="R19" s="55"/>
    </row>
    <row r="20" spans="1:18">
      <c r="A20" s="5">
        <v>2012</v>
      </c>
      <c r="B20" s="92" t="s">
        <v>25</v>
      </c>
      <c r="C20" s="22" t="s">
        <v>25</v>
      </c>
      <c r="D20" s="22" t="s">
        <v>25</v>
      </c>
      <c r="E20" s="22" t="s">
        <v>25</v>
      </c>
      <c r="F20" s="22" t="s">
        <v>25</v>
      </c>
      <c r="G20" s="22" t="s">
        <v>25</v>
      </c>
      <c r="H20" s="22" t="s">
        <v>25</v>
      </c>
      <c r="I20" s="22" t="s">
        <v>25</v>
      </c>
      <c r="J20" s="22" t="s">
        <v>25</v>
      </c>
      <c r="K20" s="22" t="s">
        <v>25</v>
      </c>
      <c r="L20" s="22" t="s">
        <v>25</v>
      </c>
      <c r="M20" s="22" t="s">
        <v>25</v>
      </c>
      <c r="N20" s="22" t="s">
        <v>25</v>
      </c>
      <c r="O20" s="22" t="s">
        <v>25</v>
      </c>
      <c r="P20" s="22" t="s">
        <v>25</v>
      </c>
      <c r="Q20" s="22"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5.1529618434982938</v>
      </c>
      <c r="C23" s="9">
        <f t="shared" si="0"/>
        <v>2.3719707822300373</v>
      </c>
      <c r="D23" s="9">
        <f t="shared" si="0"/>
        <v>10.363549156741492</v>
      </c>
      <c r="E23" s="9">
        <f t="shared" si="0"/>
        <v>1.5034639206283895</v>
      </c>
      <c r="F23" s="9">
        <f t="shared" si="0"/>
        <v>9.9774402151454389</v>
      </c>
      <c r="G23" s="9">
        <f t="shared" si="0"/>
        <v>0.71034659740738526</v>
      </c>
      <c r="H23" s="28">
        <f t="shared" si="0"/>
        <v>6.4259842745282958</v>
      </c>
      <c r="I23" s="28">
        <f t="shared" si="0"/>
        <v>8.8034959058919569</v>
      </c>
      <c r="J23" s="28">
        <f t="shared" si="0"/>
        <v>5.9487952042271752</v>
      </c>
      <c r="K23" s="28">
        <f t="shared" si="0"/>
        <v>5.4061823642109985</v>
      </c>
      <c r="L23" s="28">
        <f t="shared" si="0"/>
        <v>5.2347566924025424</v>
      </c>
      <c r="M23" s="28">
        <f t="shared" si="0"/>
        <v>6.3354399725970678</v>
      </c>
      <c r="N23" s="28">
        <f t="shared" si="0"/>
        <v>4.6960740918591259</v>
      </c>
      <c r="O23" s="28">
        <f t="shared" si="0"/>
        <v>2.4419510469932737</v>
      </c>
      <c r="P23" s="28">
        <f t="shared" si="0"/>
        <v>2.8550227123458782</v>
      </c>
      <c r="Q23" s="58">
        <f t="shared" si="0"/>
        <v>6.5713963936247177</v>
      </c>
      <c r="R23" s="55"/>
    </row>
    <row r="24" spans="1:18">
      <c r="A24" s="26" t="s">
        <v>19</v>
      </c>
      <c r="B24" s="16">
        <f t="shared" si="0"/>
        <v>9.273425876361463</v>
      </c>
      <c r="C24" s="9">
        <f t="shared" si="0"/>
        <v>3.0755894563205599</v>
      </c>
      <c r="D24" s="9">
        <f t="shared" si="0"/>
        <v>27.575906995835876</v>
      </c>
      <c r="E24" s="9">
        <f t="shared" si="0"/>
        <v>0.61498024843236188</v>
      </c>
      <c r="F24" s="9">
        <f t="shared" si="0"/>
        <v>5.1930297662963421</v>
      </c>
      <c r="G24" s="9">
        <f t="shared" si="0"/>
        <v>13.915310498474941</v>
      </c>
      <c r="H24" s="28">
        <f t="shared" si="0"/>
        <v>3.9738069629982276</v>
      </c>
      <c r="I24" s="28">
        <f t="shared" si="0"/>
        <v>10.189990693101404</v>
      </c>
      <c r="J24" s="28">
        <f t="shared" si="0"/>
        <v>2.731538510037046</v>
      </c>
      <c r="K24" s="28">
        <f t="shared" si="0"/>
        <v>1.9665148725086068</v>
      </c>
      <c r="L24" s="28">
        <f t="shared" si="0"/>
        <v>4.5508086552097815</v>
      </c>
      <c r="M24" s="28">
        <f t="shared" si="0"/>
        <v>6.4677173446489489</v>
      </c>
      <c r="N24" s="28">
        <f t="shared" si="0"/>
        <v>4.6284291105885833</v>
      </c>
      <c r="O24" s="28">
        <f t="shared" si="0"/>
        <v>0.56110075369535384</v>
      </c>
      <c r="P24" s="28">
        <f t="shared" si="0"/>
        <v>4.6315162345750505</v>
      </c>
      <c r="Q24" s="28">
        <f t="shared" si="0"/>
        <v>6.5630045555830518</v>
      </c>
      <c r="R24" s="55"/>
    </row>
    <row r="25" spans="1:18">
      <c r="A25" s="118" t="s">
        <v>20</v>
      </c>
      <c r="B25" s="16">
        <f t="shared" si="0"/>
        <v>3.9473914551919176</v>
      </c>
      <c r="C25" s="9">
        <f t="shared" si="0"/>
        <v>2.1618232747387278</v>
      </c>
      <c r="D25" s="9">
        <f t="shared" si="0"/>
        <v>5.6678221481310187</v>
      </c>
      <c r="E25" s="9">
        <f t="shared" si="0"/>
        <v>1.7715358092690092</v>
      </c>
      <c r="F25" s="9">
        <f t="shared" si="0"/>
        <v>11.454754600223826</v>
      </c>
      <c r="G25" s="9">
        <f t="shared" si="0"/>
        <v>-2.9441565065605801</v>
      </c>
      <c r="H25" s="28">
        <f t="shared" si="0"/>
        <v>7.1728535619504319</v>
      </c>
      <c r="I25" s="28">
        <f t="shared" si="0"/>
        <v>8.3909594695805048</v>
      </c>
      <c r="J25" s="28">
        <f t="shared" si="0"/>
        <v>6.9334777940165626</v>
      </c>
      <c r="K25" s="28">
        <f t="shared" si="0"/>
        <v>6.4605331403075006</v>
      </c>
      <c r="L25" s="28">
        <f t="shared" si="0"/>
        <v>5.4408122513714519</v>
      </c>
      <c r="M25" s="28">
        <f t="shared" si="0"/>
        <v>6.2957888173066134</v>
      </c>
      <c r="N25" s="28">
        <f t="shared" si="0"/>
        <v>4.7163761131284287</v>
      </c>
      <c r="O25" s="28">
        <f t="shared" si="0"/>
        <v>3.0130362584107617</v>
      </c>
      <c r="P25" s="28">
        <f t="shared" si="0"/>
        <v>2.3279797788425816</v>
      </c>
      <c r="Q25" s="28">
        <f t="shared" si="0"/>
        <v>6.573914073902043</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ht="12.75">
      <c r="B28" s="7"/>
      <c r="H28" s="55"/>
      <c r="I28" s="55"/>
      <c r="J28" s="55"/>
      <c r="K28" s="55"/>
      <c r="L28" s="55"/>
      <c r="M28" s="55"/>
      <c r="N28" s="55"/>
      <c r="O28" s="55"/>
      <c r="P28" s="55"/>
      <c r="Q28" s="55"/>
      <c r="R28" s="55"/>
    </row>
    <row r="29" spans="1:18" ht="12.75">
      <c r="B29" s="7" t="str">
        <f>'Table of Contents'!B46</f>
        <v>Table 36: Capital Compensation as a Share of Nominal GDP, Canada, Business Sector Industries, 1997-2010</v>
      </c>
      <c r="H29" s="55"/>
      <c r="I29" s="55"/>
      <c r="J29" s="86" t="str">
        <f>B29 &amp; " (continued)"</f>
        <v>Table 36: Capital Compensation as a Share of Nominal GDP, Canada, Business Sector Industries, 1997-2010 (continued)</v>
      </c>
      <c r="K29" s="55"/>
      <c r="L29" s="55"/>
      <c r="M29" s="55"/>
      <c r="N29" s="55"/>
      <c r="O29" s="55"/>
      <c r="P29" s="55"/>
      <c r="Q29" s="55"/>
      <c r="R29" s="55"/>
    </row>
    <row r="30" spans="1:18">
      <c r="H30" s="55"/>
      <c r="I30" s="55"/>
      <c r="J30" s="55"/>
      <c r="K30" s="55"/>
      <c r="L30" s="55"/>
      <c r="M30" s="55"/>
      <c r="N30" s="55"/>
      <c r="O30" s="55"/>
      <c r="P30" s="55"/>
      <c r="Q30" s="55"/>
      <c r="R30" s="55"/>
    </row>
    <row r="31" spans="1:18" ht="33.75">
      <c r="A31" s="4"/>
      <c r="B31" s="94" t="s">
        <v>3</v>
      </c>
      <c r="C31" s="3" t="s">
        <v>2</v>
      </c>
      <c r="D31" s="3" t="s">
        <v>1</v>
      </c>
      <c r="E31" s="3" t="s">
        <v>0</v>
      </c>
      <c r="F31" s="3" t="s">
        <v>4</v>
      </c>
      <c r="G31" s="3" t="s">
        <v>5</v>
      </c>
      <c r="H31" s="3" t="s">
        <v>6</v>
      </c>
      <c r="I31" s="3" t="s">
        <v>7</v>
      </c>
      <c r="J31" s="3" t="s">
        <v>8</v>
      </c>
      <c r="K31" s="3" t="s">
        <v>9</v>
      </c>
      <c r="L31" s="3" t="s">
        <v>14</v>
      </c>
      <c r="M31" s="3" t="s">
        <v>10</v>
      </c>
      <c r="N31" s="3" t="s">
        <v>15</v>
      </c>
      <c r="O31" s="3" t="s">
        <v>11</v>
      </c>
      <c r="P31" s="3" t="s">
        <v>12</v>
      </c>
      <c r="Q31" s="3" t="s">
        <v>13</v>
      </c>
      <c r="R31" s="55"/>
    </row>
    <row r="32" spans="1:18" ht="11.25" customHeight="1">
      <c r="A32" s="5"/>
      <c r="B32" s="141" t="s">
        <v>56</v>
      </c>
      <c r="C32" s="142"/>
      <c r="D32" s="142"/>
      <c r="E32" s="142"/>
      <c r="F32" s="142"/>
      <c r="G32" s="142"/>
      <c r="H32" s="142"/>
      <c r="I32" s="142"/>
      <c r="J32" s="142" t="s">
        <v>56</v>
      </c>
      <c r="K32" s="142"/>
      <c r="L32" s="142"/>
      <c r="M32" s="142"/>
      <c r="N32" s="142"/>
      <c r="O32" s="142"/>
      <c r="P32" s="142"/>
      <c r="Q32" s="142"/>
      <c r="R32" s="55"/>
    </row>
    <row r="33" spans="1:18">
      <c r="A33" s="5">
        <v>1997</v>
      </c>
      <c r="B33" s="87">
        <f>IF(ISERROR((B5/NGDP_Can!B5)*100),"..",(B5/NGDP_Can!B5)*100)</f>
        <v>41.028094763021713</v>
      </c>
      <c r="C33" s="21">
        <f>IF(ISERROR((C5/NGDP_Can!C5)*100),"..",(C5/NGDP_Can!C5)*100)</f>
        <v>58.643605952393628</v>
      </c>
      <c r="D33" s="21">
        <f>IF(ISERROR((D5/NGDP_Can!D5)*100),"..",(D5/NGDP_Can!D5)*100)</f>
        <v>71.982090962890354</v>
      </c>
      <c r="E33" s="21">
        <f>IF(ISERROR((E5/NGDP_Can!E5)*100),"..",(E5/NGDP_Can!E5)*100)</f>
        <v>77.466058813810037</v>
      </c>
      <c r="F33" s="21">
        <f>IF(ISERROR((F5/NGDP_Can!F5)*100),"..",(F5/NGDP_Can!F5)*100)</f>
        <v>16.858335611655136</v>
      </c>
      <c r="G33" s="21">
        <f>IF(ISERROR((G5/NGDP_Can!G5)*100),"..",(G5/NGDP_Can!G5)*100)</f>
        <v>43.2659623187023</v>
      </c>
      <c r="H33" s="21">
        <f>IF(ISERROR((H5/NGDP_Can!H5)*100),"..",(H5/NGDP_Can!H5)*100)</f>
        <v>30.979156587114097</v>
      </c>
      <c r="I33" s="21">
        <f>IF(ISERROR((I5/NGDP_Can!I5)*100),"..",(I5/NGDP_Can!I5)*100)</f>
        <v>19.747263365306935</v>
      </c>
      <c r="J33" s="21">
        <f>IF(ISERROR((J5/NGDP_Can!J5)*100),"..",(J5/NGDP_Can!J5)*100)</f>
        <v>34.317149364654973</v>
      </c>
      <c r="K33" s="21">
        <f>IF(ISERROR((K5/NGDP_Can!K5)*100),"..",(K5/NGDP_Can!K5)*100)</f>
        <v>54.729819671947965</v>
      </c>
      <c r="L33" s="21">
        <f>IF(ISERROR((L5/NGDP_Can!L5)*100),"..",(L5/NGDP_Can!L5)*100)</f>
        <v>55.473039474610964</v>
      </c>
      <c r="M33" s="21">
        <f>IF(ISERROR((M5/NGDP_Can!M5)*100),"..",(M5/NGDP_Can!M5)*100)</f>
        <v>20.36188994767744</v>
      </c>
      <c r="N33" s="21">
        <f>IF(ISERROR((N5/NGDP_Can!N5)*100),"..",(N5/NGDP_Can!N5)*100)</f>
        <v>24.506988686791821</v>
      </c>
      <c r="O33" s="21">
        <f>IF(ISERROR((O5/NGDP_Can!O5)*100),"..",(O5/NGDP_Can!O5)*100)</f>
        <v>30.650571981618143</v>
      </c>
      <c r="P33" s="21">
        <f>IF(ISERROR((P5/NGDP_Can!P5)*100),"..",(P5/NGDP_Can!P5)*100)</f>
        <v>22.419973699255742</v>
      </c>
      <c r="Q33" s="21">
        <f>IF(ISERROR((Q5/NGDP_Can!Q5)*100),"..",(Q5/NGDP_Can!Q5)*100)</f>
        <v>29.863600003939368</v>
      </c>
      <c r="R33" s="55"/>
    </row>
    <row r="34" spans="1:18">
      <c r="A34" s="5">
        <v>1998</v>
      </c>
      <c r="B34" s="87">
        <f>IF(ISERROR((B6/NGDP_Can!B6)*100),"..",(B6/NGDP_Can!B6)*100)</f>
        <v>39.848840560741344</v>
      </c>
      <c r="C34" s="21">
        <f>IF(ISERROR((C6/NGDP_Can!C6)*100),"..",(C6/NGDP_Can!C6)*100)</f>
        <v>60.599784100145868</v>
      </c>
      <c r="D34" s="21">
        <f>IF(ISERROR((D6/NGDP_Can!D6)*100),"..",(D6/NGDP_Can!D6)*100)</f>
        <v>65.488397529906123</v>
      </c>
      <c r="E34" s="21">
        <f>IF(ISERROR((E6/NGDP_Can!E6)*100),"..",(E6/NGDP_Can!E6)*100)</f>
        <v>75.830556797469171</v>
      </c>
      <c r="F34" s="21">
        <f>IF(ISERROR((F6/NGDP_Can!F6)*100),"..",(F6/NGDP_Can!F6)*100)</f>
        <v>16.396232804030731</v>
      </c>
      <c r="G34" s="21">
        <f>IF(ISERROR((G6/NGDP_Can!G6)*100),"..",(G6/NGDP_Can!G6)*100)</f>
        <v>43.596926974971026</v>
      </c>
      <c r="H34" s="21">
        <f>IF(ISERROR((H6/NGDP_Can!H6)*100),"..",(H6/NGDP_Can!H6)*100)</f>
        <v>30.53689135608942</v>
      </c>
      <c r="I34" s="21">
        <f>IF(ISERROR((I6/NGDP_Can!I6)*100),"..",(I6/NGDP_Can!I6)*100)</f>
        <v>19.399801453485232</v>
      </c>
      <c r="J34" s="21">
        <f>IF(ISERROR((J6/NGDP_Can!J6)*100),"..",(J6/NGDP_Can!J6)*100)</f>
        <v>32.833222729835512</v>
      </c>
      <c r="K34" s="21">
        <f>IF(ISERROR((K6/NGDP_Can!K6)*100),"..",(K6/NGDP_Can!K6)*100)</f>
        <v>52.281378263653558</v>
      </c>
      <c r="L34" s="21">
        <f>IF(ISERROR((L6/NGDP_Can!L6)*100),"..",(L6/NGDP_Can!L6)*100)</f>
        <v>55.903552117095643</v>
      </c>
      <c r="M34" s="21">
        <f>IF(ISERROR((M6/NGDP_Can!M6)*100),"..",(M6/NGDP_Can!M6)*100)</f>
        <v>18.881436792598237</v>
      </c>
      <c r="N34" s="21">
        <f>IF(ISERROR((N6/NGDP_Can!N6)*100),"..",(N6/NGDP_Can!N6)*100)</f>
        <v>22.7618276575488</v>
      </c>
      <c r="O34" s="21">
        <f>IF(ISERROR((O6/NGDP_Can!O6)*100),"..",(O6/NGDP_Can!O6)*100)</f>
        <v>24.966531888343823</v>
      </c>
      <c r="P34" s="21">
        <f>IF(ISERROR((P6/NGDP_Can!P6)*100),"..",(P6/NGDP_Can!P6)*100)</f>
        <v>22.392600222959295</v>
      </c>
      <c r="Q34" s="21">
        <f>IF(ISERROR((Q6/NGDP_Can!Q6)*100),"..",(Q6/NGDP_Can!Q6)*100)</f>
        <v>29.71567346505643</v>
      </c>
      <c r="R34" s="55"/>
    </row>
    <row r="35" spans="1:18">
      <c r="A35" s="5">
        <v>1999</v>
      </c>
      <c r="B35" s="87">
        <f>IF(ISERROR((B7/NGDP_Can!B7)*100),"..",(B7/NGDP_Can!B7)*100)</f>
        <v>41.219442553812186</v>
      </c>
      <c r="C35" s="21">
        <f>IF(ISERROR((C7/NGDP_Can!C7)*100),"..",(C7/NGDP_Can!C7)*100)</f>
        <v>58.125182828797946</v>
      </c>
      <c r="D35" s="21">
        <f>IF(ISERROR((D7/NGDP_Can!D7)*100),"..",(D7/NGDP_Can!D7)*100)</f>
        <v>73.433806537754123</v>
      </c>
      <c r="E35" s="21">
        <f>IF(ISERROR((E7/NGDP_Can!E7)*100),"..",(E7/NGDP_Can!E7)*100)</f>
        <v>76.249990836809829</v>
      </c>
      <c r="F35" s="21">
        <f>IF(ISERROR((F7/NGDP_Can!F7)*100),"..",(F7/NGDP_Can!F7)*100)</f>
        <v>17.12416622884794</v>
      </c>
      <c r="G35" s="21">
        <f>IF(ISERROR((G7/NGDP_Can!G7)*100),"..",(G7/NGDP_Can!G7)*100)</f>
        <v>47.378741648921235</v>
      </c>
      <c r="H35" s="21">
        <f>IF(ISERROR((H7/NGDP_Can!H7)*100),"..",(H7/NGDP_Can!H7)*100)</f>
        <v>30.687935567418599</v>
      </c>
      <c r="I35" s="21">
        <f>IF(ISERROR((I7/NGDP_Can!I7)*100),"..",(I7/NGDP_Can!I7)*100)</f>
        <v>21.029393461927526</v>
      </c>
      <c r="J35" s="21">
        <f>IF(ISERROR((J7/NGDP_Can!J7)*100),"..",(J7/NGDP_Can!J7)*100)</f>
        <v>32.504516850078879</v>
      </c>
      <c r="K35" s="21">
        <f>IF(ISERROR((K7/NGDP_Can!K7)*100),"..",(K7/NGDP_Can!K7)*100)</f>
        <v>49.588609425712207</v>
      </c>
      <c r="L35" s="21">
        <f>IF(ISERROR((L7/NGDP_Can!L7)*100),"..",(L7/NGDP_Can!L7)*100)</f>
        <v>55.963096542751614</v>
      </c>
      <c r="M35" s="21">
        <f>IF(ISERROR((M7/NGDP_Can!M7)*100),"..",(M7/NGDP_Can!M7)*100)</f>
        <v>17.87258169522481</v>
      </c>
      <c r="N35" s="21">
        <f>IF(ISERROR((N7/NGDP_Can!N7)*100),"..",(N7/NGDP_Can!N7)*100)</f>
        <v>21.244241878070387</v>
      </c>
      <c r="O35" s="21">
        <f>IF(ISERROR((O7/NGDP_Can!O7)*100),"..",(O7/NGDP_Can!O7)*100)</f>
        <v>24.755264117161587</v>
      </c>
      <c r="P35" s="21">
        <f>IF(ISERROR((P7/NGDP_Can!P7)*100),"..",(P7/NGDP_Can!P7)*100)</f>
        <v>22.943367697496537</v>
      </c>
      <c r="Q35" s="21">
        <f>IF(ISERROR((Q7/NGDP_Can!Q7)*100),"..",(Q7/NGDP_Can!Q7)*100)</f>
        <v>30.223210122701445</v>
      </c>
      <c r="R35" s="55"/>
    </row>
    <row r="36" spans="1:18">
      <c r="A36" s="5">
        <v>2000</v>
      </c>
      <c r="B36" s="87">
        <f>IF(ISERROR((B8/NGDP_Can!B8)*100),"..",(B8/NGDP_Can!B8)*100)</f>
        <v>42.5686667733614</v>
      </c>
      <c r="C36" s="21">
        <f>IF(ISERROR((C8/NGDP_Can!C8)*100),"..",(C8/NGDP_Can!C8)*100)</f>
        <v>57.49971795207307</v>
      </c>
      <c r="D36" s="21">
        <f>IF(ISERROR((D8/NGDP_Can!D8)*100),"..",(D8/NGDP_Can!D8)*100)</f>
        <v>83.146237969308061</v>
      </c>
      <c r="E36" s="21">
        <f>IF(ISERROR((E8/NGDP_Can!E8)*100),"..",(E8/NGDP_Can!E8)*100)</f>
        <v>76.534189379960551</v>
      </c>
      <c r="F36" s="21">
        <f>IF(ISERROR((F8/NGDP_Can!F8)*100),"..",(F8/NGDP_Can!F8)*100)</f>
        <v>16.973380133628851</v>
      </c>
      <c r="G36" s="21">
        <f>IF(ISERROR((G8/NGDP_Can!G8)*100),"..",(G8/NGDP_Can!G8)*100)</f>
        <v>48.539302119784253</v>
      </c>
      <c r="H36" s="21">
        <f>IF(ISERROR((H8/NGDP_Can!H8)*100),"..",(H8/NGDP_Can!H8)*100)</f>
        <v>29.873253082954903</v>
      </c>
      <c r="I36" s="21">
        <f>IF(ISERROR((I8/NGDP_Can!I8)*100),"..",(I8/NGDP_Can!I8)*100)</f>
        <v>21.734361640230617</v>
      </c>
      <c r="J36" s="21">
        <f>IF(ISERROR((J8/NGDP_Can!J8)*100),"..",(J8/NGDP_Can!J8)*100)</f>
        <v>32.280498730897236</v>
      </c>
      <c r="K36" s="21">
        <f>IF(ISERROR((K8/NGDP_Can!K8)*100),"..",(K8/NGDP_Can!K8)*100)</f>
        <v>47.045047041991808</v>
      </c>
      <c r="L36" s="21">
        <f>IF(ISERROR((L8/NGDP_Can!L8)*100),"..",(L8/NGDP_Can!L8)*100)</f>
        <v>53.75363725773947</v>
      </c>
      <c r="M36" s="21">
        <f>IF(ISERROR((M8/NGDP_Can!M8)*100),"..",(M8/NGDP_Can!M8)*100)</f>
        <v>16.974075271129138</v>
      </c>
      <c r="N36" s="21">
        <f>IF(ISERROR((N8/NGDP_Can!N8)*100),"..",(N8/NGDP_Can!N8)*100)</f>
        <v>21.107450690786486</v>
      </c>
      <c r="O36" s="21">
        <f>IF(ISERROR((O8/NGDP_Can!O8)*100),"..",(O8/NGDP_Can!O8)*100)</f>
        <v>25.232503325869953</v>
      </c>
      <c r="P36" s="21">
        <f>IF(ISERROR((P8/NGDP_Can!P8)*100),"..",(P8/NGDP_Can!P8)*100)</f>
        <v>21.486930160020663</v>
      </c>
      <c r="Q36" s="21">
        <f>IF(ISERROR((Q8/NGDP_Can!Q8)*100),"..",(Q8/NGDP_Can!Q8)*100)</f>
        <v>29.838763353761195</v>
      </c>
      <c r="R36" s="55"/>
    </row>
    <row r="37" spans="1:18">
      <c r="A37" s="5">
        <v>2001</v>
      </c>
      <c r="B37" s="87">
        <f>IF(ISERROR((B9/NGDP_Can!B9)*100),"..",(B9/NGDP_Can!B9)*100)</f>
        <v>41.911437250443981</v>
      </c>
      <c r="C37" s="21">
        <f>IF(ISERROR((C9/NGDP_Can!C9)*100),"..",(C9/NGDP_Can!C9)*100)</f>
        <v>57.604606370416569</v>
      </c>
      <c r="D37" s="21">
        <f>IF(ISERROR((D9/NGDP_Can!D9)*100),"..",(D9/NGDP_Can!D9)*100)</f>
        <v>80.213381121132926</v>
      </c>
      <c r="E37" s="21">
        <f>IF(ISERROR((E9/NGDP_Can!E9)*100),"..",(E9/NGDP_Can!E9)*100)</f>
        <v>76.672812609826963</v>
      </c>
      <c r="F37" s="21">
        <f>IF(ISERROR((F9/NGDP_Can!F9)*100),"..",(F9/NGDP_Can!F9)*100)</f>
        <v>19.767312409603978</v>
      </c>
      <c r="G37" s="21">
        <f>IF(ISERROR((G9/NGDP_Can!G9)*100),"..",(G9/NGDP_Can!G9)*100)</f>
        <v>45.884895010586405</v>
      </c>
      <c r="H37" s="21">
        <f>IF(ISERROR((H9/NGDP_Can!H9)*100),"..",(H9/NGDP_Can!H9)*100)</f>
        <v>30.041521957789403</v>
      </c>
      <c r="I37" s="21">
        <f>IF(ISERROR((I9/NGDP_Can!I9)*100),"..",(I9/NGDP_Can!I9)*100)</f>
        <v>25.040395466852654</v>
      </c>
      <c r="J37" s="21">
        <f>IF(ISERROR((J9/NGDP_Can!J9)*100),"..",(J9/NGDP_Can!J9)*100)</f>
        <v>33.772892532506589</v>
      </c>
      <c r="K37" s="21">
        <f>IF(ISERROR((K9/NGDP_Can!K9)*100),"..",(K9/NGDP_Can!K9)*100)</f>
        <v>47.997390577524705</v>
      </c>
      <c r="L37" s="21">
        <f>IF(ISERROR((L9/NGDP_Can!L9)*100),"..",(L9/NGDP_Can!L9)*100)</f>
        <v>54.502841736971284</v>
      </c>
      <c r="M37" s="21">
        <f>IF(ISERROR((M9/NGDP_Can!M9)*100),"..",(M9/NGDP_Can!M9)*100)</f>
        <v>15.654947388061871</v>
      </c>
      <c r="N37" s="21">
        <f>IF(ISERROR((N9/NGDP_Can!N9)*100),"..",(N9/NGDP_Can!N9)*100)</f>
        <v>22.5913612248319</v>
      </c>
      <c r="O37" s="21">
        <f>IF(ISERROR((O9/NGDP_Can!O9)*100),"..",(O9/NGDP_Can!O9)*100)</f>
        <v>25.209756870581934</v>
      </c>
      <c r="P37" s="21">
        <f>IF(ISERROR((P9/NGDP_Can!P9)*100),"..",(P9/NGDP_Can!P9)*100)</f>
        <v>21.815392352854836</v>
      </c>
      <c r="Q37" s="21">
        <f>IF(ISERROR((Q9/NGDP_Can!Q9)*100),"..",(Q9/NGDP_Can!Q9)*100)</f>
        <v>30.218183529351673</v>
      </c>
      <c r="R37" s="55"/>
    </row>
    <row r="38" spans="1:18">
      <c r="A38" s="5">
        <v>2002</v>
      </c>
      <c r="B38" s="87">
        <f>IF(ISERROR((B10/NGDP_Can!B10)*100),"..",(B10/NGDP_Can!B10)*100)</f>
        <v>41.720625766049238</v>
      </c>
      <c r="C38" s="21">
        <f>IF(ISERROR((C10/NGDP_Can!C10)*100),"..",(C10/NGDP_Can!C10)*100)</f>
        <v>59.617054625236946</v>
      </c>
      <c r="D38" s="21">
        <f>IF(ISERROR((D10/NGDP_Can!D10)*100),"..",(D10/NGDP_Can!D10)*100)</f>
        <v>78.257113753162173</v>
      </c>
      <c r="E38" s="21">
        <f>IF(ISERROR((E10/NGDP_Can!E10)*100),"..",(E10/NGDP_Can!E10)*100)</f>
        <v>76.350622086499257</v>
      </c>
      <c r="F38" s="21">
        <f>IF(ISERROR((F10/NGDP_Can!F10)*100),"..",(F10/NGDP_Can!F10)*100)</f>
        <v>21.471137496526623</v>
      </c>
      <c r="G38" s="21">
        <f>IF(ISERROR((G10/NGDP_Can!G10)*100),"..",(G10/NGDP_Can!G10)*100)</f>
        <v>45.409236700509759</v>
      </c>
      <c r="H38" s="21">
        <f>IF(ISERROR((H10/NGDP_Can!H10)*100),"..",(H10/NGDP_Can!H10)*100)</f>
        <v>30.847272151842496</v>
      </c>
      <c r="I38" s="21">
        <f>IF(ISERROR((I10/NGDP_Can!I10)*100),"..",(I10/NGDP_Can!I10)*100)</f>
        <v>26.665676491382285</v>
      </c>
      <c r="J38" s="21">
        <f>IF(ISERROR((J10/NGDP_Can!J10)*100),"..",(J10/NGDP_Can!J10)*100)</f>
        <v>33.640636970357299</v>
      </c>
      <c r="K38" s="21">
        <f>IF(ISERROR((K10/NGDP_Can!K10)*100),"..",(K10/NGDP_Can!K10)*100)</f>
        <v>49.901014212852694</v>
      </c>
      <c r="L38" s="21">
        <f>IF(ISERROR((L10/NGDP_Can!L10)*100),"..",(L10/NGDP_Can!L10)*100)</f>
        <v>54.69308345102182</v>
      </c>
      <c r="M38" s="21">
        <f>IF(ISERROR((M10/NGDP_Can!M10)*100),"..",(M10/NGDP_Can!M10)*100)</f>
        <v>17.308458751756543</v>
      </c>
      <c r="N38" s="21">
        <f>IF(ISERROR((N10/NGDP_Can!N10)*100),"..",(N10/NGDP_Can!N10)*100)</f>
        <v>23.745306035949763</v>
      </c>
      <c r="O38" s="21">
        <f>IF(ISERROR((O10/NGDP_Can!O10)*100),"..",(O10/NGDP_Can!O10)*100)</f>
        <v>25.945161979708526</v>
      </c>
      <c r="P38" s="21">
        <f>IF(ISERROR((P10/NGDP_Can!P10)*100),"..",(P10/NGDP_Can!P10)*100)</f>
        <v>22.565357313950489</v>
      </c>
      <c r="Q38" s="21">
        <f>IF(ISERROR((Q10/NGDP_Can!Q10)*100),"..",(Q10/NGDP_Can!Q10)*100)</f>
        <v>30.782575496196102</v>
      </c>
      <c r="R38" s="55"/>
    </row>
    <row r="39" spans="1:18">
      <c r="A39" s="5">
        <v>2003</v>
      </c>
      <c r="B39" s="87">
        <f>IF(ISERROR((B11/NGDP_Can!B11)*100),"..",(B11/NGDP_Can!B11)*100)</f>
        <v>42.707755838735217</v>
      </c>
      <c r="C39" s="21">
        <f>IF(ISERROR((C11/NGDP_Can!C11)*100),"..",(C11/NGDP_Can!C11)*100)</f>
        <v>58.096436082705395</v>
      </c>
      <c r="D39" s="21">
        <f>IF(ISERROR((D11/NGDP_Can!D11)*100),"..",(D11/NGDP_Can!D11)*100)</f>
        <v>82.420731541969388</v>
      </c>
      <c r="E39" s="21">
        <f>IF(ISERROR((E11/NGDP_Can!E11)*100),"..",(E11/NGDP_Can!E11)*100)</f>
        <v>76.147820119232961</v>
      </c>
      <c r="F39" s="21">
        <f>IF(ISERROR((F11/NGDP_Can!F11)*100),"..",(F11/NGDP_Can!F11)*100)</f>
        <v>23.326202629798974</v>
      </c>
      <c r="G39" s="21">
        <f>IF(ISERROR((G11/NGDP_Can!G11)*100),"..",(G11/NGDP_Can!G11)*100)</f>
        <v>43.223899191896628</v>
      </c>
      <c r="H39" s="21">
        <f>IF(ISERROR((H11/NGDP_Can!H11)*100),"..",(H11/NGDP_Can!H11)*100)</f>
        <v>33.676727756068026</v>
      </c>
      <c r="I39" s="21">
        <f>IF(ISERROR((I11/NGDP_Can!I11)*100),"..",(I11/NGDP_Can!I11)*100)</f>
        <v>28.104272375133366</v>
      </c>
      <c r="J39" s="21">
        <f>IF(ISERROR((J11/NGDP_Can!J11)*100),"..",(J11/NGDP_Can!J11)*100)</f>
        <v>32.436114181619978</v>
      </c>
      <c r="K39" s="21">
        <f>IF(ISERROR((K11/NGDP_Can!K11)*100),"..",(K11/NGDP_Can!K11)*100)</f>
        <v>50.980120388162753</v>
      </c>
      <c r="L39" s="21">
        <f>IF(ISERROR((L11/NGDP_Can!L11)*100),"..",(L11/NGDP_Can!L11)*100)</f>
        <v>55.35027432817472</v>
      </c>
      <c r="M39" s="21">
        <f>IF(ISERROR((M11/NGDP_Can!M11)*100),"..",(M11/NGDP_Can!M11)*100)</f>
        <v>18.16032538888183</v>
      </c>
      <c r="N39" s="21">
        <f>IF(ISERROR((N11/NGDP_Can!N11)*100),"..",(N11/NGDP_Can!N11)*100)</f>
        <v>24.036475149624877</v>
      </c>
      <c r="O39" s="21">
        <f>IF(ISERROR((O11/NGDP_Can!O11)*100),"..",(O11/NGDP_Can!O11)*100)</f>
        <v>26.069837982566511</v>
      </c>
      <c r="P39" s="21">
        <f>IF(ISERROR((P11/NGDP_Can!P11)*100),"..",(P11/NGDP_Can!P11)*100)</f>
        <v>22.74527333820523</v>
      </c>
      <c r="Q39" s="21">
        <f>IF(ISERROR((Q11/NGDP_Can!Q11)*100),"..",(Q11/NGDP_Can!Q11)*100)</f>
        <v>31.059728807797882</v>
      </c>
      <c r="R39" s="55"/>
    </row>
    <row r="40" spans="1:18">
      <c r="A40" s="5">
        <v>2004</v>
      </c>
      <c r="B40" s="87">
        <f>IF(ISERROR((B12/NGDP_Can!B12)*100),"..",(B12/NGDP_Can!B12)*100)</f>
        <v>43.106351327303088</v>
      </c>
      <c r="C40" s="21">
        <f>IF(ISERROR((C12/NGDP_Can!C12)*100),"..",(C12/NGDP_Can!C12)*100)</f>
        <v>60.203615696314571</v>
      </c>
      <c r="D40" s="21">
        <f>IF(ISERROR((D12/NGDP_Can!D12)*100),"..",(D12/NGDP_Can!D12)*100)</f>
        <v>83.235803177148895</v>
      </c>
      <c r="E40" s="21">
        <f>IF(ISERROR((E12/NGDP_Can!E12)*100),"..",(E12/NGDP_Can!E12)*100)</f>
        <v>73.56107970304457</v>
      </c>
      <c r="F40" s="21">
        <f>IF(ISERROR((F12/NGDP_Can!F12)*100),"..",(F12/NGDP_Can!F12)*100)</f>
        <v>25.293457657651867</v>
      </c>
      <c r="G40" s="21">
        <f>IF(ISERROR((G12/NGDP_Can!G12)*100),"..",(G12/NGDP_Can!G12)*100)</f>
        <v>42.458355213173974</v>
      </c>
      <c r="H40" s="21">
        <f>IF(ISERROR((H12/NGDP_Can!H12)*100),"..",(H12/NGDP_Can!H12)*100)</f>
        <v>35.290020090997857</v>
      </c>
      <c r="I40" s="21">
        <f>IF(ISERROR((I12/NGDP_Can!I12)*100),"..",(I12/NGDP_Can!I12)*100)</f>
        <v>27.853908851739785</v>
      </c>
      <c r="J40" s="21">
        <f>IF(ISERROR((J12/NGDP_Can!J12)*100),"..",(J12/NGDP_Can!J12)*100)</f>
        <v>31.207022559380746</v>
      </c>
      <c r="K40" s="21">
        <f>IF(ISERROR((K12/NGDP_Can!K12)*100),"..",(K12/NGDP_Can!K12)*100)</f>
        <v>52.454384189552115</v>
      </c>
      <c r="L40" s="21">
        <f>IF(ISERROR((L12/NGDP_Can!L12)*100),"..",(L12/NGDP_Can!L12)*100)</f>
        <v>54.767728975805987</v>
      </c>
      <c r="M40" s="21">
        <f>IF(ISERROR((M12/NGDP_Can!M12)*100),"..",(M12/NGDP_Can!M12)*100)</f>
        <v>18.627625390802738</v>
      </c>
      <c r="N40" s="21">
        <f>IF(ISERROR((N12/NGDP_Can!N12)*100),"..",(N12/NGDP_Can!N12)*100)</f>
        <v>24.094604608621143</v>
      </c>
      <c r="O40" s="21">
        <f>IF(ISERROR((O12/NGDP_Can!O12)*100),"..",(O12/NGDP_Can!O12)*100)</f>
        <v>26.407527619332917</v>
      </c>
      <c r="P40" s="21">
        <f>IF(ISERROR((P12/NGDP_Can!P12)*100),"..",(P12/NGDP_Can!P12)*100)</f>
        <v>22.83890541964664</v>
      </c>
      <c r="Q40" s="21">
        <f>IF(ISERROR((Q12/NGDP_Can!Q12)*100),"..",(Q12/NGDP_Can!Q12)*100)</f>
        <v>31.716118113386436</v>
      </c>
      <c r="R40" s="55"/>
    </row>
    <row r="41" spans="1:18">
      <c r="A41" s="5">
        <v>2005</v>
      </c>
      <c r="B41" s="87">
        <f>IF(ISERROR((B13/NGDP_Can!B13)*100),"..",(B13/NGDP_Can!B13)*100)</f>
        <v>43.844732036143839</v>
      </c>
      <c r="C41" s="21">
        <f>IF(ISERROR((C13/NGDP_Can!C13)*100),"..",(C13/NGDP_Can!C13)*100)</f>
        <v>55.675545029822452</v>
      </c>
      <c r="D41" s="21">
        <f>IF(ISERROR((D13/NGDP_Can!D13)*100),"..",(D13/NGDP_Can!D13)*100)</f>
        <v>84.605978637120643</v>
      </c>
      <c r="E41" s="21">
        <f>IF(ISERROR((E13/NGDP_Can!E13)*100),"..",(E13/NGDP_Can!E13)*100)</f>
        <v>74.671060343002381</v>
      </c>
      <c r="F41" s="21">
        <f>IF(ISERROR((F13/NGDP_Can!F13)*100),"..",(F13/NGDP_Can!F13)*100)</f>
        <v>26.192396203493939</v>
      </c>
      <c r="G41" s="21">
        <f>IF(ISERROR((G13/NGDP_Can!G13)*100),"..",(G13/NGDP_Can!G13)*100)</f>
        <v>40.523027158284727</v>
      </c>
      <c r="H41" s="21">
        <f>IF(ISERROR((H13/NGDP_Can!H13)*100),"..",(H13/NGDP_Can!H13)*100)</f>
        <v>35.944191220958459</v>
      </c>
      <c r="I41" s="21">
        <f>IF(ISERROR((I13/NGDP_Can!I13)*100),"..",(I13/NGDP_Can!I13)*100)</f>
        <v>28.926166990010284</v>
      </c>
      <c r="J41" s="21">
        <f>IF(ISERROR((J13/NGDP_Can!J13)*100),"..",(J13/NGDP_Can!J13)*100)</f>
        <v>35.483086964586597</v>
      </c>
      <c r="K41" s="21">
        <f>IF(ISERROR((K13/NGDP_Can!K13)*100),"..",(K13/NGDP_Can!K13)*100)</f>
        <v>52.934996273720493</v>
      </c>
      <c r="L41" s="21">
        <f>IF(ISERROR((L13/NGDP_Can!L13)*100),"..",(L13/NGDP_Can!L13)*100)</f>
        <v>54.259062738305822</v>
      </c>
      <c r="M41" s="21">
        <f>IF(ISERROR((M13/NGDP_Can!M13)*100),"..",(M13/NGDP_Can!M13)*100)</f>
        <v>18.622584605041951</v>
      </c>
      <c r="N41" s="21">
        <f>IF(ISERROR((N13/NGDP_Can!N13)*100),"..",(N13/NGDP_Can!N13)*100)</f>
        <v>24.220930914126836</v>
      </c>
      <c r="O41" s="21">
        <f>IF(ISERROR((O13/NGDP_Can!O13)*100),"..",(O13/NGDP_Can!O13)*100)</f>
        <v>26.902643051471198</v>
      </c>
      <c r="P41" s="21">
        <f>IF(ISERROR((P13/NGDP_Can!P13)*100),"..",(P13/NGDP_Can!P13)*100)</f>
        <v>22.855051097803027</v>
      </c>
      <c r="Q41" s="21">
        <f>IF(ISERROR((Q13/NGDP_Can!Q13)*100),"..",(Q13/NGDP_Can!Q13)*100)</f>
        <v>31.092363387217709</v>
      </c>
      <c r="R41" s="55"/>
    </row>
    <row r="42" spans="1:18">
      <c r="A42" s="5">
        <v>2006</v>
      </c>
      <c r="B42" s="87">
        <f>IF(ISERROR((B14/NGDP_Can!B14)*100),"..",(B14/NGDP_Can!B14)*100)</f>
        <v>43.293312360903592</v>
      </c>
      <c r="C42" s="21">
        <f>IF(ISERROR((C14/NGDP_Can!C14)*100),"..",(C14/NGDP_Can!C14)*100)</f>
        <v>54.174697049598961</v>
      </c>
      <c r="D42" s="21">
        <f>IF(ISERROR((D14/NGDP_Can!D14)*100),"..",(D14/NGDP_Can!D14)*100)</f>
        <v>82.476778076781201</v>
      </c>
      <c r="E42" s="21">
        <f>IF(ISERROR((E14/NGDP_Can!E14)*100),"..",(E14/NGDP_Can!E14)*100)</f>
        <v>72.920476756466257</v>
      </c>
      <c r="F42" s="21">
        <f>IF(ISERROR((F14/NGDP_Can!F14)*100),"..",(F14/NGDP_Can!F14)*100)</f>
        <v>24.965550925774835</v>
      </c>
      <c r="G42" s="21">
        <f>IF(ISERROR((G14/NGDP_Can!G14)*100),"..",(G14/NGDP_Can!G14)*100)</f>
        <v>39.797854461212317</v>
      </c>
      <c r="H42" s="21">
        <f>IF(ISERROR((H14/NGDP_Can!H14)*100),"..",(H14/NGDP_Can!H14)*100)</f>
        <v>37.903386361553657</v>
      </c>
      <c r="I42" s="21">
        <f>IF(ISERROR((I14/NGDP_Can!I14)*100),"..",(I14/NGDP_Can!I14)*100)</f>
        <v>29.106197841584684</v>
      </c>
      <c r="J42" s="21">
        <f>IF(ISERROR((J14/NGDP_Can!J14)*100),"..",(J14/NGDP_Can!J14)*100)</f>
        <v>35.771522025600063</v>
      </c>
      <c r="K42" s="21">
        <f>IF(ISERROR((K14/NGDP_Can!K14)*100),"..",(K14/NGDP_Can!K14)*100)</f>
        <v>53.152295329331224</v>
      </c>
      <c r="L42" s="21">
        <f>IF(ISERROR((L14/NGDP_Can!L14)*100),"..",(L14/NGDP_Can!L14)*100)</f>
        <v>54.253287295039499</v>
      </c>
      <c r="M42" s="21">
        <f>IF(ISERROR((M14/NGDP_Can!M14)*100),"..",(M14/NGDP_Can!M14)*100)</f>
        <v>19.75932521750455</v>
      </c>
      <c r="N42" s="21">
        <f>IF(ISERROR((N14/NGDP_Can!N14)*100),"..",(N14/NGDP_Can!N14)*100)</f>
        <v>23.156944457982721</v>
      </c>
      <c r="O42" s="21">
        <f>IF(ISERROR((O14/NGDP_Can!O14)*100),"..",(O14/NGDP_Can!O14)*100)</f>
        <v>28.281278267774677</v>
      </c>
      <c r="P42" s="21">
        <f>IF(ISERROR((P14/NGDP_Can!P14)*100),"..",(P14/NGDP_Can!P14)*100)</f>
        <v>21.329419552919919</v>
      </c>
      <c r="Q42" s="21">
        <f>IF(ISERROR((Q14/NGDP_Can!Q14)*100),"..",(Q14/NGDP_Can!Q14)*100)</f>
        <v>32.031885358732595</v>
      </c>
      <c r="R42" s="55"/>
    </row>
    <row r="43" spans="1:18">
      <c r="A43" s="5">
        <v>2007</v>
      </c>
      <c r="B43" s="87">
        <f>IF(ISERROR((B15/NGDP_Can!B15)*100),"..",(B15/NGDP_Can!B15)*100)</f>
        <v>43.188936641604514</v>
      </c>
      <c r="C43" s="21">
        <f>IF(ISERROR((C15/NGDP_Can!C15)*100),"..",(C15/NGDP_Can!C15)*100)</f>
        <v>57.055337870811265</v>
      </c>
      <c r="D43" s="21">
        <f>IF(ISERROR((D15/NGDP_Can!D15)*100),"..",(D15/NGDP_Can!D15)*100)</f>
        <v>81.729405392573952</v>
      </c>
      <c r="E43" s="21">
        <f>IF(ISERROR((E15/NGDP_Can!E15)*100),"..",(E15/NGDP_Can!E15)*100)</f>
        <v>74.752930966258205</v>
      </c>
      <c r="F43" s="21">
        <f>IF(ISERROR((F15/NGDP_Can!F15)*100),"..",(F15/NGDP_Can!F15)*100)</f>
        <v>25.272051882983725</v>
      </c>
      <c r="G43" s="21">
        <f>IF(ISERROR((G15/NGDP_Can!G15)*100),"..",(G15/NGDP_Can!G15)*100)</f>
        <v>39.944082262069905</v>
      </c>
      <c r="H43" s="21">
        <f>IF(ISERROR((H15/NGDP_Can!H15)*100),"..",(H15/NGDP_Can!H15)*100)</f>
        <v>38.261483012660911</v>
      </c>
      <c r="I43" s="21">
        <f>IF(ISERROR((I15/NGDP_Can!I15)*100),"..",(I15/NGDP_Can!I15)*100)</f>
        <v>30.542301581218545</v>
      </c>
      <c r="J43" s="21">
        <f>IF(ISERROR((J15/NGDP_Can!J15)*100),"..",(J15/NGDP_Can!J15)*100)</f>
        <v>35.084077200548961</v>
      </c>
      <c r="K43" s="21">
        <f>IF(ISERROR((K15/NGDP_Can!K15)*100),"..",(K15/NGDP_Can!K15)*100)</f>
        <v>52.482779853340148</v>
      </c>
      <c r="L43" s="21">
        <f>IF(ISERROR((L15/NGDP_Can!L15)*100),"..",(L15/NGDP_Can!L15)*100)</f>
        <v>54.225208968645497</v>
      </c>
      <c r="M43" s="21">
        <f>IF(ISERROR((M15/NGDP_Can!M15)*100),"..",(M15/NGDP_Can!M15)*100)</f>
        <v>19.522263832701629</v>
      </c>
      <c r="N43" s="21">
        <f>IF(ISERROR((N15/NGDP_Can!N15)*100),"..",(N15/NGDP_Can!N15)*100)</f>
        <v>22.881957846054128</v>
      </c>
      <c r="O43" s="21">
        <f>IF(ISERROR((O15/NGDP_Can!O15)*100),"..",(O15/NGDP_Can!O15)*100)</f>
        <v>27.473496643157937</v>
      </c>
      <c r="P43" s="21">
        <f>IF(ISERROR((P15/NGDP_Can!P15)*100),"..",(P15/NGDP_Can!P15)*100)</f>
        <v>21.06792724126737</v>
      </c>
      <c r="Q43" s="21">
        <f>IF(ISERROR((Q15/NGDP_Can!Q15)*100),"..",(Q15/NGDP_Can!Q15)*100)</f>
        <v>31.681156763480324</v>
      </c>
      <c r="R43" s="55"/>
    </row>
    <row r="44" spans="1:18">
      <c r="A44" s="5">
        <v>2008</v>
      </c>
      <c r="B44" s="87">
        <f>IF(ISERROR((B16/NGDP_Can!B16)*100),"..",(B16/NGDP_Can!B16)*100)</f>
        <v>44.057514287447297</v>
      </c>
      <c r="C44" s="21">
        <f>IF(ISERROR((C16/NGDP_Can!C16)*100),"..",(C16/NGDP_Can!C16)*100)</f>
        <v>66.040373318784759</v>
      </c>
      <c r="D44" s="21">
        <f>IF(ISERROR((D16/NGDP_Can!D16)*100),"..",(D16/NGDP_Can!D16)*100)</f>
        <v>84.442831298845988</v>
      </c>
      <c r="E44" s="21">
        <f>IF(ISERROR((E16/NGDP_Can!E16)*100),"..",(E16/NGDP_Can!E16)*100)</f>
        <v>74.523240459818595</v>
      </c>
      <c r="F44" s="21">
        <f>IF(ISERROR((F16/NGDP_Can!F16)*100),"..",(F16/NGDP_Can!F16)*100)</f>
        <v>25.346998609543387</v>
      </c>
      <c r="G44" s="21">
        <f>IF(ISERROR((G16/NGDP_Can!G16)*100),"..",(G16/NGDP_Can!G16)*100)</f>
        <v>37.705837641916041</v>
      </c>
      <c r="H44" s="21">
        <f>IF(ISERROR((H16/NGDP_Can!H16)*100),"..",(H16/NGDP_Can!H16)*100)</f>
        <v>36.041983626011309</v>
      </c>
      <c r="I44" s="21">
        <f>IF(ISERROR((I16/NGDP_Can!I16)*100),"..",(I16/NGDP_Can!I16)*100)</f>
        <v>30.338189556403726</v>
      </c>
      <c r="J44" s="21">
        <f>IF(ISERROR((J16/NGDP_Can!J16)*100),"..",(J16/NGDP_Can!J16)*100)</f>
        <v>34.579442588092455</v>
      </c>
      <c r="K44" s="21">
        <f>IF(ISERROR((K16/NGDP_Can!K16)*100),"..",(K16/NGDP_Can!K16)*100)</f>
        <v>52.030312111510177</v>
      </c>
      <c r="L44" s="21">
        <f>IF(ISERROR((L16/NGDP_Can!L16)*100),"..",(L16/NGDP_Can!L16)*100)</f>
        <v>54.498359438154331</v>
      </c>
      <c r="M44" s="21">
        <f>IF(ISERROR((M16/NGDP_Can!M16)*100),"..",(M16/NGDP_Can!M16)*100)</f>
        <v>18.991143718323343</v>
      </c>
      <c r="N44" s="21">
        <f>IF(ISERROR((N16/NGDP_Can!N16)*100),"..",(N16/NGDP_Can!N16)*100)</f>
        <v>21.611531864709466</v>
      </c>
      <c r="O44" s="21">
        <f>IF(ISERROR((O16/NGDP_Can!O16)*100),"..",(O16/NGDP_Can!O16)*100)</f>
        <v>27.105488260034893</v>
      </c>
      <c r="P44" s="21">
        <f>IF(ISERROR((P16/NGDP_Can!P16)*100),"..",(P16/NGDP_Can!P16)*100)</f>
        <v>20.443388584942195</v>
      </c>
      <c r="Q44" s="21">
        <f>IF(ISERROR((Q16/NGDP_Can!Q16)*100),"..",(Q16/NGDP_Can!Q16)*100)</f>
        <v>31.265722075292906</v>
      </c>
      <c r="R44" s="55"/>
    </row>
    <row r="45" spans="1:18">
      <c r="A45" s="5">
        <v>2009</v>
      </c>
      <c r="B45" s="87">
        <f>IF(ISERROR((B17/NGDP_Can!B17)*100),"..",(B17/NGDP_Can!B17)*100)</f>
        <v>40.737870935975465</v>
      </c>
      <c r="C45" s="21">
        <f>IF(ISERROR((C17/NGDP_Can!C17)*100),"..",(C17/NGDP_Can!C17)*100)</f>
        <v>63.055713509784347</v>
      </c>
      <c r="D45" s="21">
        <f>IF(ISERROR((D17/NGDP_Can!D17)*100),"..",(D17/NGDP_Can!D17)*100)</f>
        <v>75.76091299254422</v>
      </c>
      <c r="E45" s="21">
        <f>IF(ISERROR((E17/NGDP_Can!E17)*100),"..",(E17/NGDP_Can!E17)*100)</f>
        <v>72.367968335699317</v>
      </c>
      <c r="F45" s="21">
        <f>IF(ISERROR((F17/NGDP_Can!F17)*100),"..",(F17/NGDP_Can!F17)*100)</f>
        <v>20.436047225997992</v>
      </c>
      <c r="G45" s="21">
        <f>IF(ISERROR((G17/NGDP_Can!G17)*100),"..",(G17/NGDP_Can!G17)*100)</f>
        <v>36.933206378415939</v>
      </c>
      <c r="H45" s="21">
        <f>IF(ISERROR((H17/NGDP_Can!H17)*100),"..",(H17/NGDP_Can!H17)*100)</f>
        <v>36.352894889168006</v>
      </c>
      <c r="I45" s="21">
        <f>IF(ISERROR((I17/NGDP_Can!I17)*100),"..",(I17/NGDP_Can!I17)*100)</f>
        <v>29.144464424835192</v>
      </c>
      <c r="J45" s="21">
        <f>IF(ISERROR((J17/NGDP_Can!J17)*100),"..",(J17/NGDP_Can!J17)*100)</f>
        <v>36.873781441108292</v>
      </c>
      <c r="K45" s="21">
        <f>IF(ISERROR((K17/NGDP_Can!K17)*100),"..",(K17/NGDP_Can!K17)*100)</f>
        <v>52.274299269670308</v>
      </c>
      <c r="L45" s="21">
        <f>IF(ISERROR((L17/NGDP_Can!L17)*100),"..",(L17/NGDP_Can!L17)*100)</f>
        <v>55.359605507993116</v>
      </c>
      <c r="M45" s="21">
        <f>IF(ISERROR((M17/NGDP_Can!M17)*100),"..",(M17/NGDP_Can!M17)*100)</f>
        <v>18.935738689738702</v>
      </c>
      <c r="N45" s="21">
        <f>IF(ISERROR((N17/NGDP_Can!N17)*100),"..",(N17/NGDP_Can!N17)*100)</f>
        <v>19.220270844594161</v>
      </c>
      <c r="O45" s="21">
        <f>IF(ISERROR((O17/NGDP_Can!O17)*100),"..",(O17/NGDP_Can!O17)*100)</f>
        <v>26.650351922483633</v>
      </c>
      <c r="P45" s="21">
        <f>IF(ISERROR((P17/NGDP_Can!P17)*100),"..",(P17/NGDP_Can!P17)*100)</f>
        <v>19.905404158620428</v>
      </c>
      <c r="Q45" s="21">
        <f>IF(ISERROR((Q17/NGDP_Can!Q17)*100),"..",(Q17/NGDP_Can!Q17)*100)</f>
        <v>32.520138885375921</v>
      </c>
      <c r="R45" s="55"/>
    </row>
    <row r="46" spans="1:18">
      <c r="A46" s="5">
        <v>2010</v>
      </c>
      <c r="B46" s="87">
        <f>IF(ISERROR((B18/NGDP_Can!B18)*100),"..",(B18/NGDP_Can!B18)*100)</f>
        <v>42.389100809225276</v>
      </c>
      <c r="C46" s="21">
        <f>IF(ISERROR((C18/NGDP_Can!C18)*100),"..",(C18/NGDP_Can!C18)*100)</f>
        <v>63.064194606439337</v>
      </c>
      <c r="D46" s="21">
        <f>IF(ISERROR((D18/NGDP_Can!D18)*100),"..",(D18/NGDP_Can!D18)*100)</f>
        <v>79.012559631230388</v>
      </c>
      <c r="E46" s="21">
        <f>IF(ISERROR((E18/NGDP_Can!E18)*100),"..",(E18/NGDP_Can!E18)*100)</f>
        <v>71.016865519854761</v>
      </c>
      <c r="F46" s="21">
        <f>IF(ISERROR((F18/NGDP_Can!F18)*100),"..",(F18/NGDP_Can!F18)*100)</f>
        <v>23.236656143093576</v>
      </c>
      <c r="G46" s="21">
        <f>IF(ISERROR((G18/NGDP_Can!G18)*100),"..",(G18/NGDP_Can!G18)*100)</f>
        <v>41.179510819764509</v>
      </c>
      <c r="H46" s="21">
        <f>IF(ISERROR((H18/NGDP_Can!H18)*100),"..",(H18/NGDP_Can!H18)*100)</f>
        <v>37.710912007841792</v>
      </c>
      <c r="I46" s="21">
        <f>IF(ISERROR((I18/NGDP_Can!I18)*100),"..",(I18/NGDP_Can!I18)*100)</f>
        <v>28.871156828543075</v>
      </c>
      <c r="J46" s="21">
        <f>IF(ISERROR((J18/NGDP_Can!J18)*100),"..",(J18/NGDP_Can!J18)*100)</f>
        <v>41.39310319821125</v>
      </c>
      <c r="K46" s="21">
        <f>IF(ISERROR((K18/NGDP_Can!K18)*100),"..",(K18/NGDP_Can!K18)*100)</f>
        <v>53.146191979986078</v>
      </c>
      <c r="L46" s="21">
        <f>IF(ISERROR((L18/NGDP_Can!L18)*100),"..",(L18/NGDP_Can!L18)*100)</f>
        <v>55.493242469624235</v>
      </c>
      <c r="M46" s="21">
        <f>IF(ISERROR((M18/NGDP_Can!M18)*100),"..",(M18/NGDP_Can!M18)*100)</f>
        <v>17.704197121073332</v>
      </c>
      <c r="N46" s="21">
        <f>IF(ISERROR((N18/NGDP_Can!N18)*100),"..",(N18/NGDP_Can!N18)*100)</f>
        <v>18.094528906403053</v>
      </c>
      <c r="O46" s="21">
        <f>IF(ISERROR((O18/NGDP_Can!O18)*100),"..",(O18/NGDP_Can!O18)*100)</f>
        <v>21.987093673649248</v>
      </c>
      <c r="P46" s="21">
        <f>IF(ISERROR((P18/NGDP_Can!P18)*100),"..",(P18/NGDP_Can!P18)*100)</f>
        <v>18.705849092959298</v>
      </c>
      <c r="Q46" s="21">
        <f>IF(ISERROR((Q18/NGDP_Can!Q18)*100),"..",(Q18/NGDP_Can!Q18)*100)</f>
        <v>32.607541015843601</v>
      </c>
      <c r="R46" s="55"/>
    </row>
    <row r="47" spans="1:18">
      <c r="A47" s="5">
        <v>2011</v>
      </c>
      <c r="B47" s="87" t="s">
        <v>25</v>
      </c>
      <c r="C47" s="21" t="s">
        <v>25</v>
      </c>
      <c r="D47" s="21" t="s">
        <v>25</v>
      </c>
      <c r="E47" s="21" t="s">
        <v>25</v>
      </c>
      <c r="F47" s="21" t="s">
        <v>25</v>
      </c>
      <c r="G47" s="21" t="s">
        <v>25</v>
      </c>
      <c r="H47" s="21" t="s">
        <v>25</v>
      </c>
      <c r="I47" s="21" t="s">
        <v>25</v>
      </c>
      <c r="J47" s="21" t="s">
        <v>25</v>
      </c>
      <c r="K47" s="21" t="s">
        <v>25</v>
      </c>
      <c r="L47" s="21" t="s">
        <v>25</v>
      </c>
      <c r="M47" s="21" t="s">
        <v>25</v>
      </c>
      <c r="N47" s="21" t="s">
        <v>25</v>
      </c>
      <c r="O47" s="21" t="s">
        <v>25</v>
      </c>
      <c r="P47" s="21" t="s">
        <v>25</v>
      </c>
      <c r="Q47" s="21" t="s">
        <v>25</v>
      </c>
      <c r="R47" s="55"/>
    </row>
    <row r="48" spans="1:18">
      <c r="A48" s="5">
        <v>2012</v>
      </c>
      <c r="B48" s="87" t="s">
        <v>25</v>
      </c>
      <c r="C48" s="21" t="s">
        <v>25</v>
      </c>
      <c r="D48" s="21" t="s">
        <v>25</v>
      </c>
      <c r="E48" s="21" t="s">
        <v>25</v>
      </c>
      <c r="F48" s="21" t="s">
        <v>25</v>
      </c>
      <c r="G48" s="21" t="s">
        <v>25</v>
      </c>
      <c r="H48" s="21" t="s">
        <v>25</v>
      </c>
      <c r="I48" s="21" t="s">
        <v>25</v>
      </c>
      <c r="J48" s="21" t="s">
        <v>25</v>
      </c>
      <c r="K48" s="21" t="s">
        <v>25</v>
      </c>
      <c r="L48" s="21" t="s">
        <v>25</v>
      </c>
      <c r="M48" s="21" t="s">
        <v>25</v>
      </c>
      <c r="N48" s="21" t="s">
        <v>25</v>
      </c>
      <c r="O48" s="21" t="s">
        <v>25</v>
      </c>
      <c r="P48" s="21" t="s">
        <v>25</v>
      </c>
      <c r="Q48" s="21" t="s">
        <v>25</v>
      </c>
      <c r="R48" s="55"/>
    </row>
    <row r="50" spans="2:11">
      <c r="B50" s="1" t="s">
        <v>16</v>
      </c>
      <c r="C50" s="1" t="s">
        <v>29</v>
      </c>
      <c r="J50" s="1" t="s">
        <v>23</v>
      </c>
      <c r="K50" s="116" t="s">
        <v>26</v>
      </c>
    </row>
    <row r="51" spans="2:11">
      <c r="J51" s="1" t="s">
        <v>16</v>
      </c>
      <c r="K51" s="1" t="s">
        <v>29</v>
      </c>
    </row>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28.xml><?xml version="1.0" encoding="utf-8"?>
<worksheet xmlns="http://schemas.openxmlformats.org/spreadsheetml/2006/main" xmlns:r="http://schemas.openxmlformats.org/officeDocument/2006/relationships">
  <sheetPr>
    <tabColor theme="5"/>
  </sheetPr>
  <dimension ref="A1:R51"/>
  <sheetViews>
    <sheetView zoomScaleNormal="100" workbookViewId="0">
      <selection activeCell="Q14" sqref="Q14"/>
    </sheetView>
  </sheetViews>
  <sheetFormatPr defaultRowHeight="11.25"/>
  <cols>
    <col min="1" max="1" width="9.140625" style="116"/>
    <col min="2" max="17" width="12.7109375" style="116" customWidth="1"/>
    <col min="18" max="16384" width="9.140625" style="116"/>
  </cols>
  <sheetData>
    <row r="1" spans="1:18" ht="12.75">
      <c r="B1" s="7" t="str">
        <f>'Table of Contents'!O47</f>
        <v>Capital Services Canada, Business Sector Industries, 1997-2010</v>
      </c>
      <c r="J1" s="7" t="str">
        <f>B1 &amp; " (continued)"</f>
        <v>Capital Services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138</v>
      </c>
      <c r="C4" s="142"/>
      <c r="D4" s="142"/>
      <c r="E4" s="142"/>
      <c r="F4" s="142"/>
      <c r="G4" s="142"/>
      <c r="H4" s="142"/>
      <c r="I4" s="142"/>
      <c r="J4" s="142" t="s">
        <v>138</v>
      </c>
      <c r="K4" s="142"/>
      <c r="L4" s="142"/>
      <c r="M4" s="142"/>
      <c r="N4" s="142"/>
      <c r="O4" s="142"/>
      <c r="P4" s="142"/>
      <c r="Q4" s="142"/>
      <c r="R4" s="55"/>
    </row>
    <row r="5" spans="1:18">
      <c r="A5" s="55">
        <v>1997</v>
      </c>
      <c r="B5" s="125">
        <v>296164.22313695349</v>
      </c>
      <c r="C5" s="121">
        <v>14425.688596075925</v>
      </c>
      <c r="D5" s="121">
        <v>46271.336366422875</v>
      </c>
      <c r="E5" s="121">
        <v>22626.807616612543</v>
      </c>
      <c r="F5" s="121">
        <v>14010.730909218839</v>
      </c>
      <c r="G5" s="121">
        <v>64579.887003177639</v>
      </c>
      <c r="H5" s="121">
        <v>17092.191069870667</v>
      </c>
      <c r="I5" s="121">
        <v>12661.734308715488</v>
      </c>
      <c r="J5" s="121">
        <v>13073.461586136907</v>
      </c>
      <c r="K5" s="121">
        <v>16851.1795446057</v>
      </c>
      <c r="L5" s="121">
        <v>49020.854092248941</v>
      </c>
      <c r="M5" s="121">
        <v>5962.4644461887838</v>
      </c>
      <c r="N5" s="121">
        <v>5039.7621141640957</v>
      </c>
      <c r="O5" s="121">
        <v>1836.8016430182424</v>
      </c>
      <c r="P5" s="121">
        <v>6274.9152401675719</v>
      </c>
      <c r="Q5" s="121">
        <v>6932.0331806316472</v>
      </c>
      <c r="R5" s="55"/>
    </row>
    <row r="6" spans="1:18">
      <c r="A6" s="55">
        <v>1998</v>
      </c>
      <c r="B6" s="125">
        <v>312981.09753323416</v>
      </c>
      <c r="C6" s="121">
        <v>14507.725652948158</v>
      </c>
      <c r="D6" s="121">
        <v>48535.481850669843</v>
      </c>
      <c r="E6" s="121">
        <v>22594.775779124484</v>
      </c>
      <c r="F6" s="121">
        <v>14514.738152372594</v>
      </c>
      <c r="G6" s="121">
        <v>67524.419513093308</v>
      </c>
      <c r="H6" s="121">
        <v>18684.352760267757</v>
      </c>
      <c r="I6" s="121">
        <v>13384.599120537163</v>
      </c>
      <c r="J6" s="121">
        <v>15150.27648963693</v>
      </c>
      <c r="K6" s="121">
        <v>18120.676380332523</v>
      </c>
      <c r="L6" s="121">
        <v>52360.54073699037</v>
      </c>
      <c r="M6" s="121">
        <v>6786.869416230762</v>
      </c>
      <c r="N6" s="121">
        <v>4588.5596238377384</v>
      </c>
      <c r="O6" s="121">
        <v>1898.8837889289216</v>
      </c>
      <c r="P6" s="121">
        <v>6183.1874688256903</v>
      </c>
      <c r="Q6" s="121">
        <v>7761.8896225373419</v>
      </c>
      <c r="R6" s="55"/>
    </row>
    <row r="7" spans="1:18">
      <c r="A7" s="55">
        <v>1999</v>
      </c>
      <c r="B7" s="125">
        <v>330815.48107261234</v>
      </c>
      <c r="C7" s="121">
        <v>14348.17358068537</v>
      </c>
      <c r="D7" s="121">
        <v>49220.960946158993</v>
      </c>
      <c r="E7" s="121">
        <v>22521.665320519769</v>
      </c>
      <c r="F7" s="121">
        <v>15130.908125123065</v>
      </c>
      <c r="G7" s="121">
        <v>69785.997851302513</v>
      </c>
      <c r="H7" s="121">
        <v>19597.144775526558</v>
      </c>
      <c r="I7" s="121">
        <v>13725.181340236424</v>
      </c>
      <c r="J7" s="121">
        <v>16322.055216516077</v>
      </c>
      <c r="K7" s="121">
        <v>19894.834493923929</v>
      </c>
      <c r="L7" s="121">
        <v>58038.032719437353</v>
      </c>
      <c r="M7" s="121">
        <v>7506.6348995721537</v>
      </c>
      <c r="N7" s="121">
        <v>4398.9960641782491</v>
      </c>
      <c r="O7" s="121">
        <v>2079.9539527032398</v>
      </c>
      <c r="P7" s="121">
        <v>6036.296272779864</v>
      </c>
      <c r="Q7" s="121">
        <v>9695.3343264669238</v>
      </c>
      <c r="R7" s="55"/>
    </row>
    <row r="8" spans="1:18">
      <c r="A8" s="55">
        <v>2000</v>
      </c>
      <c r="B8" s="125">
        <v>346742.59675729141</v>
      </c>
      <c r="C8" s="121">
        <v>14147.961464432332</v>
      </c>
      <c r="D8" s="121">
        <v>52892.786502198076</v>
      </c>
      <c r="E8" s="121">
        <v>22126.255685402099</v>
      </c>
      <c r="F8" s="121">
        <v>15811.014346410044</v>
      </c>
      <c r="G8" s="121">
        <v>71659.890776339977</v>
      </c>
      <c r="H8" s="121">
        <v>20045.086936507741</v>
      </c>
      <c r="I8" s="121">
        <v>14618.400886311632</v>
      </c>
      <c r="J8" s="121">
        <v>16639.939309270183</v>
      </c>
      <c r="K8" s="121">
        <v>22284.906921564707</v>
      </c>
      <c r="L8" s="121">
        <v>62109.948851203058</v>
      </c>
      <c r="M8" s="121">
        <v>9343.5029357742806</v>
      </c>
      <c r="N8" s="121">
        <v>4604.748008535782</v>
      </c>
      <c r="O8" s="121">
        <v>2134.0312971725875</v>
      </c>
      <c r="P8" s="121">
        <v>5853.268259335855</v>
      </c>
      <c r="Q8" s="121">
        <v>10580.951509384939</v>
      </c>
      <c r="R8" s="55"/>
    </row>
    <row r="9" spans="1:18">
      <c r="A9" s="55">
        <v>2001</v>
      </c>
      <c r="B9" s="125">
        <v>357071.08547125407</v>
      </c>
      <c r="C9" s="121">
        <v>13831.426238120033</v>
      </c>
      <c r="D9" s="121">
        <v>58148.810934048488</v>
      </c>
      <c r="E9" s="121">
        <v>21979.12491266102</v>
      </c>
      <c r="F9" s="121">
        <v>16418.25013047623</v>
      </c>
      <c r="G9" s="121">
        <v>71193.063537210954</v>
      </c>
      <c r="H9" s="121">
        <v>21283.741585793963</v>
      </c>
      <c r="I9" s="121">
        <v>15692.197687775939</v>
      </c>
      <c r="J9" s="121">
        <v>16905.74970709244</v>
      </c>
      <c r="K9" s="121">
        <v>23786.369722429339</v>
      </c>
      <c r="L9" s="121">
        <v>63824.496969765511</v>
      </c>
      <c r="M9" s="121">
        <v>9413.9521892223947</v>
      </c>
      <c r="N9" s="121">
        <v>4441.9099187782867</v>
      </c>
      <c r="O9" s="121">
        <v>2079.9243159925381</v>
      </c>
      <c r="P9" s="121">
        <v>5645.0001278545369</v>
      </c>
      <c r="Q9" s="121">
        <v>11711.054046736717</v>
      </c>
      <c r="R9" s="55"/>
    </row>
    <row r="10" spans="1:18">
      <c r="A10" s="55">
        <v>2002</v>
      </c>
      <c r="B10" s="125">
        <v>364830.8657139141</v>
      </c>
      <c r="C10" s="121">
        <v>13804.636650342592</v>
      </c>
      <c r="D10" s="121">
        <v>61047.361335703717</v>
      </c>
      <c r="E10" s="121">
        <v>21790.139041556824</v>
      </c>
      <c r="F10" s="121">
        <v>17329.414611072356</v>
      </c>
      <c r="G10" s="121">
        <v>69622.761344542116</v>
      </c>
      <c r="H10" s="121">
        <v>21970.261273336324</v>
      </c>
      <c r="I10" s="121">
        <v>16488.01450817439</v>
      </c>
      <c r="J10" s="121">
        <v>17858.115488372117</v>
      </c>
      <c r="K10" s="121">
        <v>23971.532673878377</v>
      </c>
      <c r="L10" s="121">
        <v>66297.980002499025</v>
      </c>
      <c r="M10" s="121">
        <v>9531.2135051484711</v>
      </c>
      <c r="N10" s="121">
        <v>4376.6905183085155</v>
      </c>
      <c r="O10" s="121">
        <v>2197.6034804832034</v>
      </c>
      <c r="P10" s="121">
        <v>5576.0350657903746</v>
      </c>
      <c r="Q10" s="121">
        <v>13226.971908546964</v>
      </c>
      <c r="R10" s="55"/>
    </row>
    <row r="11" spans="1:18">
      <c r="A11" s="55">
        <v>2003</v>
      </c>
      <c r="B11" s="125">
        <v>377809.76901799388</v>
      </c>
      <c r="C11" s="121">
        <v>13733.585165337219</v>
      </c>
      <c r="D11" s="121">
        <v>65323.936950596792</v>
      </c>
      <c r="E11" s="121">
        <v>22049.896674346826</v>
      </c>
      <c r="F11" s="121">
        <v>17772.192949289234</v>
      </c>
      <c r="G11" s="121">
        <v>70215.963337056193</v>
      </c>
      <c r="H11" s="121">
        <v>23250.187856025979</v>
      </c>
      <c r="I11" s="121">
        <v>17903.912229525995</v>
      </c>
      <c r="J11" s="121">
        <v>18250.741275018936</v>
      </c>
      <c r="K11" s="121">
        <v>23185.516634975531</v>
      </c>
      <c r="L11" s="121">
        <v>68352.352283658154</v>
      </c>
      <c r="M11" s="121">
        <v>10135.944828029362</v>
      </c>
      <c r="N11" s="121">
        <v>5033.4941208728615</v>
      </c>
      <c r="O11" s="121">
        <v>2373.385701015739</v>
      </c>
      <c r="P11" s="121">
        <v>5742.6217458448709</v>
      </c>
      <c r="Q11" s="121">
        <v>14942.524288647022</v>
      </c>
      <c r="R11" s="55"/>
    </row>
    <row r="12" spans="1:18">
      <c r="A12" s="55">
        <v>2004</v>
      </c>
      <c r="B12" s="125">
        <v>396112.4286762983</v>
      </c>
      <c r="C12" s="121">
        <v>13643.334925402329</v>
      </c>
      <c r="D12" s="121">
        <v>70997.884903878119</v>
      </c>
      <c r="E12" s="121">
        <v>22598.376860616387</v>
      </c>
      <c r="F12" s="121">
        <v>18784.446467524442</v>
      </c>
      <c r="G12" s="121">
        <v>70539.201864002069</v>
      </c>
      <c r="H12" s="121">
        <v>24804.676857333838</v>
      </c>
      <c r="I12" s="121">
        <v>20053.550994452889</v>
      </c>
      <c r="J12" s="121">
        <v>18491.560451747308</v>
      </c>
      <c r="K12" s="121">
        <v>23951.525958159134</v>
      </c>
      <c r="L12" s="121">
        <v>71626.648484863865</v>
      </c>
      <c r="M12" s="121">
        <v>11242.369805123129</v>
      </c>
      <c r="N12" s="121">
        <v>5601.8083056572987</v>
      </c>
      <c r="O12" s="121">
        <v>2491.4728498194563</v>
      </c>
      <c r="P12" s="121">
        <v>5988.4162447054077</v>
      </c>
      <c r="Q12" s="121">
        <v>16262.564422439396</v>
      </c>
      <c r="R12" s="55"/>
    </row>
    <row r="13" spans="1:18">
      <c r="A13" s="55">
        <v>2005</v>
      </c>
      <c r="B13" s="125">
        <v>420513.37135955726</v>
      </c>
      <c r="C13" s="121">
        <v>13521.726483803524</v>
      </c>
      <c r="D13" s="121">
        <v>80584.897794979377</v>
      </c>
      <c r="E13" s="121">
        <v>22999.650874834264</v>
      </c>
      <c r="F13" s="121">
        <v>19819.572655508266</v>
      </c>
      <c r="G13" s="121">
        <v>71657.202681877243</v>
      </c>
      <c r="H13" s="121">
        <v>26656.808374045417</v>
      </c>
      <c r="I13" s="121">
        <v>21433.047165552856</v>
      </c>
      <c r="J13" s="121">
        <v>19209.053507057059</v>
      </c>
      <c r="K13" s="121">
        <v>24706.84767046553</v>
      </c>
      <c r="L13" s="121">
        <v>76345.527463194754</v>
      </c>
      <c r="M13" s="121">
        <v>11604.054432552985</v>
      </c>
      <c r="N13" s="121">
        <v>6131.2889793868972</v>
      </c>
      <c r="O13" s="121">
        <v>2558.8663175534184</v>
      </c>
      <c r="P13" s="121">
        <v>6295.496467264903</v>
      </c>
      <c r="Q13" s="121">
        <v>17834.017405367853</v>
      </c>
      <c r="R13" s="55"/>
    </row>
    <row r="14" spans="1:18">
      <c r="A14" s="55">
        <v>2006</v>
      </c>
      <c r="B14" s="125">
        <v>447911.98096060159</v>
      </c>
      <c r="C14" s="121">
        <v>13274.493160980815</v>
      </c>
      <c r="D14" s="121">
        <v>90791.224163707855</v>
      </c>
      <c r="E14" s="121">
        <v>23749.669544333068</v>
      </c>
      <c r="F14" s="121">
        <v>21178.35036875798</v>
      </c>
      <c r="G14" s="121">
        <v>72219.334201741251</v>
      </c>
      <c r="H14" s="121">
        <v>28204.912261541878</v>
      </c>
      <c r="I14" s="121">
        <v>22621.009482302095</v>
      </c>
      <c r="J14" s="121">
        <v>20395.75566661658</v>
      </c>
      <c r="K14" s="121">
        <v>25223.805364805889</v>
      </c>
      <c r="L14" s="121">
        <v>82587.162695792518</v>
      </c>
      <c r="M14" s="121">
        <v>12336.198546798543</v>
      </c>
      <c r="N14" s="121">
        <v>7510.5632784449672</v>
      </c>
      <c r="O14" s="121">
        <v>2595.2364173803126</v>
      </c>
      <c r="P14" s="121">
        <v>6331.8081366577417</v>
      </c>
      <c r="Q14" s="121">
        <v>19133.076177851784</v>
      </c>
      <c r="R14" s="55"/>
    </row>
    <row r="15" spans="1:18">
      <c r="A15" s="55">
        <v>2007</v>
      </c>
      <c r="B15" s="125">
        <v>473198.64452247857</v>
      </c>
      <c r="C15" s="121">
        <v>13314.123264494498</v>
      </c>
      <c r="D15" s="121">
        <v>98141.640940738856</v>
      </c>
      <c r="E15" s="121">
        <v>24440.074588884003</v>
      </c>
      <c r="F15" s="121">
        <v>24826.333000172366</v>
      </c>
      <c r="G15" s="121">
        <v>73795.053872360586</v>
      </c>
      <c r="H15" s="121">
        <v>29896.445000116772</v>
      </c>
      <c r="I15" s="121">
        <v>24667.835000079023</v>
      </c>
      <c r="J15" s="121">
        <v>21459.957843796568</v>
      </c>
      <c r="K15" s="121">
        <v>24963.852000168874</v>
      </c>
      <c r="L15" s="121">
        <v>86660.70800015096</v>
      </c>
      <c r="M15" s="121">
        <v>13352.381000094938</v>
      </c>
      <c r="N15" s="121">
        <v>8289.1402506548911</v>
      </c>
      <c r="O15" s="121">
        <v>2762.473000012953</v>
      </c>
      <c r="P15" s="121">
        <v>6523.8480000909221</v>
      </c>
      <c r="Q15" s="121">
        <v>20104.778760662324</v>
      </c>
      <c r="R15" s="55"/>
    </row>
    <row r="16" spans="1:18">
      <c r="A16" s="55">
        <v>2008</v>
      </c>
      <c r="B16" s="125">
        <v>494820.97375694476</v>
      </c>
      <c r="C16" s="121">
        <v>13376.261387981724</v>
      </c>
      <c r="D16" s="121">
        <v>105767.73368330534</v>
      </c>
      <c r="E16" s="121">
        <v>25144.009834736298</v>
      </c>
      <c r="F16" s="121">
        <v>27031.217312611127</v>
      </c>
      <c r="G16" s="121">
        <v>73817.711600987997</v>
      </c>
      <c r="H16" s="121">
        <v>31568.358481996573</v>
      </c>
      <c r="I16" s="121">
        <v>26133.519316552174</v>
      </c>
      <c r="J16" s="121">
        <v>22574.742600439091</v>
      </c>
      <c r="K16" s="121">
        <v>25282.290153878763</v>
      </c>
      <c r="L16" s="121">
        <v>88233.353422840257</v>
      </c>
      <c r="M16" s="121">
        <v>14721.830936458386</v>
      </c>
      <c r="N16" s="121">
        <v>9778.1875458712111</v>
      </c>
      <c r="O16" s="121">
        <v>3063.3832695467113</v>
      </c>
      <c r="P16" s="121">
        <v>6782.2671121329131</v>
      </c>
      <c r="Q16" s="121">
        <v>21248.821553552894</v>
      </c>
      <c r="R16" s="55"/>
    </row>
    <row r="17" spans="1:18">
      <c r="A17" s="55">
        <v>2009</v>
      </c>
      <c r="B17" s="125">
        <v>496131.70957075601</v>
      </c>
      <c r="C17" s="121">
        <v>13634.922132251058</v>
      </c>
      <c r="D17" s="121">
        <v>104488.95628317537</v>
      </c>
      <c r="E17" s="121">
        <v>26292.734065870522</v>
      </c>
      <c r="F17" s="121">
        <v>27930.958312541778</v>
      </c>
      <c r="G17" s="121">
        <v>70972.488442411603</v>
      </c>
      <c r="H17" s="121">
        <v>32231.642162435714</v>
      </c>
      <c r="I17" s="121">
        <v>26111.472563817249</v>
      </c>
      <c r="J17" s="121">
        <v>22889.014255813472</v>
      </c>
      <c r="K17" s="121">
        <v>25325.934892641446</v>
      </c>
      <c r="L17" s="121">
        <v>86618.850494625454</v>
      </c>
      <c r="M17" s="121">
        <v>15257.116508255433</v>
      </c>
      <c r="N17" s="121">
        <v>10338.255136235828</v>
      </c>
      <c r="O17" s="121">
        <v>3104.5976980488617</v>
      </c>
      <c r="P17" s="121">
        <v>7245.5155963178986</v>
      </c>
      <c r="Q17" s="121">
        <v>22821.181394475789</v>
      </c>
      <c r="R17" s="55"/>
    </row>
    <row r="18" spans="1:18">
      <c r="A18" s="55">
        <v>2010</v>
      </c>
      <c r="B18" s="125">
        <v>505269.60054114618</v>
      </c>
      <c r="C18" s="121">
        <v>13848.818868119071</v>
      </c>
      <c r="D18" s="121">
        <v>104952.47871793716</v>
      </c>
      <c r="E18" s="121">
        <v>27842.756494684305</v>
      </c>
      <c r="F18" s="121">
        <v>29328.48309343449</v>
      </c>
      <c r="G18" s="121">
        <v>69079.044519824616</v>
      </c>
      <c r="H18" s="121">
        <v>32794.027906955838</v>
      </c>
      <c r="I18" s="121">
        <v>26264.365369142975</v>
      </c>
      <c r="J18" s="121">
        <v>23642.80941632875</v>
      </c>
      <c r="K18" s="121">
        <v>25558.562789748037</v>
      </c>
      <c r="L18" s="121">
        <v>87057.896534648215</v>
      </c>
      <c r="M18" s="121">
        <v>16196.403892567256</v>
      </c>
      <c r="N18" s="121">
        <v>11164.269768553562</v>
      </c>
      <c r="O18" s="121">
        <v>3263.9797687536511</v>
      </c>
      <c r="P18" s="121">
        <v>7450.4201300460381</v>
      </c>
      <c r="Q18" s="121">
        <v>24553.821523614883</v>
      </c>
      <c r="R18" s="55"/>
    </row>
    <row r="19" spans="1:18">
      <c r="A19" s="55">
        <v>2011</v>
      </c>
      <c r="B19" s="125" t="s">
        <v>25</v>
      </c>
      <c r="C19" s="121" t="s">
        <v>25</v>
      </c>
      <c r="D19" s="121" t="s">
        <v>25</v>
      </c>
      <c r="E19" s="121" t="s">
        <v>25</v>
      </c>
      <c r="F19" s="121" t="s">
        <v>25</v>
      </c>
      <c r="G19" s="121" t="s">
        <v>25</v>
      </c>
      <c r="H19" s="121" t="s">
        <v>25</v>
      </c>
      <c r="I19" s="121" t="s">
        <v>25</v>
      </c>
      <c r="J19" s="121" t="s">
        <v>25</v>
      </c>
      <c r="K19" s="121" t="s">
        <v>25</v>
      </c>
      <c r="L19" s="121" t="s">
        <v>25</v>
      </c>
      <c r="M19" s="121" t="s">
        <v>25</v>
      </c>
      <c r="N19" s="121" t="s">
        <v>25</v>
      </c>
      <c r="O19" s="121" t="s">
        <v>25</v>
      </c>
      <c r="P19" s="121" t="s">
        <v>25</v>
      </c>
      <c r="Q19" s="121" t="s">
        <v>25</v>
      </c>
      <c r="R19" s="55"/>
    </row>
    <row r="20" spans="1:18">
      <c r="A20" s="55">
        <v>2012</v>
      </c>
      <c r="B20" s="125" t="s">
        <v>25</v>
      </c>
      <c r="C20" s="121" t="s">
        <v>25</v>
      </c>
      <c r="D20" s="121" t="s">
        <v>25</v>
      </c>
      <c r="E20" s="121" t="s">
        <v>25</v>
      </c>
      <c r="F20" s="121" t="s">
        <v>25</v>
      </c>
      <c r="G20" s="121" t="s">
        <v>25</v>
      </c>
      <c r="H20" s="121" t="s">
        <v>25</v>
      </c>
      <c r="I20" s="121" t="s">
        <v>25</v>
      </c>
      <c r="J20" s="121" t="s">
        <v>25</v>
      </c>
      <c r="K20" s="121" t="s">
        <v>25</v>
      </c>
      <c r="L20" s="121" t="s">
        <v>25</v>
      </c>
      <c r="M20" s="121" t="s">
        <v>25</v>
      </c>
      <c r="N20" s="121" t="s">
        <v>25</v>
      </c>
      <c r="O20" s="121" t="s">
        <v>25</v>
      </c>
      <c r="P20" s="121" t="s">
        <v>25</v>
      </c>
      <c r="Q20" s="121"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4.1946520931114284</v>
      </c>
      <c r="C23" s="9">
        <f t="shared" si="0"/>
        <v>-0.31343544561673875</v>
      </c>
      <c r="D23" s="9">
        <f t="shared" si="0"/>
        <v>6.5025608687754088</v>
      </c>
      <c r="E23" s="9">
        <f t="shared" si="0"/>
        <v>1.6084716244279429</v>
      </c>
      <c r="F23" s="9">
        <f t="shared" si="0"/>
        <v>5.8471427629099848</v>
      </c>
      <c r="G23" s="9">
        <f t="shared" si="0"/>
        <v>0.51940893745392458</v>
      </c>
      <c r="H23" s="28">
        <f t="shared" si="0"/>
        <v>5.1402491330613254</v>
      </c>
      <c r="I23" s="28">
        <f t="shared" si="0"/>
        <v>5.7730192183692575</v>
      </c>
      <c r="J23" s="28">
        <f t="shared" si="0"/>
        <v>4.6629473506274666</v>
      </c>
      <c r="K23" s="28">
        <f t="shared" si="0"/>
        <v>3.2561328029286019</v>
      </c>
      <c r="L23" s="28">
        <f t="shared" si="0"/>
        <v>4.5169469575477184</v>
      </c>
      <c r="M23" s="28">
        <f t="shared" si="0"/>
        <v>7.9901293141780183</v>
      </c>
      <c r="N23" s="28">
        <f t="shared" si="0"/>
        <v>6.3091855873181668</v>
      </c>
      <c r="O23" s="28">
        <f t="shared" si="0"/>
        <v>4.5217214304752007</v>
      </c>
      <c r="P23" s="28">
        <f t="shared" si="0"/>
        <v>1.3296113423191036</v>
      </c>
      <c r="Q23" s="58">
        <f t="shared" si="0"/>
        <v>10.21752410084973</v>
      </c>
      <c r="R23" s="55"/>
    </row>
    <row r="24" spans="1:18">
      <c r="A24" s="118" t="s">
        <v>19</v>
      </c>
      <c r="B24" s="16">
        <f t="shared" si="0"/>
        <v>5.3961793144659875</v>
      </c>
      <c r="C24" s="9">
        <f t="shared" si="0"/>
        <v>-0.64590500624759351</v>
      </c>
      <c r="D24" s="9">
        <f t="shared" si="0"/>
        <v>4.5590113600419979</v>
      </c>
      <c r="E24" s="9">
        <f t="shared" si="0"/>
        <v>-0.74290794913861591</v>
      </c>
      <c r="F24" s="9">
        <f t="shared" si="0"/>
        <v>4.1117261121636384</v>
      </c>
      <c r="G24" s="9">
        <f t="shared" si="0"/>
        <v>3.5284281747100854</v>
      </c>
      <c r="H24" s="28">
        <f t="shared" si="0"/>
        <v>5.4557023177959518</v>
      </c>
      <c r="I24" s="28">
        <f t="shared" si="0"/>
        <v>4.9064579495051941</v>
      </c>
      <c r="J24" s="28">
        <f t="shared" si="0"/>
        <v>8.3728216286457666</v>
      </c>
      <c r="K24" s="28">
        <f t="shared" si="0"/>
        <v>9.7640626109233288</v>
      </c>
      <c r="L24" s="28">
        <f t="shared" si="0"/>
        <v>8.2081816895797743</v>
      </c>
      <c r="M24" s="28">
        <f t="shared" si="0"/>
        <v>16.152342986207557</v>
      </c>
      <c r="N24" s="28">
        <f t="shared" si="0"/>
        <v>-2.9642104873618513</v>
      </c>
      <c r="O24" s="28">
        <f t="shared" si="0"/>
        <v>5.126653986000651</v>
      </c>
      <c r="P24" s="28">
        <f t="shared" si="0"/>
        <v>-2.2919854873017398</v>
      </c>
      <c r="Q24" s="28">
        <f t="shared" si="0"/>
        <v>15.138711164656794</v>
      </c>
      <c r="R24" s="55"/>
    </row>
    <row r="25" spans="1:18">
      <c r="A25" s="118" t="s">
        <v>20</v>
      </c>
      <c r="B25" s="16">
        <f t="shared" si="0"/>
        <v>3.8368720852875127</v>
      </c>
      <c r="C25" s="9">
        <f t="shared" si="0"/>
        <v>-0.21347780009477457</v>
      </c>
      <c r="D25" s="9">
        <f t="shared" si="0"/>
        <v>7.0926401359764801</v>
      </c>
      <c r="E25" s="9">
        <f t="shared" si="0"/>
        <v>2.3246882699900384</v>
      </c>
      <c r="F25" s="9">
        <f t="shared" si="0"/>
        <v>6.3733867959985036</v>
      </c>
      <c r="G25" s="9">
        <f t="shared" si="0"/>
        <v>-0.36612577913734956</v>
      </c>
      <c r="H25" s="28">
        <f t="shared" si="0"/>
        <v>5.0457973132503442</v>
      </c>
      <c r="I25" s="28">
        <f t="shared" si="0"/>
        <v>6.0343807429889873</v>
      </c>
      <c r="J25" s="28">
        <f t="shared" si="0"/>
        <v>3.5749504834387213</v>
      </c>
      <c r="K25" s="28">
        <f t="shared" si="0"/>
        <v>1.3800638575053537</v>
      </c>
      <c r="L25" s="28">
        <f t="shared" si="0"/>
        <v>3.4343286119227434</v>
      </c>
      <c r="M25" s="28">
        <f t="shared" si="0"/>
        <v>5.6552026122870025</v>
      </c>
      <c r="N25" s="28">
        <f t="shared" si="0"/>
        <v>9.260314262796431</v>
      </c>
      <c r="O25" s="28">
        <f t="shared" si="0"/>
        <v>4.3409213678373915</v>
      </c>
      <c r="P25" s="28">
        <f t="shared" si="0"/>
        <v>2.4420435817283037</v>
      </c>
      <c r="Q25" s="28">
        <f t="shared" si="0"/>
        <v>8.7826006108832502</v>
      </c>
      <c r="R25" s="55"/>
    </row>
    <row r="26" spans="1:18" ht="12.75">
      <c r="B26" s="7"/>
      <c r="H26" s="55"/>
      <c r="I26" s="55"/>
      <c r="J26" s="55"/>
      <c r="K26" s="55"/>
      <c r="L26" s="55"/>
      <c r="M26" s="55"/>
      <c r="N26" s="55"/>
      <c r="O26" s="55"/>
      <c r="P26" s="55"/>
      <c r="Q26" s="55"/>
      <c r="R26" s="55"/>
    </row>
    <row r="29" spans="1:18" ht="12.75">
      <c r="B29" s="7" t="str">
        <f>'Table of Contents'!O48</f>
        <v>Capital Services Intensity, Canada, Business Sector Industries, 1997-2010</v>
      </c>
      <c r="H29" s="55"/>
      <c r="I29" s="55"/>
      <c r="J29" s="86" t="str">
        <f>B29 &amp; " (continued)"</f>
        <v>Capital Services Intensity, Canada, Business Sector Industries, 1997-2010 (continued)</v>
      </c>
      <c r="K29" s="55"/>
      <c r="L29" s="55"/>
      <c r="M29" s="55"/>
      <c r="N29" s="55"/>
      <c r="O29" s="55"/>
      <c r="P29" s="55"/>
      <c r="Q29" s="55"/>
    </row>
    <row r="30" spans="1:18">
      <c r="H30" s="55"/>
      <c r="I30" s="55"/>
      <c r="J30" s="55"/>
      <c r="K30" s="55"/>
      <c r="L30" s="55"/>
      <c r="M30" s="55"/>
      <c r="N30" s="55"/>
      <c r="O30" s="55"/>
      <c r="P30" s="55"/>
      <c r="Q30" s="55"/>
    </row>
    <row r="31" spans="1:18" ht="33.75">
      <c r="A31" s="4"/>
      <c r="B31" s="94" t="s">
        <v>3</v>
      </c>
      <c r="C31" s="3" t="s">
        <v>2</v>
      </c>
      <c r="D31" s="3" t="s">
        <v>1</v>
      </c>
      <c r="E31" s="3" t="s">
        <v>0</v>
      </c>
      <c r="F31" s="3" t="s">
        <v>4</v>
      </c>
      <c r="G31" s="3" t="s">
        <v>5</v>
      </c>
      <c r="H31" s="3" t="s">
        <v>6</v>
      </c>
      <c r="I31" s="3" t="s">
        <v>7</v>
      </c>
      <c r="J31" s="3" t="s">
        <v>8</v>
      </c>
      <c r="K31" s="3" t="s">
        <v>9</v>
      </c>
      <c r="L31" s="3" t="s">
        <v>14</v>
      </c>
      <c r="M31" s="3" t="s">
        <v>10</v>
      </c>
      <c r="N31" s="3" t="s">
        <v>15</v>
      </c>
      <c r="O31" s="3" t="s">
        <v>11</v>
      </c>
      <c r="P31" s="3" t="s">
        <v>12</v>
      </c>
      <c r="Q31" s="3" t="s">
        <v>13</v>
      </c>
    </row>
    <row r="32" spans="1:18" ht="11.25" customHeight="1">
      <c r="A32" s="107"/>
      <c r="B32" s="142" t="s">
        <v>257</v>
      </c>
      <c r="C32" s="142"/>
      <c r="D32" s="142"/>
      <c r="E32" s="142"/>
      <c r="F32" s="142"/>
      <c r="G32" s="142"/>
      <c r="H32" s="142"/>
      <c r="I32" s="142"/>
      <c r="J32" s="142" t="str">
        <f>B32</f>
        <v>(chained 2007 dollars of capital services per hour worked)</v>
      </c>
      <c r="K32" s="142"/>
      <c r="L32" s="142"/>
      <c r="M32" s="142"/>
      <c r="N32" s="142"/>
      <c r="O32" s="142"/>
      <c r="P32" s="142"/>
      <c r="Q32" s="142"/>
    </row>
    <row r="33" spans="1:17">
      <c r="A33" s="5">
        <v>1997</v>
      </c>
      <c r="B33" s="126">
        <f>B5/Hrs_Wkd_Can!B5</f>
        <v>14.556052303818859</v>
      </c>
      <c r="C33" s="117">
        <f>C5/Hrs_Wkd_Can!C5</f>
        <v>12.975250257596837</v>
      </c>
      <c r="D33" s="117">
        <f>D5/Hrs_Wkd_Can!D5</f>
        <v>136.4827476075537</v>
      </c>
      <c r="E33" s="117">
        <f>E5/Hrs_Wkd_Can!E5</f>
        <v>133.38368202488601</v>
      </c>
      <c r="F33" s="117">
        <f>F5/Hrs_Wkd_Can!F5</f>
        <v>7.8758031585337704</v>
      </c>
      <c r="G33" s="117">
        <f>G5/Hrs_Wkd_Can!G5</f>
        <v>17.225207599299729</v>
      </c>
      <c r="H33" s="117">
        <f>H5/Hrs_Wkd_Can!H5</f>
        <v>11.407951218945012</v>
      </c>
      <c r="I33" s="117">
        <f>I5/Hrs_Wkd_Can!I5</f>
        <v>4.8290238392592446</v>
      </c>
      <c r="J33" s="117">
        <f>J5/Hrs_Wkd_Can!J5</f>
        <v>10.211974451794468</v>
      </c>
      <c r="K33" s="117">
        <f>K5/Hrs_Wkd_Can!K5</f>
        <v>34.660300524194611</v>
      </c>
      <c r="L33" s="117">
        <f>L5/Hrs_Wkd_Can!L5</f>
        <v>32.423129748865236</v>
      </c>
      <c r="M33" s="117">
        <f>M5/Hrs_Wkd_Can!M5</f>
        <v>4.7618231259928425</v>
      </c>
      <c r="N33" s="117">
        <f>N5/Hrs_Wkd_Can!N5</f>
        <v>6.2069475733732151</v>
      </c>
      <c r="O33" s="117">
        <f>O5/Hrs_Wkd_Can!O5</f>
        <v>5.8268433115957583</v>
      </c>
      <c r="P33" s="117">
        <f>P5/Hrs_Wkd_Can!P5</f>
        <v>4.1724840021781429</v>
      </c>
      <c r="Q33" s="117">
        <f>Q5/Hrs_Wkd_Can!Q5</f>
        <v>3.6177334805121357</v>
      </c>
    </row>
    <row r="34" spans="1:17">
      <c r="A34" s="5">
        <v>1998</v>
      </c>
      <c r="B34" s="126">
        <f>B6/Hrs_Wkd_Can!B6</f>
        <v>14.980834033710215</v>
      </c>
      <c r="C34" s="117">
        <f>C6/Hrs_Wkd_Can!C6</f>
        <v>13.216138849362217</v>
      </c>
      <c r="D34" s="117">
        <f>D6/Hrs_Wkd_Can!D6</f>
        <v>158.52875924420857</v>
      </c>
      <c r="E34" s="117">
        <f>E6/Hrs_Wkd_Can!E6</f>
        <v>129.91924669736181</v>
      </c>
      <c r="F34" s="117">
        <f>F6/Hrs_Wkd_Can!F6</f>
        <v>8.254617695593657</v>
      </c>
      <c r="G34" s="117">
        <f>G6/Hrs_Wkd_Can!G6</f>
        <v>18.04723125100789</v>
      </c>
      <c r="H34" s="117">
        <f>H6/Hrs_Wkd_Can!H6</f>
        <v>12.636875092666024</v>
      </c>
      <c r="I34" s="117">
        <f>I6/Hrs_Wkd_Can!I6</f>
        <v>4.9038739095292385</v>
      </c>
      <c r="J34" s="117">
        <f>J6/Hrs_Wkd_Can!J6</f>
        <v>11.411004459574578</v>
      </c>
      <c r="K34" s="117">
        <f>K6/Hrs_Wkd_Can!K6</f>
        <v>33.471765079306699</v>
      </c>
      <c r="L34" s="117">
        <f>L6/Hrs_Wkd_Can!L6</f>
        <v>34.834200460789177</v>
      </c>
      <c r="M34" s="117">
        <f>M6/Hrs_Wkd_Can!M6</f>
        <v>4.8505321374400392</v>
      </c>
      <c r="N34" s="117">
        <f>N6/Hrs_Wkd_Can!N6</f>
        <v>5.199182856208858</v>
      </c>
      <c r="O34" s="117">
        <f>O6/Hrs_Wkd_Can!O6</f>
        <v>5.6352218167067845</v>
      </c>
      <c r="P34" s="117">
        <f>P6/Hrs_Wkd_Can!P6</f>
        <v>3.7795098887283043</v>
      </c>
      <c r="Q34" s="117">
        <f>Q6/Hrs_Wkd_Can!Q6</f>
        <v>3.921071093609291</v>
      </c>
    </row>
    <row r="35" spans="1:17">
      <c r="A35" s="5">
        <v>1999</v>
      </c>
      <c r="B35" s="126">
        <f>B7/Hrs_Wkd_Can!B7</f>
        <v>15.384199916084478</v>
      </c>
      <c r="C35" s="117">
        <f>C7/Hrs_Wkd_Can!C7</f>
        <v>13.537366559418594</v>
      </c>
      <c r="D35" s="117">
        <f>D7/Hrs_Wkd_Can!D7</f>
        <v>171.61282608857934</v>
      </c>
      <c r="E35" s="117">
        <f>E7/Hrs_Wkd_Can!E7</f>
        <v>136.26782893261262</v>
      </c>
      <c r="F35" s="117">
        <f>F7/Hrs_Wkd_Can!F7</f>
        <v>8.4740834213418044</v>
      </c>
      <c r="G35" s="117">
        <f>G7/Hrs_Wkd_Can!G7</f>
        <v>18.005191592393963</v>
      </c>
      <c r="H35" s="117">
        <f>H7/Hrs_Wkd_Can!H7</f>
        <v>12.790726141575336</v>
      </c>
      <c r="I35" s="117">
        <f>I7/Hrs_Wkd_Can!I7</f>
        <v>5.0362758768456297</v>
      </c>
      <c r="J35" s="117">
        <f>J7/Hrs_Wkd_Can!J7</f>
        <v>11.785575205020022</v>
      </c>
      <c r="K35" s="117">
        <f>K7/Hrs_Wkd_Can!K7</f>
        <v>33.056518910141413</v>
      </c>
      <c r="L35" s="117">
        <f>L7/Hrs_Wkd_Can!L7</f>
        <v>37.339389969698431</v>
      </c>
      <c r="M35" s="117">
        <f>M7/Hrs_Wkd_Can!M7</f>
        <v>5.1044743676882209</v>
      </c>
      <c r="N35" s="117">
        <f>N7/Hrs_Wkd_Can!N7</f>
        <v>4.4592178033488716</v>
      </c>
      <c r="O35" s="117">
        <f>O7/Hrs_Wkd_Can!O7</f>
        <v>5.8779007339316376</v>
      </c>
      <c r="P35" s="117">
        <f>P7/Hrs_Wkd_Can!P7</f>
        <v>3.6240079786725512</v>
      </c>
      <c r="Q35" s="117">
        <f>Q7/Hrs_Wkd_Can!Q7</f>
        <v>4.7177497715920573</v>
      </c>
    </row>
    <row r="36" spans="1:17">
      <c r="A36" s="5">
        <v>2000</v>
      </c>
      <c r="B36" s="126">
        <f>B8/Hrs_Wkd_Can!B8</f>
        <v>15.74748286846593</v>
      </c>
      <c r="C36" s="117">
        <f>C8/Hrs_Wkd_Can!C8</f>
        <v>14.197738749128433</v>
      </c>
      <c r="D36" s="117">
        <f>D8/Hrs_Wkd_Can!D8</f>
        <v>166.09447833081595</v>
      </c>
      <c r="E36" s="117">
        <f>E8/Hrs_Wkd_Can!E8</f>
        <v>133.44584847887305</v>
      </c>
      <c r="F36" s="117">
        <f>F8/Hrs_Wkd_Can!F8</f>
        <v>8.6764677289283441</v>
      </c>
      <c r="G36" s="117">
        <f>G8/Hrs_Wkd_Can!G8</f>
        <v>17.766238221001558</v>
      </c>
      <c r="H36" s="117">
        <f>H8/Hrs_Wkd_Can!H8</f>
        <v>12.573798650271225</v>
      </c>
      <c r="I36" s="117">
        <f>I8/Hrs_Wkd_Can!I8</f>
        <v>5.3230776607452102</v>
      </c>
      <c r="J36" s="117">
        <f>J8/Hrs_Wkd_Can!J8</f>
        <v>11.834276373161014</v>
      </c>
      <c r="K36" s="117">
        <f>K8/Hrs_Wkd_Can!K8</f>
        <v>35.41789949984863</v>
      </c>
      <c r="L36" s="117">
        <f>L8/Hrs_Wkd_Can!L8</f>
        <v>37.850709790402476</v>
      </c>
      <c r="M36" s="117">
        <f>M8/Hrs_Wkd_Can!M8</f>
        <v>5.9810132012713728</v>
      </c>
      <c r="N36" s="117">
        <f>N8/Hrs_Wkd_Can!N8</f>
        <v>4.552426967067011</v>
      </c>
      <c r="O36" s="117">
        <f>O8/Hrs_Wkd_Can!O8</f>
        <v>5.7921356711002963</v>
      </c>
      <c r="P36" s="117">
        <f>P8/Hrs_Wkd_Can!P8</f>
        <v>3.543127724777003</v>
      </c>
      <c r="Q36" s="117">
        <f>Q8/Hrs_Wkd_Can!Q8</f>
        <v>5.1075143764688722</v>
      </c>
    </row>
    <row r="37" spans="1:17">
      <c r="A37" s="5">
        <v>2001</v>
      </c>
      <c r="B37" s="126">
        <f>B9/Hrs_Wkd_Can!B9</f>
        <v>16.168063569630114</v>
      </c>
      <c r="C37" s="117">
        <f>C9/Hrs_Wkd_Can!C9</f>
        <v>15.407695095456919</v>
      </c>
      <c r="D37" s="117">
        <f>D9/Hrs_Wkd_Can!D9</f>
        <v>172.85307422571026</v>
      </c>
      <c r="E37" s="117">
        <f>E9/Hrs_Wkd_Can!E9</f>
        <v>129.98246499766566</v>
      </c>
      <c r="F37" s="117">
        <f>F9/Hrs_Wkd_Can!F9</f>
        <v>8.8581578638319201</v>
      </c>
      <c r="G37" s="117">
        <f>G9/Hrs_Wkd_Can!G9</f>
        <v>17.994245743565813</v>
      </c>
      <c r="H37" s="117">
        <f>H9/Hrs_Wkd_Can!H9</f>
        <v>13.077889219307043</v>
      </c>
      <c r="I37" s="117">
        <f>I9/Hrs_Wkd_Can!I9</f>
        <v>5.6193016529519442</v>
      </c>
      <c r="J37" s="117">
        <f>J9/Hrs_Wkd_Can!J9</f>
        <v>11.952586095923785</v>
      </c>
      <c r="K37" s="117">
        <f>K9/Hrs_Wkd_Can!K9</f>
        <v>36.692185553575172</v>
      </c>
      <c r="L37" s="117">
        <f>L9/Hrs_Wkd_Can!L9</f>
        <v>39.295886645726782</v>
      </c>
      <c r="M37" s="117">
        <f>M9/Hrs_Wkd_Can!M9</f>
        <v>6.0224240734310239</v>
      </c>
      <c r="N37" s="117">
        <f>N9/Hrs_Wkd_Can!N9</f>
        <v>4.2182618935341525</v>
      </c>
      <c r="O37" s="117">
        <f>O9/Hrs_Wkd_Can!O9</f>
        <v>5.4307252291665744</v>
      </c>
      <c r="P37" s="117">
        <f>P9/Hrs_Wkd_Can!P9</f>
        <v>3.3619561930976194</v>
      </c>
      <c r="Q37" s="117">
        <f>Q9/Hrs_Wkd_Can!Q9</f>
        <v>5.6121182333804196</v>
      </c>
    </row>
    <row r="38" spans="1:17">
      <c r="A38" s="5">
        <v>2002</v>
      </c>
      <c r="B38" s="126">
        <f>B10/Hrs_Wkd_Can!B10</f>
        <v>16.338801621214454</v>
      </c>
      <c r="C38" s="117">
        <f>C10/Hrs_Wkd_Can!C10</f>
        <v>15.188473688468779</v>
      </c>
      <c r="D38" s="117">
        <f>D10/Hrs_Wkd_Can!D10</f>
        <v>188.09210426859875</v>
      </c>
      <c r="E38" s="117">
        <f>E10/Hrs_Wkd_Can!E10</f>
        <v>132.44674868752344</v>
      </c>
      <c r="F38" s="117">
        <f>F10/Hrs_Wkd_Can!F10</f>
        <v>9.1022860552323301</v>
      </c>
      <c r="G38" s="117">
        <f>G10/Hrs_Wkd_Can!G10</f>
        <v>17.820060241976922</v>
      </c>
      <c r="H38" s="117">
        <f>H10/Hrs_Wkd_Can!H10</f>
        <v>13.457725222372185</v>
      </c>
      <c r="I38" s="117">
        <f>I10/Hrs_Wkd_Can!I10</f>
        <v>5.673338261570481</v>
      </c>
      <c r="J38" s="117">
        <f>J10/Hrs_Wkd_Can!J10</f>
        <v>12.536955284319655</v>
      </c>
      <c r="K38" s="117">
        <f>K10/Hrs_Wkd_Can!K10</f>
        <v>38.769189594010101</v>
      </c>
      <c r="L38" s="117">
        <f>L10/Hrs_Wkd_Can!L10</f>
        <v>40.125852555454443</v>
      </c>
      <c r="M38" s="117">
        <f>M10/Hrs_Wkd_Can!M10</f>
        <v>6.1176070982785902</v>
      </c>
      <c r="N38" s="117">
        <f>N10/Hrs_Wkd_Can!N10</f>
        <v>3.9249204066594112</v>
      </c>
      <c r="O38" s="117">
        <f>O10/Hrs_Wkd_Can!O10</f>
        <v>5.3158994911735986</v>
      </c>
      <c r="P38" s="117">
        <f>P10/Hrs_Wkd_Can!P10</f>
        <v>3.3042407117793005</v>
      </c>
      <c r="Q38" s="117">
        <f>Q10/Hrs_Wkd_Can!Q10</f>
        <v>6.2613299747277535</v>
      </c>
    </row>
    <row r="39" spans="1:17">
      <c r="A39" s="5">
        <v>2003</v>
      </c>
      <c r="B39" s="126">
        <f>B11/Hrs_Wkd_Can!B11</f>
        <v>16.697705678408465</v>
      </c>
      <c r="C39" s="117">
        <f>C11/Hrs_Wkd_Can!C11</f>
        <v>15.16899703050206</v>
      </c>
      <c r="D39" s="117">
        <f>D11/Hrs_Wkd_Can!D11</f>
        <v>192.80233361705064</v>
      </c>
      <c r="E39" s="117">
        <f>E11/Hrs_Wkd_Can!E11</f>
        <v>122.39810788985272</v>
      </c>
      <c r="F39" s="117">
        <f>F11/Hrs_Wkd_Can!F11</f>
        <v>9.0683892360882297</v>
      </c>
      <c r="G39" s="117">
        <f>G11/Hrs_Wkd_Can!G11</f>
        <v>18.048167741795645</v>
      </c>
      <c r="H39" s="117">
        <f>H11/Hrs_Wkd_Can!H11</f>
        <v>14.496467167736151</v>
      </c>
      <c r="I39" s="117">
        <f>I11/Hrs_Wkd_Can!I11</f>
        <v>6.0855393059145717</v>
      </c>
      <c r="J39" s="117">
        <f>J11/Hrs_Wkd_Can!J11</f>
        <v>12.817647949147309</v>
      </c>
      <c r="K39" s="117">
        <f>K11/Hrs_Wkd_Can!K11</f>
        <v>37.317087031883595</v>
      </c>
      <c r="L39" s="117">
        <f>L11/Hrs_Wkd_Can!L11</f>
        <v>40.52760098009631</v>
      </c>
      <c r="M39" s="117">
        <f>M11/Hrs_Wkd_Can!M11</f>
        <v>6.3149786109704396</v>
      </c>
      <c r="N39" s="117">
        <f>N11/Hrs_Wkd_Can!N11</f>
        <v>4.1391040981081515</v>
      </c>
      <c r="O39" s="117">
        <f>O11/Hrs_Wkd_Can!O11</f>
        <v>5.551195083606733</v>
      </c>
      <c r="P39" s="117">
        <f>P11/Hrs_Wkd_Can!P11</f>
        <v>3.3803313017217165</v>
      </c>
      <c r="Q39" s="117">
        <f>Q11/Hrs_Wkd_Can!Q11</f>
        <v>7.0262477211045562</v>
      </c>
    </row>
    <row r="40" spans="1:17">
      <c r="A40" s="5">
        <v>2004</v>
      </c>
      <c r="B40" s="126">
        <f>B12/Hrs_Wkd_Can!B12</f>
        <v>17.003632032040159</v>
      </c>
      <c r="C40" s="117">
        <f>C12/Hrs_Wkd_Can!C12</f>
        <v>15.198608550639996</v>
      </c>
      <c r="D40" s="117">
        <f>D12/Hrs_Wkd_Can!D12</f>
        <v>192.9017774198274</v>
      </c>
      <c r="E40" s="117">
        <f>E12/Hrs_Wkd_Can!E12</f>
        <v>117.903139963813</v>
      </c>
      <c r="F40" s="117">
        <f>F12/Hrs_Wkd_Can!F12</f>
        <v>9.0601243757707088</v>
      </c>
      <c r="G40" s="117">
        <f>G12/Hrs_Wkd_Can!G12</f>
        <v>17.934435601696418</v>
      </c>
      <c r="H40" s="117">
        <f>H12/Hrs_Wkd_Can!H12</f>
        <v>14.89902817836936</v>
      </c>
      <c r="I40" s="117">
        <f>I12/Hrs_Wkd_Can!I12</f>
        <v>6.5963501820367867</v>
      </c>
      <c r="J40" s="117">
        <f>J12/Hrs_Wkd_Can!J12</f>
        <v>12.492440629161468</v>
      </c>
      <c r="K40" s="117">
        <f>K12/Hrs_Wkd_Can!K12</f>
        <v>37.720364206627664</v>
      </c>
      <c r="L40" s="117">
        <f>L12/Hrs_Wkd_Can!L12</f>
        <v>41.309084901945297</v>
      </c>
      <c r="M40" s="117">
        <f>M12/Hrs_Wkd_Can!M12</f>
        <v>6.7847571921368663</v>
      </c>
      <c r="N40" s="117">
        <f>N12/Hrs_Wkd_Can!N12</f>
        <v>4.3699602211970552</v>
      </c>
      <c r="O40" s="117">
        <f>O12/Hrs_Wkd_Can!O12</f>
        <v>5.3817901712579497</v>
      </c>
      <c r="P40" s="117">
        <f>P12/Hrs_Wkd_Can!P12</f>
        <v>3.4910917155221979</v>
      </c>
      <c r="Q40" s="117">
        <f>Q12/Hrs_Wkd_Can!Q12</f>
        <v>7.5267522871188914</v>
      </c>
    </row>
    <row r="41" spans="1:17">
      <c r="A41" s="5">
        <v>2005</v>
      </c>
      <c r="B41" s="126">
        <f>B13/Hrs_Wkd_Can!B13</f>
        <v>17.945773637825909</v>
      </c>
      <c r="C41" s="117">
        <f>C13/Hrs_Wkd_Can!C13</f>
        <v>15.18760986749596</v>
      </c>
      <c r="D41" s="117">
        <f>D13/Hrs_Wkd_Can!D13</f>
        <v>191.96432961868047</v>
      </c>
      <c r="E41" s="117">
        <f>E13/Hrs_Wkd_Can!E13</f>
        <v>115.19639233460485</v>
      </c>
      <c r="F41" s="117">
        <f>F13/Hrs_Wkd_Can!F13</f>
        <v>9.0953980320589078</v>
      </c>
      <c r="G41" s="117">
        <f>G13/Hrs_Wkd_Can!G13</f>
        <v>18.597010934820585</v>
      </c>
      <c r="H41" s="117">
        <f>H13/Hrs_Wkd_Can!H13</f>
        <v>15.858699310727589</v>
      </c>
      <c r="I41" s="117">
        <f>I13/Hrs_Wkd_Can!I13</f>
        <v>7.0444100107921415</v>
      </c>
      <c r="J41" s="117">
        <f>J13/Hrs_Wkd_Can!J13</f>
        <v>13.190856971290083</v>
      </c>
      <c r="K41" s="117">
        <f>K13/Hrs_Wkd_Can!K13</f>
        <v>39.403038283818141</v>
      </c>
      <c r="L41" s="117">
        <f>L13/Hrs_Wkd_Can!L13</f>
        <v>42.331470938051439</v>
      </c>
      <c r="M41" s="117">
        <f>M13/Hrs_Wkd_Can!M13</f>
        <v>6.874134403906953</v>
      </c>
      <c r="N41" s="117">
        <f>N13/Hrs_Wkd_Can!N13</f>
        <v>4.6626445416289588</v>
      </c>
      <c r="O41" s="117">
        <f>O13/Hrs_Wkd_Can!O13</f>
        <v>6.0202811460489132</v>
      </c>
      <c r="P41" s="117">
        <f>P13/Hrs_Wkd_Can!P13</f>
        <v>3.6706208300172651</v>
      </c>
      <c r="Q41" s="117">
        <f>Q13/Hrs_Wkd_Can!Q13</f>
        <v>8.3453169411727899</v>
      </c>
    </row>
    <row r="42" spans="1:17">
      <c r="A42" s="5">
        <v>2006</v>
      </c>
      <c r="B42" s="126">
        <f>B14/Hrs_Wkd_Can!B14</f>
        <v>18.851440581021702</v>
      </c>
      <c r="C42" s="117">
        <f>C14/Hrs_Wkd_Can!C14</f>
        <v>15.449469488408129</v>
      </c>
      <c r="D42" s="117">
        <f>D14/Hrs_Wkd_Can!D14</f>
        <v>193.05493116992253</v>
      </c>
      <c r="E42" s="117">
        <f>E14/Hrs_Wkd_Can!E14</f>
        <v>124.34902823431051</v>
      </c>
      <c r="F42" s="117">
        <f>F14/Hrs_Wkd_Can!F14</f>
        <v>9.1072443799023866</v>
      </c>
      <c r="G42" s="117">
        <f>G14/Hrs_Wkd_Can!G14</f>
        <v>19.498639645857612</v>
      </c>
      <c r="H42" s="117">
        <f>H14/Hrs_Wkd_Can!H14</f>
        <v>16.955467946864296</v>
      </c>
      <c r="I42" s="117">
        <f>I14/Hrs_Wkd_Can!I14</f>
        <v>7.4362512853158291</v>
      </c>
      <c r="J42" s="117">
        <f>J14/Hrs_Wkd_Can!J14</f>
        <v>13.378915746525021</v>
      </c>
      <c r="K42" s="117">
        <f>K14/Hrs_Wkd_Can!K14</f>
        <v>39.915631820924553</v>
      </c>
      <c r="L42" s="117">
        <f>L14/Hrs_Wkd_Can!L14</f>
        <v>44.230438219886885</v>
      </c>
      <c r="M42" s="117">
        <f>M14/Hrs_Wkd_Can!M14</f>
        <v>7.0613291685997348</v>
      </c>
      <c r="N42" s="117">
        <f>N14/Hrs_Wkd_Can!N14</f>
        <v>5.4416445729962044</v>
      </c>
      <c r="O42" s="117">
        <f>O14/Hrs_Wkd_Can!O14</f>
        <v>6.0066018426056074</v>
      </c>
      <c r="P42" s="117">
        <f>P14/Hrs_Wkd_Can!P14</f>
        <v>3.664590737769942</v>
      </c>
      <c r="Q42" s="117">
        <f>Q14/Hrs_Wkd_Can!Q14</f>
        <v>8.7199567325899956</v>
      </c>
    </row>
    <row r="43" spans="1:17">
      <c r="A43" s="5">
        <v>2007</v>
      </c>
      <c r="B43" s="126">
        <f>B15/Hrs_Wkd_Can!B15</f>
        <v>19.506060965265707</v>
      </c>
      <c r="C43" s="117">
        <f>C15/Hrs_Wkd_Can!C15</f>
        <v>15.685283228484394</v>
      </c>
      <c r="D43" s="117">
        <f>D15/Hrs_Wkd_Can!D15</f>
        <v>206.92022305407011</v>
      </c>
      <c r="E43" s="117">
        <f>E15/Hrs_Wkd_Can!E15</f>
        <v>134.86113740486826</v>
      </c>
      <c r="F43" s="117">
        <f>F15/Hrs_Wkd_Can!F15</f>
        <v>9.9473163130249684</v>
      </c>
      <c r="G43" s="117">
        <f>G15/Hrs_Wkd_Can!G15</f>
        <v>20.476892167997566</v>
      </c>
      <c r="H43" s="117">
        <f>H15/Hrs_Wkd_Can!H15</f>
        <v>17.820356010908057</v>
      </c>
      <c r="I43" s="117">
        <f>I15/Hrs_Wkd_Can!I15</f>
        <v>7.8549002230402554</v>
      </c>
      <c r="J43" s="117">
        <f>J15/Hrs_Wkd_Can!J15</f>
        <v>13.84751051926556</v>
      </c>
      <c r="K43" s="117">
        <f>K15/Hrs_Wkd_Can!K15</f>
        <v>38.313502228542255</v>
      </c>
      <c r="L43" s="117">
        <f>L15/Hrs_Wkd_Can!L15</f>
        <v>45.807315901152137</v>
      </c>
      <c r="M43" s="117">
        <f>M15/Hrs_Wkd_Can!M15</f>
        <v>7.2829990577381869</v>
      </c>
      <c r="N43" s="117">
        <f>N15/Hrs_Wkd_Can!N15</f>
        <v>5.8272537462849927</v>
      </c>
      <c r="O43" s="117">
        <f>O15/Hrs_Wkd_Can!O15</f>
        <v>6.2152068782850289</v>
      </c>
      <c r="P43" s="117">
        <f>P15/Hrs_Wkd_Can!P15</f>
        <v>3.6837897620933231</v>
      </c>
      <c r="Q43" s="117">
        <f>Q15/Hrs_Wkd_Can!Q15</f>
        <v>8.8466720293512591</v>
      </c>
    </row>
    <row r="44" spans="1:17">
      <c r="A44" s="5">
        <v>2008</v>
      </c>
      <c r="B44" s="126">
        <f>B16/Hrs_Wkd_Can!B16</f>
        <v>20.293936854407644</v>
      </c>
      <c r="C44" s="117">
        <f>C16/Hrs_Wkd_Can!C16</f>
        <v>17.205057800238663</v>
      </c>
      <c r="D44" s="117">
        <f>D16/Hrs_Wkd_Can!D16</f>
        <v>212.15538609566147</v>
      </c>
      <c r="E44" s="117">
        <f>E16/Hrs_Wkd_Can!E16</f>
        <v>135.00501961279659</v>
      </c>
      <c r="F44" s="117">
        <f>F16/Hrs_Wkd_Can!F16</f>
        <v>10.328012264223858</v>
      </c>
      <c r="G44" s="117">
        <f>G16/Hrs_Wkd_Can!G16</f>
        <v>21.384047850521</v>
      </c>
      <c r="H44" s="117">
        <f>H16/Hrs_Wkd_Can!H16</f>
        <v>18.481422766616756</v>
      </c>
      <c r="I44" s="117">
        <f>I16/Hrs_Wkd_Can!I16</f>
        <v>8.3697272912768454</v>
      </c>
      <c r="J44" s="117">
        <f>J16/Hrs_Wkd_Can!J16</f>
        <v>14.52853489678181</v>
      </c>
      <c r="K44" s="117">
        <f>K16/Hrs_Wkd_Can!K16</f>
        <v>37.09827683597063</v>
      </c>
      <c r="L44" s="117">
        <f>L16/Hrs_Wkd_Can!L16</f>
        <v>45.752464581932863</v>
      </c>
      <c r="M44" s="117">
        <f>M16/Hrs_Wkd_Can!M16</f>
        <v>7.7822421689024877</v>
      </c>
      <c r="N44" s="117">
        <f>N16/Hrs_Wkd_Can!N16</f>
        <v>6.8691938576409264</v>
      </c>
      <c r="O44" s="117">
        <f>O16/Hrs_Wkd_Can!O16</f>
        <v>6.6918826479850644</v>
      </c>
      <c r="P44" s="117">
        <f>P16/Hrs_Wkd_Can!P16</f>
        <v>3.7832863162964303</v>
      </c>
      <c r="Q44" s="117">
        <f>Q16/Hrs_Wkd_Can!Q16</f>
        <v>9.2740934934398425</v>
      </c>
    </row>
    <row r="45" spans="1:17">
      <c r="A45" s="5">
        <v>2009</v>
      </c>
      <c r="B45" s="126">
        <f>B17/Hrs_Wkd_Can!B17</f>
        <v>21.298280545313631</v>
      </c>
      <c r="C45" s="117">
        <f>C17/Hrs_Wkd_Can!C17</f>
        <v>17.756047503759802</v>
      </c>
      <c r="D45" s="117">
        <f>D17/Hrs_Wkd_Can!D17</f>
        <v>245.91943917649357</v>
      </c>
      <c r="E45" s="117">
        <f>E17/Hrs_Wkd_Can!E17</f>
        <v>134.4065008753017</v>
      </c>
      <c r="F45" s="117">
        <f>F17/Hrs_Wkd_Can!F17</f>
        <v>11.285171847507733</v>
      </c>
      <c r="G45" s="117">
        <f>G17/Hrs_Wkd_Can!G17</f>
        <v>23.173517306592085</v>
      </c>
      <c r="H45" s="117">
        <f>H17/Hrs_Wkd_Can!H17</f>
        <v>20.467094720166823</v>
      </c>
      <c r="I45" s="117">
        <f>I17/Hrs_Wkd_Can!I17</f>
        <v>8.5649014863724595</v>
      </c>
      <c r="J45" s="117">
        <f>J17/Hrs_Wkd_Can!J17</f>
        <v>15.754409437287048</v>
      </c>
      <c r="K45" s="117">
        <f>K17/Hrs_Wkd_Can!K17</f>
        <v>37.732322600835182</v>
      </c>
      <c r="L45" s="117">
        <f>L17/Hrs_Wkd_Can!L17</f>
        <v>44.897610890468847</v>
      </c>
      <c r="M45" s="117">
        <f>M17/Hrs_Wkd_Can!M17</f>
        <v>8.1398985414660494</v>
      </c>
      <c r="N45" s="117">
        <f>N17/Hrs_Wkd_Can!N17</f>
        <v>7.525901142578908</v>
      </c>
      <c r="O45" s="117">
        <f>O17/Hrs_Wkd_Can!O17</f>
        <v>6.7527954310780451</v>
      </c>
      <c r="P45" s="117">
        <f>P17/Hrs_Wkd_Can!P17</f>
        <v>4.2794374799058357</v>
      </c>
      <c r="Q45" s="117">
        <f>Q17/Hrs_Wkd_Can!Q17</f>
        <v>9.9626100170166403</v>
      </c>
    </row>
    <row r="46" spans="1:17">
      <c r="A46" s="5">
        <v>2010</v>
      </c>
      <c r="B46" s="126">
        <f>B18/Hrs_Wkd_Can!B18</f>
        <v>21.28464996737792</v>
      </c>
      <c r="C46" s="117">
        <f>C18/Hrs_Wkd_Can!C18</f>
        <v>18.797634544055871</v>
      </c>
      <c r="D46" s="117">
        <f>D18/Hrs_Wkd_Can!D18</f>
        <v>231.54567998859901</v>
      </c>
      <c r="E46" s="117">
        <f>E18/Hrs_Wkd_Can!E18</f>
        <v>138.69368134711149</v>
      </c>
      <c r="F46" s="117">
        <f>F18/Hrs_Wkd_Can!F18</f>
        <v>11.29357303382538</v>
      </c>
      <c r="G46" s="117">
        <f>G18/Hrs_Wkd_Can!G18</f>
        <v>22.207484280885556</v>
      </c>
      <c r="H46" s="117">
        <f>H18/Hrs_Wkd_Can!H18</f>
        <v>20.733274690796641</v>
      </c>
      <c r="I46" s="117">
        <f>I18/Hrs_Wkd_Can!I18</f>
        <v>8.3812019666907673</v>
      </c>
      <c r="J46" s="117">
        <f>J18/Hrs_Wkd_Can!J18</f>
        <v>16.055637609718648</v>
      </c>
      <c r="K46" s="117">
        <f>K18/Hrs_Wkd_Can!K18</f>
        <v>37.13584960102456</v>
      </c>
      <c r="L46" s="117">
        <f>L18/Hrs_Wkd_Can!L18</f>
        <v>45.02273508771566</v>
      </c>
      <c r="M46" s="117">
        <f>M18/Hrs_Wkd_Can!M18</f>
        <v>8.4257136495982454</v>
      </c>
      <c r="N46" s="117">
        <f>N18/Hrs_Wkd_Can!N18</f>
        <v>7.9587428381550644</v>
      </c>
      <c r="O46" s="117">
        <f>O18/Hrs_Wkd_Can!O18</f>
        <v>7.1314982363940507</v>
      </c>
      <c r="P46" s="117">
        <f>P18/Hrs_Wkd_Can!P18</f>
        <v>4.3689483983196231</v>
      </c>
      <c r="Q46" s="117">
        <f>Q18/Hrs_Wkd_Can!Q18</f>
        <v>10.481905425279484</v>
      </c>
    </row>
    <row r="47" spans="1:17">
      <c r="A47" s="5">
        <v>2011</v>
      </c>
      <c r="B47" s="126" t="s">
        <v>25</v>
      </c>
      <c r="C47" s="117" t="s">
        <v>25</v>
      </c>
      <c r="D47" s="117" t="s">
        <v>25</v>
      </c>
      <c r="E47" s="117" t="s">
        <v>25</v>
      </c>
      <c r="F47" s="117" t="s">
        <v>25</v>
      </c>
      <c r="G47" s="117" t="s">
        <v>25</v>
      </c>
      <c r="H47" s="117" t="s">
        <v>25</v>
      </c>
      <c r="I47" s="117" t="s">
        <v>25</v>
      </c>
      <c r="J47" s="117" t="s">
        <v>25</v>
      </c>
      <c r="K47" s="117" t="s">
        <v>25</v>
      </c>
      <c r="L47" s="117" t="s">
        <v>25</v>
      </c>
      <c r="M47" s="117" t="s">
        <v>25</v>
      </c>
      <c r="N47" s="117" t="s">
        <v>25</v>
      </c>
      <c r="O47" s="117" t="s">
        <v>25</v>
      </c>
      <c r="P47" s="117" t="s">
        <v>25</v>
      </c>
      <c r="Q47" s="117" t="s">
        <v>25</v>
      </c>
    </row>
    <row r="48" spans="1:17">
      <c r="A48" s="5">
        <v>2012</v>
      </c>
      <c r="B48" s="87" t="s">
        <v>25</v>
      </c>
      <c r="C48" s="117" t="s">
        <v>25</v>
      </c>
      <c r="D48" s="117" t="s">
        <v>25</v>
      </c>
      <c r="E48" s="117" t="s">
        <v>25</v>
      </c>
      <c r="F48" s="117" t="s">
        <v>25</v>
      </c>
      <c r="G48" s="117" t="s">
        <v>25</v>
      </c>
      <c r="H48" s="117" t="s">
        <v>25</v>
      </c>
      <c r="I48" s="117" t="s">
        <v>25</v>
      </c>
      <c r="J48" s="117" t="s">
        <v>25</v>
      </c>
      <c r="K48" s="117" t="s">
        <v>25</v>
      </c>
      <c r="L48" s="117" t="s">
        <v>25</v>
      </c>
      <c r="M48" s="117" t="s">
        <v>25</v>
      </c>
      <c r="N48" s="117" t="s">
        <v>25</v>
      </c>
      <c r="O48" s="117" t="s">
        <v>25</v>
      </c>
      <c r="P48" s="117" t="s">
        <v>25</v>
      </c>
      <c r="Q48" s="117" t="s">
        <v>25</v>
      </c>
    </row>
    <row r="50" spans="2:11">
      <c r="B50" s="116" t="s">
        <v>16</v>
      </c>
      <c r="C50" s="116" t="s">
        <v>235</v>
      </c>
      <c r="J50" s="116" t="s">
        <v>23</v>
      </c>
      <c r="K50" s="116" t="s">
        <v>26</v>
      </c>
    </row>
    <row r="51" spans="2:11">
      <c r="J51" s="116" t="s">
        <v>16</v>
      </c>
      <c r="K51" s="116" t="s">
        <v>235</v>
      </c>
    </row>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29.xml><?xml version="1.0" encoding="utf-8"?>
<worksheet xmlns="http://schemas.openxmlformats.org/spreadsheetml/2006/main" xmlns:r="http://schemas.openxmlformats.org/officeDocument/2006/relationships">
  <sheetPr codeName="Sheet65">
    <tabColor theme="5"/>
  </sheetPr>
  <dimension ref="A1:R63"/>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Contents'!B49</f>
        <v>Table 39: Capital Composition, Canada, Business Sector Industries, 1997-2010</v>
      </c>
      <c r="J1" s="7" t="str">
        <f>B1 &amp; " (continued)"</f>
        <v>Table 39: Capital Composition,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190</v>
      </c>
      <c r="C4" s="142"/>
      <c r="D4" s="142"/>
      <c r="E4" s="142"/>
      <c r="F4" s="142"/>
      <c r="G4" s="142"/>
      <c r="H4" s="142"/>
      <c r="I4" s="142"/>
      <c r="J4" s="142" t="s">
        <v>190</v>
      </c>
      <c r="K4" s="142"/>
      <c r="L4" s="142"/>
      <c r="M4" s="142"/>
      <c r="N4" s="142"/>
      <c r="O4" s="142"/>
      <c r="P4" s="142"/>
      <c r="Q4" s="142"/>
      <c r="R4" s="55"/>
    </row>
    <row r="5" spans="1:18">
      <c r="A5" s="5">
        <v>1997</v>
      </c>
      <c r="B5" s="87">
        <v>86.642133108324245</v>
      </c>
      <c r="C5" s="117">
        <v>99.555528399724594</v>
      </c>
      <c r="D5" s="117">
        <v>94.73257525627875</v>
      </c>
      <c r="E5" s="117">
        <v>95.400900909587321</v>
      </c>
      <c r="F5" s="117">
        <v>95.800935476457894</v>
      </c>
      <c r="G5" s="117">
        <v>87.505624733172809</v>
      </c>
      <c r="H5" s="117">
        <v>93.154617039843941</v>
      </c>
      <c r="I5" s="117">
        <v>92.949987021707287</v>
      </c>
      <c r="J5" s="117">
        <v>83.444615906525399</v>
      </c>
      <c r="K5" s="117">
        <v>90.036475830475808</v>
      </c>
      <c r="L5" s="117">
        <v>82.982910862368925</v>
      </c>
      <c r="M5" s="117">
        <v>90.735443350898095</v>
      </c>
      <c r="N5" s="117">
        <v>84.760902602006794</v>
      </c>
      <c r="O5" s="117">
        <v>78.167872528897846</v>
      </c>
      <c r="P5" s="117">
        <v>94.62550269495749</v>
      </c>
      <c r="Q5" s="117">
        <v>59.231717189580337</v>
      </c>
      <c r="R5" s="55"/>
    </row>
    <row r="6" spans="1:18">
      <c r="A6" s="5">
        <v>1998</v>
      </c>
      <c r="B6" s="87">
        <v>88.740436434938758</v>
      </c>
      <c r="C6" s="117">
        <v>99.794311822778241</v>
      </c>
      <c r="D6" s="117">
        <v>95.038890616079584</v>
      </c>
      <c r="E6" s="117">
        <v>97.055301377426488</v>
      </c>
      <c r="F6" s="117">
        <v>95.680831649107688</v>
      </c>
      <c r="G6" s="117">
        <v>89.875447607710285</v>
      </c>
      <c r="H6" s="117">
        <v>95.455377408862248</v>
      </c>
      <c r="I6" s="117">
        <v>94.258905201001781</v>
      </c>
      <c r="J6" s="117">
        <v>89.672842154323234</v>
      </c>
      <c r="K6" s="117">
        <v>92.225228870584544</v>
      </c>
      <c r="L6" s="117">
        <v>84.99496746261552</v>
      </c>
      <c r="M6" s="117">
        <v>90.700422185876391</v>
      </c>
      <c r="N6" s="117">
        <v>82.748606245649768</v>
      </c>
      <c r="O6" s="117">
        <v>80.914192101449984</v>
      </c>
      <c r="P6" s="117">
        <v>94.297779715917883</v>
      </c>
      <c r="Q6" s="117">
        <v>64.111456471815316</v>
      </c>
      <c r="R6" s="55"/>
    </row>
    <row r="7" spans="1:18">
      <c r="A7" s="5">
        <v>1999</v>
      </c>
      <c r="B7" s="87">
        <v>90.855760872225105</v>
      </c>
      <c r="C7" s="117">
        <v>100.11146674093322</v>
      </c>
      <c r="D7" s="117">
        <v>94.42796181281669</v>
      </c>
      <c r="E7" s="117">
        <v>98.836613009840434</v>
      </c>
      <c r="F7" s="117">
        <v>95.193093328221124</v>
      </c>
      <c r="G7" s="117">
        <v>91.610738257952633</v>
      </c>
      <c r="H7" s="117">
        <v>96.397967898456045</v>
      </c>
      <c r="I7" s="117">
        <v>94.072306463597485</v>
      </c>
      <c r="J7" s="117">
        <v>91.202115143036636</v>
      </c>
      <c r="K7" s="117">
        <v>92.55435103292433</v>
      </c>
      <c r="L7" s="117">
        <v>88.684162291030759</v>
      </c>
      <c r="M7" s="117">
        <v>91.475567579737742</v>
      </c>
      <c r="N7" s="117">
        <v>83.68783313352219</v>
      </c>
      <c r="O7" s="117">
        <v>87.832087397876009</v>
      </c>
      <c r="P7" s="117">
        <v>94.440809475908623</v>
      </c>
      <c r="Q7" s="117">
        <v>73.525997463457429</v>
      </c>
      <c r="R7" s="55"/>
    </row>
    <row r="8" spans="1:18">
      <c r="A8" s="5">
        <v>2000</v>
      </c>
      <c r="B8" s="87">
        <v>92.455846781199511</v>
      </c>
      <c r="C8" s="117">
        <v>99.632817248744573</v>
      </c>
      <c r="D8" s="117">
        <v>95.611857735089785</v>
      </c>
      <c r="E8" s="117">
        <v>98.989707800197692</v>
      </c>
      <c r="F8" s="117">
        <v>94.749016935059743</v>
      </c>
      <c r="G8" s="117">
        <v>92.560498249361444</v>
      </c>
      <c r="H8" s="117">
        <v>96.652594150151984</v>
      </c>
      <c r="I8" s="117">
        <v>95.572104115383155</v>
      </c>
      <c r="J8" s="117">
        <v>91.029932647772043</v>
      </c>
      <c r="K8" s="117">
        <v>94.473027875844778</v>
      </c>
      <c r="L8" s="117">
        <v>91.299845763700517</v>
      </c>
      <c r="M8" s="117">
        <v>97.195882005790466</v>
      </c>
      <c r="N8" s="117">
        <v>88.766991628886615</v>
      </c>
      <c r="O8" s="117">
        <v>89.909568066538213</v>
      </c>
      <c r="P8" s="117">
        <v>94.759251810770408</v>
      </c>
      <c r="Q8" s="117">
        <v>77.248577883584687</v>
      </c>
      <c r="R8" s="55"/>
    </row>
    <row r="9" spans="1:18">
      <c r="A9" s="5">
        <v>2001</v>
      </c>
      <c r="B9" s="87">
        <v>93.022436054347693</v>
      </c>
      <c r="C9" s="117">
        <v>98.85434911661936</v>
      </c>
      <c r="D9" s="117">
        <v>97.266532371915304</v>
      </c>
      <c r="E9" s="117">
        <v>99.14006776616489</v>
      </c>
      <c r="F9" s="117">
        <v>93.868856663017539</v>
      </c>
      <c r="G9" s="117">
        <v>93.255344737542231</v>
      </c>
      <c r="H9" s="117">
        <v>98.297594585702214</v>
      </c>
      <c r="I9" s="117">
        <v>96.9723261992158</v>
      </c>
      <c r="J9" s="117">
        <v>90.152066476449704</v>
      </c>
      <c r="K9" s="117">
        <v>95.113806835529203</v>
      </c>
      <c r="L9" s="117">
        <v>91.652632870547365</v>
      </c>
      <c r="M9" s="117">
        <v>95.712011356630484</v>
      </c>
      <c r="N9" s="117">
        <v>88.953196336996328</v>
      </c>
      <c r="O9" s="117">
        <v>88.203525756600271</v>
      </c>
      <c r="P9" s="117">
        <v>94.688530962726063</v>
      </c>
      <c r="Q9" s="117">
        <v>80.697834442803568</v>
      </c>
      <c r="R9" s="55"/>
    </row>
    <row r="10" spans="1:18">
      <c r="A10" s="5">
        <v>2002</v>
      </c>
      <c r="B10" s="87">
        <v>93.463886476315039</v>
      </c>
      <c r="C10" s="117">
        <v>98.932892544089597</v>
      </c>
      <c r="D10" s="117">
        <v>98.18771396809889</v>
      </c>
      <c r="E10" s="117">
        <v>98.358220388136715</v>
      </c>
      <c r="F10" s="117">
        <v>92.981088334608685</v>
      </c>
      <c r="G10" s="117">
        <v>94.05392626856775</v>
      </c>
      <c r="H10" s="117">
        <v>98.075616682790766</v>
      </c>
      <c r="I10" s="117">
        <v>97.144761150399873</v>
      </c>
      <c r="J10" s="117">
        <v>92.821643548549631</v>
      </c>
      <c r="K10" s="117">
        <v>94.79391624438685</v>
      </c>
      <c r="L10" s="117">
        <v>92.460147860299912</v>
      </c>
      <c r="M10" s="117">
        <v>95.561909432977217</v>
      </c>
      <c r="N10" s="117">
        <v>89.180553706250308</v>
      </c>
      <c r="O10" s="117">
        <v>92.781795943310485</v>
      </c>
      <c r="P10" s="117">
        <v>95.079129266020004</v>
      </c>
      <c r="Q10" s="117">
        <v>86.395820741247604</v>
      </c>
      <c r="R10" s="55"/>
    </row>
    <row r="11" spans="1:18">
      <c r="A11" s="5">
        <v>2003</v>
      </c>
      <c r="B11" s="87">
        <v>94.494308967602876</v>
      </c>
      <c r="C11" s="117">
        <v>99.323784173665715</v>
      </c>
      <c r="D11" s="117">
        <v>99.066208706131164</v>
      </c>
      <c r="E11" s="117">
        <v>98.329397745603714</v>
      </c>
      <c r="F11" s="117">
        <v>92.179817580150328</v>
      </c>
      <c r="G11" s="117">
        <v>95.189784826113481</v>
      </c>
      <c r="H11" s="117">
        <v>98.429541265888147</v>
      </c>
      <c r="I11" s="117">
        <v>97.513959496164063</v>
      </c>
      <c r="J11" s="117">
        <v>93.711743899024114</v>
      </c>
      <c r="K11" s="117">
        <v>94.119155857326362</v>
      </c>
      <c r="L11" s="117">
        <v>92.804192266215452</v>
      </c>
      <c r="M11" s="117">
        <v>96.404148212132384</v>
      </c>
      <c r="N11" s="117">
        <v>93.745574031650065</v>
      </c>
      <c r="O11" s="117">
        <v>97.060330802465018</v>
      </c>
      <c r="P11" s="117">
        <v>96.701537254280595</v>
      </c>
      <c r="Q11" s="117">
        <v>90.124781047350993</v>
      </c>
      <c r="R11" s="55"/>
    </row>
    <row r="12" spans="1:18">
      <c r="A12" s="5">
        <v>2004</v>
      </c>
      <c r="B12" s="87">
        <v>95.884396824895575</v>
      </c>
      <c r="C12" s="117">
        <v>99.501705699533431</v>
      </c>
      <c r="D12" s="117">
        <v>99.878982444431017</v>
      </c>
      <c r="E12" s="117">
        <v>99.353861146022993</v>
      </c>
      <c r="F12" s="117">
        <v>91.675422271756531</v>
      </c>
      <c r="G12" s="117">
        <v>96.350140450058106</v>
      </c>
      <c r="H12" s="117">
        <v>99.385932245607577</v>
      </c>
      <c r="I12" s="117">
        <v>98.415367679153192</v>
      </c>
      <c r="J12" s="117">
        <v>94.546717334908791</v>
      </c>
      <c r="K12" s="117">
        <v>96.112693149323249</v>
      </c>
      <c r="L12" s="117">
        <v>93.830928319930294</v>
      </c>
      <c r="M12" s="117">
        <v>98.3687258872109</v>
      </c>
      <c r="N12" s="117">
        <v>95.707418414360944</v>
      </c>
      <c r="O12" s="117">
        <v>97.099483952619252</v>
      </c>
      <c r="P12" s="117">
        <v>98.167528769305918</v>
      </c>
      <c r="Q12" s="117">
        <v>92.60974755738664</v>
      </c>
      <c r="R12" s="55"/>
    </row>
    <row r="13" spans="1:18">
      <c r="A13" s="5">
        <v>2005</v>
      </c>
      <c r="B13" s="87">
        <v>97.399606227940978</v>
      </c>
      <c r="C13" s="117">
        <v>99.90586870549977</v>
      </c>
      <c r="D13" s="117">
        <v>100.60027962644111</v>
      </c>
      <c r="E13" s="117">
        <v>100.05475179717426</v>
      </c>
      <c r="F13" s="117">
        <v>91.4236357404111</v>
      </c>
      <c r="G13" s="117">
        <v>97.713972308538089</v>
      </c>
      <c r="H13" s="117">
        <v>99.828192019308943</v>
      </c>
      <c r="I13" s="117">
        <v>98.760150027083455</v>
      </c>
      <c r="J13" s="117">
        <v>95.937007580701788</v>
      </c>
      <c r="K13" s="117">
        <v>97.678779001437306</v>
      </c>
      <c r="L13" s="117">
        <v>95.918009215544814</v>
      </c>
      <c r="M13" s="117">
        <v>98.058951596584421</v>
      </c>
      <c r="N13" s="117">
        <v>96.703863866689332</v>
      </c>
      <c r="O13" s="117">
        <v>97.871779703861137</v>
      </c>
      <c r="P13" s="117">
        <v>99.829880887859773</v>
      </c>
      <c r="Q13" s="117">
        <v>95.491280533909702</v>
      </c>
      <c r="R13" s="55"/>
    </row>
    <row r="14" spans="1:18">
      <c r="A14" s="5">
        <v>2006</v>
      </c>
      <c r="B14" s="87">
        <v>98.77810950063963</v>
      </c>
      <c r="C14" s="117">
        <v>100.29834000318391</v>
      </c>
      <c r="D14" s="117">
        <v>100.65754585814469</v>
      </c>
      <c r="E14" s="117">
        <v>100.47873299855993</v>
      </c>
      <c r="F14" s="117">
        <v>91.578630631533358</v>
      </c>
      <c r="G14" s="117">
        <v>98.649417638829945</v>
      </c>
      <c r="H14" s="117">
        <v>99.620337036125065</v>
      </c>
      <c r="I14" s="117">
        <v>98.612453723876698</v>
      </c>
      <c r="J14" s="117">
        <v>98.699412466008638</v>
      </c>
      <c r="K14" s="117">
        <v>99.458430395125148</v>
      </c>
      <c r="L14" s="117">
        <v>98.804395019243586</v>
      </c>
      <c r="M14" s="117">
        <v>98.748758128567488</v>
      </c>
      <c r="N14" s="117">
        <v>99.375385548842161</v>
      </c>
      <c r="O14" s="117">
        <v>97.785822706717667</v>
      </c>
      <c r="P14" s="117">
        <v>99.079659060547868</v>
      </c>
      <c r="Q14" s="117">
        <v>98.040747192076935</v>
      </c>
      <c r="R14" s="55"/>
    </row>
    <row r="15" spans="1:18">
      <c r="A15" s="5">
        <v>2007</v>
      </c>
      <c r="B15" s="87">
        <v>100</v>
      </c>
      <c r="C15" s="117">
        <v>100</v>
      </c>
      <c r="D15" s="117">
        <v>100</v>
      </c>
      <c r="E15" s="117">
        <v>100</v>
      </c>
      <c r="F15" s="117">
        <v>100</v>
      </c>
      <c r="G15" s="117">
        <v>100</v>
      </c>
      <c r="H15" s="117">
        <v>100</v>
      </c>
      <c r="I15" s="117">
        <v>100</v>
      </c>
      <c r="J15" s="117">
        <v>100</v>
      </c>
      <c r="K15" s="117">
        <v>100</v>
      </c>
      <c r="L15" s="117">
        <v>100</v>
      </c>
      <c r="M15" s="117">
        <v>100</v>
      </c>
      <c r="N15" s="117">
        <v>100</v>
      </c>
      <c r="O15" s="117">
        <v>100</v>
      </c>
      <c r="P15" s="117">
        <v>100</v>
      </c>
      <c r="Q15" s="117">
        <v>100</v>
      </c>
      <c r="R15" s="55"/>
    </row>
    <row r="16" spans="1:18">
      <c r="A16" s="5">
        <v>2008</v>
      </c>
      <c r="B16" s="87">
        <v>100.67644305772383</v>
      </c>
      <c r="C16" s="117">
        <v>100.33887118055658</v>
      </c>
      <c r="D16" s="117">
        <v>99.902759789678072</v>
      </c>
      <c r="E16" s="117">
        <v>99.50081701313978</v>
      </c>
      <c r="F16" s="117">
        <v>102.71183996910445</v>
      </c>
      <c r="G16" s="117">
        <v>101.11795975112183</v>
      </c>
      <c r="H16" s="117">
        <v>100.23252238212154</v>
      </c>
      <c r="I16" s="117">
        <v>100.71874496350064</v>
      </c>
      <c r="J16" s="117">
        <v>99.423218879766338</v>
      </c>
      <c r="K16" s="117">
        <v>101.18838754005819</v>
      </c>
      <c r="L16" s="117">
        <v>99.539876527329767</v>
      </c>
      <c r="M16" s="117">
        <v>100.51107289198922</v>
      </c>
      <c r="N16" s="117">
        <v>102.31514230720786</v>
      </c>
      <c r="O16" s="117">
        <v>103.91103119926224</v>
      </c>
      <c r="P16" s="117">
        <v>100.63237781463368</v>
      </c>
      <c r="Q16" s="117">
        <v>101.69462511216803</v>
      </c>
      <c r="R16" s="55"/>
    </row>
    <row r="17" spans="1:18">
      <c r="A17" s="5">
        <v>2009</v>
      </c>
      <c r="B17" s="87">
        <v>100.56121527268684</v>
      </c>
      <c r="C17" s="117">
        <v>101.97689504214837</v>
      </c>
      <c r="D17" s="117">
        <v>99.938959812971532</v>
      </c>
      <c r="E17" s="117">
        <v>99.747507548332308</v>
      </c>
      <c r="F17" s="117">
        <v>103.60933071856637</v>
      </c>
      <c r="G17" s="117">
        <v>102.8587086186858</v>
      </c>
      <c r="H17" s="117">
        <v>100.02010196662461</v>
      </c>
      <c r="I17" s="117">
        <v>99.724833563901356</v>
      </c>
      <c r="J17" s="117">
        <v>98.392007353918316</v>
      </c>
      <c r="K17" s="117">
        <v>101.46191068541532</v>
      </c>
      <c r="L17" s="117">
        <v>97.414220171536499</v>
      </c>
      <c r="M17" s="117">
        <v>101.1232625391858</v>
      </c>
      <c r="N17" s="117">
        <v>101.79366107548218</v>
      </c>
      <c r="O17" s="117">
        <v>104.30164972511781</v>
      </c>
      <c r="P17" s="117">
        <v>101.61989080352866</v>
      </c>
      <c r="Q17" s="117">
        <v>104.42463620142573</v>
      </c>
      <c r="R17" s="55"/>
    </row>
    <row r="18" spans="1:18">
      <c r="A18" s="5">
        <v>2010</v>
      </c>
      <c r="B18" s="87">
        <v>100.93421318273397</v>
      </c>
      <c r="C18" s="117">
        <v>103.37920187519609</v>
      </c>
      <c r="D18" s="117">
        <v>99.817275607735311</v>
      </c>
      <c r="E18" s="117">
        <v>100.93894560647669</v>
      </c>
      <c r="F18" s="117">
        <v>103.99275873500554</v>
      </c>
      <c r="G18" s="117">
        <v>104.21097400414925</v>
      </c>
      <c r="H18" s="117">
        <v>100.1738369011053</v>
      </c>
      <c r="I18" s="117">
        <v>99.569867613331738</v>
      </c>
      <c r="J18" s="117">
        <v>98.702735784874079</v>
      </c>
      <c r="K18" s="117">
        <v>100.58745271592053</v>
      </c>
      <c r="L18" s="117">
        <v>96.451479764490543</v>
      </c>
      <c r="M18" s="117">
        <v>101.73700463494842</v>
      </c>
      <c r="N18" s="117">
        <v>102.66721070867413</v>
      </c>
      <c r="O18" s="117">
        <v>107.68729545088678</v>
      </c>
      <c r="P18" s="117">
        <v>102.14832988419545</v>
      </c>
      <c r="Q18" s="117">
        <v>107.52435074397764</v>
      </c>
      <c r="R18" s="55"/>
    </row>
    <row r="19" spans="1:18">
      <c r="A19" s="5">
        <v>2011</v>
      </c>
      <c r="B19" s="92" t="s">
        <v>25</v>
      </c>
      <c r="C19" s="121" t="s">
        <v>25</v>
      </c>
      <c r="D19" s="121" t="s">
        <v>25</v>
      </c>
      <c r="E19" s="121" t="s">
        <v>25</v>
      </c>
      <c r="F19" s="121" t="s">
        <v>25</v>
      </c>
      <c r="G19" s="121" t="s">
        <v>25</v>
      </c>
      <c r="H19" s="115" t="s">
        <v>25</v>
      </c>
      <c r="I19" s="115" t="s">
        <v>25</v>
      </c>
      <c r="J19" s="115" t="s">
        <v>25</v>
      </c>
      <c r="K19" s="115" t="s">
        <v>25</v>
      </c>
      <c r="L19" s="115" t="s">
        <v>25</v>
      </c>
      <c r="M19" s="115" t="s">
        <v>25</v>
      </c>
      <c r="N19" s="115" t="s">
        <v>25</v>
      </c>
      <c r="O19" s="115" t="s">
        <v>25</v>
      </c>
      <c r="P19" s="115" t="s">
        <v>25</v>
      </c>
      <c r="Q19" s="115" t="s">
        <v>25</v>
      </c>
      <c r="R19" s="55"/>
    </row>
    <row r="20" spans="1:18">
      <c r="A20" s="5">
        <v>2012</v>
      </c>
      <c r="B20" s="92" t="s">
        <v>25</v>
      </c>
      <c r="C20" s="121" t="s">
        <v>25</v>
      </c>
      <c r="D20" s="121" t="s">
        <v>25</v>
      </c>
      <c r="E20" s="121" t="s">
        <v>25</v>
      </c>
      <c r="F20" s="121" t="s">
        <v>25</v>
      </c>
      <c r="G20" s="121" t="s">
        <v>25</v>
      </c>
      <c r="H20" s="115" t="s">
        <v>25</v>
      </c>
      <c r="I20" s="115" t="s">
        <v>25</v>
      </c>
      <c r="J20" s="115" t="s">
        <v>25</v>
      </c>
      <c r="K20" s="115" t="s">
        <v>25</v>
      </c>
      <c r="L20" s="115" t="s">
        <v>25</v>
      </c>
      <c r="M20" s="115" t="s">
        <v>25</v>
      </c>
      <c r="N20" s="115" t="s">
        <v>25</v>
      </c>
      <c r="O20" s="115" t="s">
        <v>25</v>
      </c>
      <c r="P20" s="115" t="s">
        <v>25</v>
      </c>
      <c r="Q20" s="115"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1.1814066441312887</v>
      </c>
      <c r="C23" s="9">
        <f t="shared" si="0"/>
        <v>0.29033015608648238</v>
      </c>
      <c r="D23" s="9">
        <f t="shared" si="0"/>
        <v>0.4029894110450627</v>
      </c>
      <c r="E23" s="9">
        <f t="shared" si="0"/>
        <v>0.43500350693141954</v>
      </c>
      <c r="F23" s="9">
        <f t="shared" si="0"/>
        <v>0.63314067962803033</v>
      </c>
      <c r="G23" s="9">
        <f t="shared" si="0"/>
        <v>1.3530283576797419</v>
      </c>
      <c r="H23" s="28">
        <f t="shared" si="0"/>
        <v>0.56038264312665564</v>
      </c>
      <c r="I23" s="28">
        <f t="shared" si="0"/>
        <v>0.53061828223641694</v>
      </c>
      <c r="J23" s="28">
        <f t="shared" si="0"/>
        <v>1.3001449880220672</v>
      </c>
      <c r="K23" s="28">
        <f t="shared" si="0"/>
        <v>0.85604831727164044</v>
      </c>
      <c r="L23" s="28">
        <f t="shared" si="0"/>
        <v>1.1636832449092527</v>
      </c>
      <c r="M23" s="28">
        <f t="shared" si="0"/>
        <v>0.88421739569835012</v>
      </c>
      <c r="N23" s="28">
        <f t="shared" si="0"/>
        <v>1.4852168109459551</v>
      </c>
      <c r="O23" s="28">
        <f t="shared" si="0"/>
        <v>2.4950243389613824</v>
      </c>
      <c r="P23" s="28">
        <f t="shared" si="0"/>
        <v>0.59018822877592303</v>
      </c>
      <c r="Q23" s="58">
        <f t="shared" si="0"/>
        <v>4.6934287844794698</v>
      </c>
      <c r="R23" s="55"/>
    </row>
    <row r="24" spans="1:18">
      <c r="A24" s="26" t="s">
        <v>19</v>
      </c>
      <c r="B24" s="16">
        <f t="shared" si="0"/>
        <v>2.1884350335296343</v>
      </c>
      <c r="C24" s="9">
        <f t="shared" si="0"/>
        <v>2.5871276093791806E-2</v>
      </c>
      <c r="D24" s="9">
        <f t="shared" si="0"/>
        <v>0.30843878020772042</v>
      </c>
      <c r="E24" s="9">
        <f t="shared" si="0"/>
        <v>1.2385358150462711</v>
      </c>
      <c r="F24" s="9">
        <f t="shared" si="0"/>
        <v>-0.36735629854934837</v>
      </c>
      <c r="G24" s="9">
        <f t="shared" si="0"/>
        <v>1.8896111172532315</v>
      </c>
      <c r="H24" s="28">
        <f t="shared" si="0"/>
        <v>1.2363262502005368</v>
      </c>
      <c r="I24" s="28">
        <f t="shared" si="0"/>
        <v>0.93162637190375985</v>
      </c>
      <c r="J24" s="28">
        <f t="shared" si="0"/>
        <v>2.9426397134864279</v>
      </c>
      <c r="K24" s="28">
        <f t="shared" si="0"/>
        <v>1.6162387304780479</v>
      </c>
      <c r="L24" s="28">
        <f t="shared" si="0"/>
        <v>3.2350390347053226</v>
      </c>
      <c r="M24" s="28">
        <f t="shared" si="0"/>
        <v>2.319160095874051</v>
      </c>
      <c r="N24" s="28">
        <f t="shared" si="0"/>
        <v>1.5512584367487037</v>
      </c>
      <c r="O24" s="28">
        <f t="shared" si="0"/>
        <v>4.7753707834238046</v>
      </c>
      <c r="P24" s="28">
        <f t="shared" si="0"/>
        <v>4.7093065194703243E-2</v>
      </c>
      <c r="Q24" s="28">
        <f t="shared" si="0"/>
        <v>9.2560235050758166</v>
      </c>
      <c r="R24" s="55"/>
    </row>
    <row r="25" spans="1:18">
      <c r="A25" s="118" t="s">
        <v>20</v>
      </c>
      <c r="B25" s="16">
        <f t="shared" si="0"/>
        <v>0.88123775315476216</v>
      </c>
      <c r="C25" s="9">
        <f t="shared" si="0"/>
        <v>0.36980408086537686</v>
      </c>
      <c r="D25" s="9">
        <f t="shared" si="0"/>
        <v>0.43137197552420847</v>
      </c>
      <c r="E25" s="9">
        <f t="shared" si="0"/>
        <v>0.19518976766743634</v>
      </c>
      <c r="F25" s="9">
        <f t="shared" si="0"/>
        <v>0.93524433781986271</v>
      </c>
      <c r="G25" s="9">
        <f t="shared" si="0"/>
        <v>1.1926052421108224</v>
      </c>
      <c r="H25" s="28">
        <f t="shared" si="0"/>
        <v>0.35848100995885535</v>
      </c>
      <c r="I25" s="28">
        <f t="shared" si="0"/>
        <v>0.41062682406203255</v>
      </c>
      <c r="J25" s="28">
        <f t="shared" si="0"/>
        <v>0.812526036248995</v>
      </c>
      <c r="K25" s="28">
        <f t="shared" si="0"/>
        <v>0.62910209625124391</v>
      </c>
      <c r="L25" s="28">
        <f t="shared" si="0"/>
        <v>0.55041910293061047</v>
      </c>
      <c r="M25" s="28">
        <f t="shared" si="0"/>
        <v>0.45767166434771411</v>
      </c>
      <c r="N25" s="28">
        <f t="shared" si="0"/>
        <v>1.4654126994762873</v>
      </c>
      <c r="O25" s="28">
        <f t="shared" si="0"/>
        <v>1.820647821990784</v>
      </c>
      <c r="P25" s="28">
        <f t="shared" si="0"/>
        <v>0.75369093772350571</v>
      </c>
      <c r="Q25" s="28">
        <f t="shared" si="0"/>
        <v>3.3621736182121609</v>
      </c>
      <c r="R25" s="55"/>
    </row>
    <row r="26" spans="1:18">
      <c r="H26" s="55"/>
      <c r="I26" s="55"/>
      <c r="J26" s="55"/>
      <c r="K26" s="55"/>
      <c r="L26" s="55"/>
      <c r="M26" s="55"/>
      <c r="N26" s="55"/>
      <c r="O26" s="55"/>
      <c r="P26" s="55"/>
      <c r="Q26" s="55"/>
      <c r="R26" s="55"/>
    </row>
    <row r="27" spans="1:18">
      <c r="B27" s="1" t="s">
        <v>16</v>
      </c>
      <c r="C27" s="1" t="s">
        <v>188</v>
      </c>
      <c r="J27" s="1" t="s">
        <v>23</v>
      </c>
      <c r="K27" s="116" t="s">
        <v>26</v>
      </c>
    </row>
    <row r="28" spans="1:18">
      <c r="J28" s="1" t="s">
        <v>16</v>
      </c>
      <c r="K28" s="1" t="s">
        <v>188</v>
      </c>
    </row>
    <row r="29" spans="1:18" ht="15">
      <c r="B29" s="112"/>
      <c r="C29" s="112"/>
      <c r="D29" s="112"/>
      <c r="E29" s="112"/>
      <c r="F29" s="112"/>
      <c r="G29" s="112"/>
      <c r="H29" s="112"/>
      <c r="I29" s="112"/>
      <c r="J29" s="112"/>
      <c r="K29" s="112"/>
      <c r="L29" s="112"/>
      <c r="M29" s="112"/>
      <c r="N29" s="112"/>
      <c r="O29" s="112"/>
      <c r="P29" s="112"/>
      <c r="Q29" s="112"/>
    </row>
    <row r="30" spans="1:18" ht="15">
      <c r="B30" s="112"/>
      <c r="C30" s="112"/>
      <c r="D30" s="112"/>
      <c r="E30" s="112"/>
      <c r="F30" s="112"/>
      <c r="G30" s="112"/>
      <c r="H30" s="112"/>
      <c r="I30" s="112"/>
      <c r="J30" s="112"/>
      <c r="K30" s="112"/>
      <c r="L30" s="112"/>
      <c r="M30" s="112"/>
      <c r="N30" s="112"/>
      <c r="O30" s="112"/>
      <c r="P30" s="112"/>
      <c r="Q30" s="112"/>
    </row>
    <row r="31" spans="1:18" ht="15">
      <c r="B31" s="112"/>
      <c r="C31" s="112"/>
      <c r="D31" s="112"/>
      <c r="E31" s="112"/>
      <c r="F31" s="112"/>
      <c r="G31" s="112"/>
      <c r="H31" s="112"/>
      <c r="I31" s="112"/>
      <c r="J31" s="112"/>
      <c r="K31" s="112"/>
      <c r="L31" s="112"/>
      <c r="M31" s="112"/>
      <c r="N31" s="112"/>
      <c r="O31" s="112"/>
      <c r="P31" s="112"/>
      <c r="Q31" s="112"/>
    </row>
    <row r="32" spans="1:18" ht="15">
      <c r="B32" s="112"/>
      <c r="C32" s="112"/>
      <c r="D32" s="112"/>
      <c r="E32" s="112"/>
      <c r="F32" s="112"/>
      <c r="G32" s="112"/>
      <c r="H32" s="112"/>
      <c r="I32" s="112"/>
      <c r="J32" s="112"/>
      <c r="K32" s="112"/>
      <c r="L32" s="112"/>
      <c r="M32" s="112"/>
      <c r="N32" s="112"/>
      <c r="O32" s="112"/>
      <c r="P32" s="112"/>
      <c r="Q32" s="112"/>
    </row>
    <row r="33" spans="2:17" ht="15">
      <c r="B33" s="112"/>
      <c r="C33" s="112"/>
      <c r="D33" s="112"/>
      <c r="E33" s="112"/>
      <c r="F33" s="112"/>
      <c r="G33" s="112"/>
      <c r="H33" s="112"/>
      <c r="I33" s="112"/>
      <c r="J33" s="112"/>
      <c r="K33" s="112"/>
      <c r="L33" s="112"/>
      <c r="M33" s="112"/>
      <c r="N33" s="112"/>
      <c r="O33" s="112"/>
      <c r="P33" s="112"/>
      <c r="Q33" s="112"/>
    </row>
    <row r="34" spans="2:17" ht="15">
      <c r="B34" s="112"/>
      <c r="C34" s="112"/>
      <c r="D34" s="112"/>
      <c r="E34" s="112"/>
      <c r="F34" s="112"/>
      <c r="G34" s="112"/>
      <c r="H34" s="112"/>
      <c r="I34" s="112"/>
      <c r="J34" s="112"/>
      <c r="K34" s="112"/>
      <c r="L34" s="112"/>
      <c r="M34" s="112"/>
      <c r="N34" s="112"/>
      <c r="O34" s="112"/>
      <c r="P34" s="112"/>
      <c r="Q34" s="112"/>
    </row>
    <row r="35" spans="2:17" ht="15">
      <c r="B35" s="112"/>
      <c r="C35" s="112"/>
      <c r="D35" s="112"/>
      <c r="E35" s="112"/>
      <c r="F35" s="112"/>
      <c r="G35" s="112"/>
      <c r="H35" s="112"/>
      <c r="I35" s="112"/>
      <c r="J35" s="112"/>
      <c r="K35" s="112"/>
      <c r="L35" s="112"/>
      <c r="M35" s="112"/>
      <c r="N35" s="112"/>
      <c r="O35" s="112"/>
      <c r="P35" s="112"/>
      <c r="Q35" s="112"/>
    </row>
    <row r="36" spans="2:17" ht="15">
      <c r="B36" s="112"/>
      <c r="C36" s="112"/>
      <c r="D36" s="112"/>
      <c r="E36" s="112"/>
      <c r="F36" s="112"/>
      <c r="G36" s="112"/>
      <c r="H36" s="112"/>
      <c r="I36" s="112"/>
      <c r="J36" s="112"/>
      <c r="K36" s="112"/>
      <c r="L36" s="112"/>
      <c r="M36" s="112"/>
      <c r="N36" s="112"/>
      <c r="O36" s="112"/>
      <c r="P36" s="112"/>
      <c r="Q36" s="112"/>
    </row>
    <row r="37" spans="2:17" ht="15">
      <c r="B37" s="112"/>
      <c r="C37" s="112"/>
      <c r="D37" s="112"/>
      <c r="E37" s="112"/>
      <c r="F37" s="112"/>
      <c r="G37" s="112"/>
      <c r="H37" s="112"/>
      <c r="I37" s="112"/>
      <c r="J37" s="112"/>
      <c r="K37" s="112"/>
      <c r="L37" s="112"/>
      <c r="M37" s="112"/>
      <c r="N37" s="112"/>
      <c r="O37" s="112"/>
      <c r="P37" s="112"/>
      <c r="Q37" s="112"/>
    </row>
    <row r="38" spans="2:17" ht="15">
      <c r="B38" s="112"/>
      <c r="C38" s="112"/>
      <c r="D38" s="112"/>
      <c r="E38" s="112"/>
      <c r="F38" s="112"/>
      <c r="G38" s="112"/>
      <c r="H38" s="112"/>
      <c r="I38" s="112"/>
      <c r="J38" s="112"/>
      <c r="K38" s="112"/>
      <c r="L38" s="112"/>
      <c r="M38" s="112"/>
      <c r="N38" s="112"/>
      <c r="O38" s="112"/>
      <c r="P38" s="112"/>
      <c r="Q38" s="112"/>
    </row>
    <row r="39" spans="2:17" ht="15">
      <c r="B39" s="112"/>
      <c r="C39" s="112"/>
      <c r="D39" s="112"/>
      <c r="E39" s="112"/>
      <c r="F39" s="112"/>
      <c r="G39" s="112"/>
      <c r="H39" s="112"/>
      <c r="I39" s="112"/>
      <c r="J39" s="112"/>
      <c r="K39" s="112"/>
      <c r="L39" s="112"/>
      <c r="M39" s="112"/>
      <c r="N39" s="112"/>
      <c r="O39" s="112"/>
      <c r="P39" s="112"/>
      <c r="Q39" s="112"/>
    </row>
    <row r="40" spans="2:17" ht="15">
      <c r="B40" s="112"/>
      <c r="C40" s="112"/>
      <c r="D40" s="112"/>
      <c r="E40" s="112"/>
      <c r="F40" s="112"/>
      <c r="G40" s="112"/>
      <c r="H40" s="112"/>
      <c r="I40" s="112"/>
      <c r="J40" s="112"/>
      <c r="K40" s="112"/>
      <c r="L40" s="112"/>
      <c r="M40" s="112"/>
      <c r="N40" s="112"/>
      <c r="O40" s="112"/>
      <c r="P40" s="112"/>
      <c r="Q40" s="112"/>
    </row>
    <row r="41" spans="2:17" ht="15">
      <c r="B41" s="112"/>
      <c r="C41" s="112"/>
      <c r="D41" s="112"/>
      <c r="E41" s="112"/>
      <c r="F41" s="112"/>
      <c r="G41" s="112"/>
      <c r="H41" s="112"/>
      <c r="I41" s="112"/>
      <c r="J41" s="112"/>
      <c r="K41" s="112"/>
      <c r="L41" s="112"/>
      <c r="M41" s="112"/>
      <c r="N41" s="112"/>
      <c r="O41" s="112"/>
      <c r="P41" s="112"/>
      <c r="Q41" s="112"/>
    </row>
    <row r="42" spans="2:17" ht="15">
      <c r="B42" s="112"/>
      <c r="C42" s="112"/>
      <c r="D42" s="112"/>
      <c r="E42" s="112"/>
      <c r="F42" s="112"/>
      <c r="G42" s="112"/>
      <c r="H42" s="112"/>
      <c r="I42" s="112"/>
      <c r="J42" s="112"/>
      <c r="K42" s="112"/>
      <c r="L42" s="112"/>
      <c r="M42" s="112"/>
      <c r="N42" s="112"/>
      <c r="O42" s="112"/>
      <c r="P42" s="112"/>
      <c r="Q42" s="112"/>
    </row>
    <row r="43" spans="2:17">
      <c r="B43" s="116"/>
      <c r="C43" s="116"/>
      <c r="D43" s="116"/>
      <c r="E43" s="116"/>
      <c r="F43" s="116"/>
      <c r="G43" s="116"/>
      <c r="H43" s="116"/>
      <c r="I43" s="116"/>
      <c r="J43" s="116"/>
      <c r="K43" s="116"/>
      <c r="L43" s="116"/>
      <c r="M43" s="116"/>
      <c r="N43" s="116"/>
      <c r="O43" s="116"/>
      <c r="P43" s="116"/>
      <c r="Q43" s="116"/>
    </row>
    <row r="44" spans="2:17">
      <c r="B44" s="116"/>
      <c r="C44" s="116"/>
      <c r="D44" s="116"/>
      <c r="E44" s="116"/>
      <c r="F44" s="116"/>
      <c r="G44" s="116"/>
      <c r="H44" s="116"/>
      <c r="I44" s="116"/>
      <c r="J44" s="116"/>
      <c r="K44" s="116"/>
      <c r="L44" s="116"/>
      <c r="M44" s="116"/>
      <c r="N44" s="116"/>
      <c r="O44" s="116"/>
      <c r="P44" s="116"/>
      <c r="Q44" s="116"/>
    </row>
    <row r="45" spans="2:17">
      <c r="B45" s="116"/>
      <c r="C45" s="116"/>
      <c r="D45" s="116"/>
      <c r="E45" s="116"/>
      <c r="F45" s="116"/>
      <c r="G45" s="116"/>
      <c r="H45" s="116"/>
      <c r="I45" s="116"/>
      <c r="J45" s="116"/>
      <c r="K45" s="116"/>
      <c r="L45" s="116"/>
      <c r="M45" s="116"/>
      <c r="N45" s="116"/>
      <c r="O45" s="116"/>
      <c r="P45" s="116"/>
      <c r="Q45" s="116"/>
    </row>
    <row r="46" spans="2:17">
      <c r="B46" s="116"/>
      <c r="C46" s="116"/>
      <c r="D46" s="116"/>
      <c r="E46" s="116"/>
      <c r="F46" s="116"/>
      <c r="G46" s="116"/>
      <c r="H46" s="116"/>
      <c r="I46" s="116"/>
      <c r="J46" s="116"/>
      <c r="K46" s="116"/>
      <c r="L46" s="116"/>
      <c r="M46" s="116"/>
      <c r="N46" s="116"/>
      <c r="O46" s="116"/>
      <c r="P46" s="116"/>
      <c r="Q46" s="116"/>
    </row>
    <row r="47" spans="2:17">
      <c r="B47" s="116"/>
      <c r="C47" s="116"/>
      <c r="D47" s="116"/>
      <c r="E47" s="116"/>
      <c r="F47" s="116"/>
      <c r="G47" s="116"/>
      <c r="H47" s="116"/>
      <c r="I47" s="116"/>
      <c r="J47" s="116"/>
      <c r="K47" s="116"/>
      <c r="L47" s="116"/>
      <c r="M47" s="116"/>
      <c r="N47" s="116"/>
      <c r="O47" s="116"/>
      <c r="P47" s="116"/>
      <c r="Q47" s="116"/>
    </row>
    <row r="48" spans="2:17">
      <c r="B48" s="116"/>
      <c r="C48" s="116"/>
      <c r="D48" s="116"/>
      <c r="E48" s="116"/>
      <c r="F48" s="116"/>
      <c r="G48" s="116"/>
      <c r="H48" s="116"/>
      <c r="I48" s="116"/>
      <c r="J48" s="116"/>
      <c r="K48" s="116"/>
      <c r="L48" s="116"/>
      <c r="M48" s="116"/>
      <c r="N48" s="116"/>
      <c r="O48" s="116"/>
      <c r="P48" s="116"/>
      <c r="Q48" s="116"/>
    </row>
    <row r="49" spans="2:17">
      <c r="B49" s="116"/>
      <c r="C49" s="116"/>
      <c r="D49" s="116"/>
      <c r="E49" s="116"/>
      <c r="F49" s="116"/>
      <c r="G49" s="116"/>
      <c r="H49" s="116"/>
      <c r="I49" s="116"/>
      <c r="J49" s="116"/>
      <c r="K49" s="116"/>
      <c r="L49" s="116"/>
      <c r="M49" s="116"/>
      <c r="N49" s="116"/>
      <c r="O49" s="116"/>
      <c r="P49" s="116"/>
      <c r="Q49" s="116"/>
    </row>
    <row r="50" spans="2:17">
      <c r="B50" s="116"/>
      <c r="C50" s="116"/>
      <c r="D50" s="116"/>
      <c r="E50" s="116"/>
      <c r="F50" s="116"/>
      <c r="G50" s="116"/>
      <c r="H50" s="116"/>
      <c r="I50" s="116"/>
      <c r="J50" s="116"/>
      <c r="K50" s="116"/>
      <c r="L50" s="116"/>
      <c r="M50" s="116"/>
      <c r="N50" s="116"/>
      <c r="O50" s="116"/>
      <c r="P50" s="116"/>
      <c r="Q50" s="116"/>
    </row>
    <row r="51" spans="2:17">
      <c r="B51" s="116"/>
      <c r="C51" s="116"/>
      <c r="D51" s="116"/>
      <c r="E51" s="116"/>
      <c r="F51" s="116"/>
      <c r="G51" s="116"/>
      <c r="H51" s="116"/>
      <c r="I51" s="116"/>
      <c r="J51" s="116"/>
      <c r="K51" s="116"/>
      <c r="L51" s="116"/>
      <c r="M51" s="116"/>
      <c r="N51" s="116"/>
      <c r="O51" s="116"/>
      <c r="P51" s="116"/>
      <c r="Q51" s="116"/>
    </row>
    <row r="52" spans="2:17">
      <c r="B52" s="116"/>
      <c r="C52" s="116"/>
      <c r="D52" s="116"/>
      <c r="E52" s="116"/>
      <c r="F52" s="116"/>
      <c r="G52" s="116"/>
      <c r="H52" s="116"/>
      <c r="I52" s="116"/>
      <c r="J52" s="116"/>
      <c r="K52" s="116"/>
      <c r="L52" s="116"/>
      <c r="M52" s="116"/>
      <c r="N52" s="116"/>
      <c r="O52" s="116"/>
      <c r="P52" s="116"/>
      <c r="Q52" s="116"/>
    </row>
    <row r="53" spans="2:17">
      <c r="B53" s="116"/>
      <c r="C53" s="116"/>
      <c r="D53" s="116"/>
      <c r="E53" s="116"/>
      <c r="F53" s="116"/>
      <c r="G53" s="116"/>
      <c r="H53" s="116"/>
      <c r="I53" s="116"/>
      <c r="J53" s="116"/>
      <c r="K53" s="116"/>
      <c r="L53" s="116"/>
      <c r="M53" s="116"/>
      <c r="N53" s="116"/>
      <c r="O53" s="116"/>
      <c r="P53" s="116"/>
      <c r="Q53" s="116"/>
    </row>
    <row r="54" spans="2:17">
      <c r="B54" s="116"/>
      <c r="C54" s="116"/>
      <c r="D54" s="116"/>
      <c r="E54" s="116"/>
      <c r="F54" s="116"/>
      <c r="G54" s="116"/>
      <c r="H54" s="116"/>
      <c r="I54" s="116"/>
      <c r="J54" s="116"/>
      <c r="K54" s="116"/>
      <c r="L54" s="116"/>
      <c r="M54" s="116"/>
      <c r="N54" s="116"/>
      <c r="O54" s="116"/>
      <c r="P54" s="116"/>
      <c r="Q54" s="116"/>
    </row>
    <row r="55" spans="2:17">
      <c r="B55" s="116"/>
      <c r="C55" s="116"/>
      <c r="D55" s="116"/>
      <c r="E55" s="116"/>
      <c r="F55" s="116"/>
      <c r="G55" s="116"/>
      <c r="H55" s="116"/>
      <c r="I55" s="116"/>
      <c r="J55" s="116"/>
      <c r="K55" s="116"/>
      <c r="L55" s="116"/>
      <c r="M55" s="116"/>
      <c r="N55" s="116"/>
      <c r="O55" s="116"/>
      <c r="P55" s="116"/>
      <c r="Q55" s="116"/>
    </row>
    <row r="56" spans="2:17">
      <c r="B56" s="116"/>
      <c r="C56" s="116"/>
      <c r="D56" s="116"/>
      <c r="E56" s="116"/>
      <c r="F56" s="116"/>
      <c r="G56" s="116"/>
      <c r="H56" s="116"/>
      <c r="I56" s="116"/>
      <c r="J56" s="116"/>
      <c r="K56" s="116"/>
      <c r="L56" s="116"/>
      <c r="M56" s="116"/>
      <c r="N56" s="116"/>
      <c r="O56" s="116"/>
      <c r="P56" s="116"/>
      <c r="Q56" s="116"/>
    </row>
    <row r="57" spans="2:17">
      <c r="B57" s="116"/>
      <c r="C57" s="116"/>
      <c r="D57" s="116"/>
      <c r="E57" s="116"/>
      <c r="F57" s="116"/>
      <c r="G57" s="116"/>
      <c r="H57" s="116"/>
      <c r="I57" s="116"/>
      <c r="J57" s="116"/>
      <c r="K57" s="116"/>
      <c r="L57" s="116"/>
      <c r="M57" s="116"/>
      <c r="N57" s="116"/>
      <c r="O57" s="116"/>
      <c r="P57" s="116"/>
      <c r="Q57" s="116"/>
    </row>
    <row r="58" spans="2:17">
      <c r="B58" s="116"/>
      <c r="C58" s="116"/>
      <c r="D58" s="116"/>
      <c r="E58" s="116"/>
      <c r="F58" s="116"/>
      <c r="G58" s="116"/>
      <c r="H58" s="116"/>
      <c r="I58" s="116"/>
      <c r="J58" s="116"/>
      <c r="K58" s="116"/>
      <c r="L58" s="116"/>
      <c r="M58" s="116"/>
      <c r="N58" s="116"/>
      <c r="O58" s="116"/>
      <c r="P58" s="116"/>
      <c r="Q58" s="116"/>
    </row>
    <row r="59" spans="2:17">
      <c r="B59" s="116"/>
    </row>
    <row r="60" spans="2:17">
      <c r="B60" s="116"/>
    </row>
    <row r="61" spans="2:17">
      <c r="B61" s="116"/>
    </row>
    <row r="62" spans="2:17">
      <c r="B62" s="116"/>
    </row>
    <row r="63" spans="2:17">
      <c r="B63" s="116"/>
    </row>
  </sheetData>
  <mergeCells count="2">
    <mergeCell ref="B4:I4"/>
    <mergeCell ref="J4:Q4"/>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sheetPr codeName="Sheet3">
    <tabColor theme="5"/>
  </sheetPr>
  <dimension ref="A1:U44"/>
  <sheetViews>
    <sheetView zoomScaleNormal="100" workbookViewId="0"/>
  </sheetViews>
  <sheetFormatPr defaultRowHeight="11.25"/>
  <cols>
    <col min="1" max="1" width="9.140625" style="1"/>
    <col min="2" max="17" width="12.7109375" style="1" customWidth="1"/>
    <col min="18" max="16384" width="9.140625" style="1"/>
  </cols>
  <sheetData>
    <row r="1" spans="1:21" ht="12.75">
      <c r="B1" s="7" t="str">
        <f>'Table of Contents'!B7</f>
        <v>Table 2: Real GDP, Canada, Business Sector Industries, 1997-2010</v>
      </c>
      <c r="J1" s="7" t="str">
        <f>B1 &amp; " (continued)"</f>
        <v>Table 2: Real GDP, Canada, Business Sector Industries, 1997-2010 (continued)</v>
      </c>
    </row>
    <row r="3" spans="1:21"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row>
    <row r="4" spans="1:21" ht="11.25" customHeight="1">
      <c r="A4" s="5"/>
      <c r="B4" s="141" t="s">
        <v>138</v>
      </c>
      <c r="C4" s="142"/>
      <c r="D4" s="142"/>
      <c r="E4" s="142"/>
      <c r="F4" s="142"/>
      <c r="G4" s="142"/>
      <c r="H4" s="142"/>
      <c r="I4" s="142"/>
      <c r="J4" s="142" t="s">
        <v>138</v>
      </c>
      <c r="K4" s="142"/>
      <c r="L4" s="142"/>
      <c r="M4" s="142"/>
      <c r="N4" s="142"/>
      <c r="O4" s="142"/>
      <c r="P4" s="142"/>
      <c r="Q4" s="142"/>
    </row>
    <row r="5" spans="1:21">
      <c r="A5" s="5">
        <v>1997</v>
      </c>
      <c r="B5" s="92">
        <f>IF(ISERROR((NGDP_Can!B$15*RGDP_Can_1!B5)/100),"…",(NGDP_Can!B$15*RGDP_Can_1!B5)/100)</f>
        <v>782061.43236951495</v>
      </c>
      <c r="C5" s="78">
        <f>IF(ISERROR((NGDP_Can!C$15*RGDP_Can_1!C5)/100),"…",(NGDP_Can!C$15*RGDP_Can_1!C5)/100)</f>
        <v>20004.853706279759</v>
      </c>
      <c r="D5" s="78">
        <f>IF(ISERROR((NGDP_Can!D$15*RGDP_Can_1!D5)/100),"…",(NGDP_Can!D$15*RGDP_Can_1!D5)/100)</f>
        <v>104837.62922864492</v>
      </c>
      <c r="E5" s="78">
        <f>IF(ISERROR((NGDP_Can!E$15*RGDP_Can_1!E5)/100),"…",(NGDP_Can!E$15*RGDP_Can_1!E5)/100)</f>
        <v>30154.740622016121</v>
      </c>
      <c r="F5" s="78">
        <f>IF(ISERROR((NGDP_Can!F$15*RGDP_Can_1!F5)/100),"…",(NGDP_Can!F$15*RGDP_Can_1!F5)/100)</f>
        <v>61603.244641976336</v>
      </c>
      <c r="G5" s="78">
        <f>IF(ISERROR((NGDP_Can!G$15*RGDP_Can_1!G5)/100),"…",(NGDP_Can!G$15*RGDP_Can_1!G5)/100)</f>
        <v>154895.82373308481</v>
      </c>
      <c r="H5" s="22">
        <f>IF(ISERROR((NGDP_Can!H$15*RGDP_Can_1!H5)/100),"…",(NGDP_Can!H$15*RGDP_Can_1!H5)/100)</f>
        <v>47744.801329425696</v>
      </c>
      <c r="I5" s="22">
        <f>IF(ISERROR((NGDP_Can!I$15*RGDP_Can_1!I5)/100),"…",(NGDP_Can!I$15*RGDP_Can_1!I5)/100)</f>
        <v>50049.041442774498</v>
      </c>
      <c r="J5" s="22">
        <f>IF(ISERROR((NGDP_Can!J$15*RGDP_Can_1!J5)/100),"…",(NGDP_Can!J$15*RGDP_Can_1!J5)/100)</f>
        <v>45167.355798938457</v>
      </c>
      <c r="K5" s="22">
        <f>IF(ISERROR((NGDP_Can!K$15*RGDP_Can_1!K5)/100),"…",(NGDP_Can!K$15*RGDP_Can_1!K5)/100)</f>
        <v>27445.232399366374</v>
      </c>
      <c r="L5" s="22">
        <f>IF(ISERROR((NGDP_Can!L$15*RGDP_Can_1!L5)/100),"…",(NGDP_Can!L$15*RGDP_Can_1!L5)/100)</f>
        <v>108201.0008493489</v>
      </c>
      <c r="M5" s="22">
        <f>IF(ISERROR((NGDP_Can!M$15*RGDP_Can_1!M5)/100),"…",(NGDP_Can!M$15*RGDP_Can_1!M5)/100)</f>
        <v>38924.237169773463</v>
      </c>
      <c r="N5" s="22">
        <f>IF(ISERROR((NGDP_Can!N$15*RGDP_Can_1!N5)/100),"…",(NGDP_Can!N$15*RGDP_Can_1!N5)/100)</f>
        <v>20615.065108792835</v>
      </c>
      <c r="O5" s="22">
        <f>IF(ISERROR((NGDP_Can!O$15*RGDP_Can_1!O5)/100),"…",(NGDP_Can!O$15*RGDP_Can_1!O5)/100)</f>
        <v>7977.344694269701</v>
      </c>
      <c r="P5" s="22">
        <f>IF(ISERROR((NGDP_Can!P$15*RGDP_Can_1!P5)/100),"…",(NGDP_Can!P$15*RGDP_Can_1!P5)/100)</f>
        <v>25215.903276278324</v>
      </c>
      <c r="Q5" s="22">
        <f>IF(ISERROR((NGDP_Can!Q$15*RGDP_Can_1!Q5)/100),"…",(NGDP_Can!Q$15*RGDP_Can_1!Q5)/100)</f>
        <v>46369.292252039377</v>
      </c>
    </row>
    <row r="6" spans="1:21">
      <c r="A6" s="5">
        <v>1998</v>
      </c>
      <c r="B6" s="92">
        <f>IF(ISERROR((NGDP_Can!B$15*RGDP_Can_1!B6)/100),"…",(NGDP_Can!B$15*RGDP_Can_1!B6)/100)</f>
        <v>818597.75456293044</v>
      </c>
      <c r="C6" s="78">
        <f>IF(ISERROR((NGDP_Can!C$15*RGDP_Can_1!C6)/100),"…",(NGDP_Can!C$15*RGDP_Can_1!C6)/100)</f>
        <v>21285.321558004638</v>
      </c>
      <c r="D6" s="78">
        <f>IF(ISERROR((NGDP_Can!D$15*RGDP_Can_1!D6)/100),"…",(NGDP_Can!D$15*RGDP_Can_1!D6)/100)</f>
        <v>106617.33179424398</v>
      </c>
      <c r="E6" s="78">
        <f>IF(ISERROR((NGDP_Can!E$15*RGDP_Can_1!E6)/100),"…",(NGDP_Can!E$15*RGDP_Can_1!E6)/100)</f>
        <v>29565.900964869979</v>
      </c>
      <c r="F6" s="78">
        <f>IF(ISERROR((NGDP_Can!F$15*RGDP_Can_1!F6)/100),"…",(NGDP_Can!F$15*RGDP_Can_1!F6)/100)</f>
        <v>63557.665990519563</v>
      </c>
      <c r="G6" s="78">
        <f>IF(ISERROR((NGDP_Can!G$15*RGDP_Can_1!G6)/100),"…",(NGDP_Can!G$15*RGDP_Can_1!G6)/100)</f>
        <v>162644.07092111287</v>
      </c>
      <c r="H6" s="22">
        <f>IF(ISERROR((NGDP_Can!H$15*RGDP_Can_1!H6)/100),"…",(NGDP_Can!H$15*RGDP_Can_1!H6)/100)</f>
        <v>51522.599000078058</v>
      </c>
      <c r="I6" s="22">
        <f>IF(ISERROR((NGDP_Can!I$15*RGDP_Can_1!I6)/100),"…",(NGDP_Can!I$15*RGDP_Can_1!I6)/100)</f>
        <v>53113.054338329763</v>
      </c>
      <c r="J6" s="22">
        <f>IF(ISERROR((NGDP_Can!J$15*RGDP_Can_1!J6)/100),"…",(NGDP_Can!J$15*RGDP_Can_1!J6)/100)</f>
        <v>46179.354840132852</v>
      </c>
      <c r="K6" s="22">
        <f>IF(ISERROR((NGDP_Can!K$15*RGDP_Can_1!K6)/100),"…",(NGDP_Can!K$15*RGDP_Can_1!K6)/100)</f>
        <v>29546.499858805815</v>
      </c>
      <c r="L6" s="22">
        <f>IF(ISERROR((NGDP_Can!L$15*RGDP_Can_1!L6)/100),"…",(NGDP_Can!L$15*RGDP_Can_1!L6)/100)</f>
        <v>111795.70708655159</v>
      </c>
      <c r="M6" s="22">
        <f>IF(ISERROR((NGDP_Can!M$15*RGDP_Can_1!M6)/100),"…",(NGDP_Can!M$15*RGDP_Can_1!M6)/100)</f>
        <v>43782.990981972704</v>
      </c>
      <c r="N6" s="22">
        <f>IF(ISERROR((NGDP_Can!N$15*RGDP_Can_1!N6)/100),"…",(NGDP_Can!N$15*RGDP_Can_1!N6)/100)</f>
        <v>22039.933365786379</v>
      </c>
      <c r="O6" s="22">
        <f>IF(ISERROR((NGDP_Can!O$15*RGDP_Can_1!O6)/100),"…",(NGDP_Can!O$15*RGDP_Can_1!O6)/100)</f>
        <v>8277.1819870089785</v>
      </c>
      <c r="P6" s="22">
        <f>IF(ISERROR((NGDP_Can!P$15*RGDP_Can_1!P6)/100),"…",(NGDP_Can!P$15*RGDP_Can_1!P6)/100)</f>
        <v>26707.647185857975</v>
      </c>
      <c r="Q6" s="22">
        <f>IF(ISERROR((NGDP_Can!Q$15*RGDP_Can_1!Q6)/100),"…",(NGDP_Can!Q$15*RGDP_Can_1!Q6)/100)</f>
        <v>47417.904679659485</v>
      </c>
      <c r="S6" s="91"/>
      <c r="T6" s="44"/>
      <c r="U6" s="44"/>
    </row>
    <row r="7" spans="1:21">
      <c r="A7" s="5">
        <v>1999</v>
      </c>
      <c r="B7" s="92">
        <f>IF(ISERROR((NGDP_Can!B$15*RGDP_Can_1!B7)/100),"…",(NGDP_Can!B$15*RGDP_Can_1!B7)/100)</f>
        <v>873109.51478623459</v>
      </c>
      <c r="C7" s="78">
        <f>IF(ISERROR((NGDP_Can!C$15*RGDP_Can_1!C7)/100),"…",(NGDP_Can!C$15*RGDP_Can_1!C7)/100)</f>
        <v>22858.576725191608</v>
      </c>
      <c r="D7" s="78">
        <f>IF(ISERROR((NGDP_Can!D$15*RGDP_Can_1!D7)/100),"…",(NGDP_Can!D$15*RGDP_Can_1!D7)/100)</f>
        <v>105705.12319772247</v>
      </c>
      <c r="E7" s="78">
        <f>IF(ISERROR((NGDP_Can!E$15*RGDP_Can_1!E7)/100),"…",(NGDP_Can!E$15*RGDP_Can_1!E7)/100)</f>
        <v>29985.704900989844</v>
      </c>
      <c r="F7" s="78">
        <f>IF(ISERROR((NGDP_Can!F$15*RGDP_Can_1!F7)/100),"…",(NGDP_Can!F$15*RGDP_Can_1!F7)/100)</f>
        <v>66636.321613617765</v>
      </c>
      <c r="G7" s="78">
        <f>IF(ISERROR((NGDP_Can!G$15*RGDP_Can_1!G7)/100),"…",(NGDP_Can!G$15*RGDP_Can_1!G7)/100)</f>
        <v>175922.40851878363</v>
      </c>
      <c r="H7" s="22">
        <f>IF(ISERROR((NGDP_Can!H$15*RGDP_Can_1!H7)/100),"…",(NGDP_Can!H$15*RGDP_Can_1!H7)/100)</f>
        <v>55074.533878850161</v>
      </c>
      <c r="I7" s="22">
        <f>IF(ISERROR((NGDP_Can!I$15*RGDP_Can_1!I7)/100),"…",(NGDP_Can!I$15*RGDP_Can_1!I7)/100)</f>
        <v>55675.648565580705</v>
      </c>
      <c r="J7" s="22">
        <f>IF(ISERROR((NGDP_Can!J$15*RGDP_Can_1!J7)/100),"…",(NGDP_Can!J$15*RGDP_Can_1!J7)/100)</f>
        <v>49203.255398172078</v>
      </c>
      <c r="K7" s="22">
        <f>IF(ISERROR((NGDP_Can!K$15*RGDP_Can_1!K7)/100),"…",(NGDP_Can!K$15*RGDP_Can_1!K7)/100)</f>
        <v>33297.677362655995</v>
      </c>
      <c r="L7" s="22">
        <f>IF(ISERROR((NGDP_Can!L$15*RGDP_Can_1!L7)/100),"…",(NGDP_Can!L$15*RGDP_Can_1!L7)/100)</f>
        <v>118942.13668028105</v>
      </c>
      <c r="M7" s="22">
        <f>IF(ISERROR((NGDP_Can!M$15*RGDP_Can_1!M7)/100),"…",(NGDP_Can!M$15*RGDP_Can_1!M7)/100)</f>
        <v>48198.240404305878</v>
      </c>
      <c r="N7" s="22">
        <f>IF(ISERROR((NGDP_Can!N$15*RGDP_Can_1!N7)/100),"…",(NGDP_Can!N$15*RGDP_Can_1!N7)/100)</f>
        <v>24595.516937888911</v>
      </c>
      <c r="O7" s="22">
        <f>IF(ISERROR((NGDP_Can!O$15*RGDP_Can_1!O7)/100),"…",(NGDP_Can!O$15*RGDP_Can_1!O7)/100)</f>
        <v>8583.2220921865392</v>
      </c>
      <c r="P7" s="22">
        <f>IF(ISERROR((NGDP_Can!P$15*RGDP_Can_1!P7)/100),"…",(NGDP_Can!P$15*RGDP_Can_1!P7)/100)</f>
        <v>27754.478690301938</v>
      </c>
      <c r="Q7" s="22">
        <f>IF(ISERROR((NGDP_Can!Q$15*RGDP_Can_1!Q7)/100),"…",(NGDP_Can!Q$15*RGDP_Can_1!Q7)/100)</f>
        <v>50499.622780763799</v>
      </c>
      <c r="S7" s="91"/>
      <c r="T7" s="44"/>
      <c r="U7" s="44"/>
    </row>
    <row r="8" spans="1:21">
      <c r="A8" s="5">
        <v>2000</v>
      </c>
      <c r="B8" s="92">
        <f>IF(ISERROR((NGDP_Can!B$15*RGDP_Can_1!B8)/100),"…",(NGDP_Can!B$15*RGDP_Can_1!B8)/100)</f>
        <v>928927.62418609927</v>
      </c>
      <c r="C8" s="78">
        <f>IF(ISERROR((NGDP_Can!C$15*RGDP_Can_1!C8)/100),"…",(NGDP_Can!C$15*RGDP_Can_1!C8)/100)</f>
        <v>22727.36759742612</v>
      </c>
      <c r="D8" s="78">
        <f>IF(ISERROR((NGDP_Can!D$15*RGDP_Can_1!D8)/100),"…",(NGDP_Can!D$15*RGDP_Can_1!D8)/100)</f>
        <v>108985.95397495806</v>
      </c>
      <c r="E8" s="78">
        <f>IF(ISERROR((NGDP_Can!E$15*RGDP_Can_1!E8)/100),"…",(NGDP_Can!E$15*RGDP_Can_1!E8)/100)</f>
        <v>30027.460571823613</v>
      </c>
      <c r="F8" s="78">
        <f>IF(ISERROR((NGDP_Can!F$15*RGDP_Can_1!F8)/100),"…",(NGDP_Can!F$15*RGDP_Can_1!F8)/100)</f>
        <v>70165.298241161334</v>
      </c>
      <c r="G8" s="78">
        <f>IF(ISERROR((NGDP_Can!G$15*RGDP_Can_1!G8)/100),"…",(NGDP_Can!G$15*RGDP_Can_1!G8)/100)</f>
        <v>193602.53256144869</v>
      </c>
      <c r="H8" s="22">
        <f>IF(ISERROR((NGDP_Can!H$15*RGDP_Can_1!H8)/100),"…",(NGDP_Can!H$15*RGDP_Can_1!H8)/100)</f>
        <v>58556.993047684533</v>
      </c>
      <c r="I8" s="22">
        <f>IF(ISERROR((NGDP_Can!I$15*RGDP_Can_1!I8)/100),"…",(NGDP_Can!I$15*RGDP_Can_1!I8)/100)</f>
        <v>59208.072632592142</v>
      </c>
      <c r="J8" s="22">
        <f>IF(ISERROR((NGDP_Can!J$15*RGDP_Can_1!J8)/100),"…",(NGDP_Can!J$15*RGDP_Can_1!J8)/100)</f>
        <v>51865.197176489084</v>
      </c>
      <c r="K8" s="22">
        <f>IF(ISERROR((NGDP_Can!K$15*RGDP_Can_1!K8)/100),"…",(NGDP_Can!K$15*RGDP_Can_1!K8)/100)</f>
        <v>35926.121939787932</v>
      </c>
      <c r="L8" s="22">
        <f>IF(ISERROR((NGDP_Can!L$15*RGDP_Can_1!L8)/100),"…",(NGDP_Can!L$15*RGDP_Can_1!L8)/100)</f>
        <v>125040.18861445552</v>
      </c>
      <c r="M8" s="22">
        <f>IF(ISERROR((NGDP_Can!M$15*RGDP_Can_1!M8)/100),"…",(NGDP_Can!M$15*RGDP_Can_1!M8)/100)</f>
        <v>53347.324883378904</v>
      </c>
      <c r="N8" s="22">
        <f>IF(ISERROR((NGDP_Can!N$15*RGDP_Can_1!N8)/100),"…",(NGDP_Can!N$15*RGDP_Can_1!N8)/100)</f>
        <v>25615.202161822199</v>
      </c>
      <c r="O8" s="22">
        <f>IF(ISERROR((NGDP_Can!O$15*RGDP_Can_1!O8)/100),"…",(NGDP_Can!O$15*RGDP_Can_1!O8)/100)</f>
        <v>8951.9786707810108</v>
      </c>
      <c r="P8" s="22">
        <f>IF(ISERROR((NGDP_Can!P$15*RGDP_Can_1!P8)/100),"…",(NGDP_Can!P$15*RGDP_Can_1!P8)/100)</f>
        <v>28650.672279760078</v>
      </c>
      <c r="Q8" s="22">
        <f>IF(ISERROR((NGDP_Can!Q$15*RGDP_Can_1!Q8)/100),"…",(NGDP_Can!Q$15*RGDP_Can_1!Q8)/100)</f>
        <v>53501.123305977584</v>
      </c>
      <c r="S8" s="91"/>
      <c r="T8" s="44"/>
      <c r="U8" s="44"/>
    </row>
    <row r="9" spans="1:21">
      <c r="A9" s="5">
        <v>2001</v>
      </c>
      <c r="B9" s="92">
        <f>IF(ISERROR((NGDP_Can!B$15*RGDP_Can_1!B9)/100),"…",(NGDP_Can!B$15*RGDP_Can_1!B9)/100)</f>
        <v>939812.54556598514</v>
      </c>
      <c r="C9" s="78">
        <f>IF(ISERROR((NGDP_Can!C$15*RGDP_Can_1!C9)/100),"…",(NGDP_Can!C$15*RGDP_Can_1!C9)/100)</f>
        <v>20997.411193071719</v>
      </c>
      <c r="D9" s="78">
        <f>IF(ISERROR((NGDP_Can!D$15*RGDP_Can_1!D9)/100),"…",(NGDP_Can!D$15*RGDP_Can_1!D9)/100)</f>
        <v>107969.3323895341</v>
      </c>
      <c r="E9" s="78">
        <f>IF(ISERROR((NGDP_Can!E$15*RGDP_Can_1!E9)/100),"…",(NGDP_Can!E$15*RGDP_Can_1!E9)/100)</f>
        <v>28295.134232202607</v>
      </c>
      <c r="F9" s="78">
        <f>IF(ISERROR((NGDP_Can!F$15*RGDP_Can_1!F9)/100),"…",(NGDP_Can!F$15*RGDP_Can_1!F9)/100)</f>
        <v>75063.546675957841</v>
      </c>
      <c r="G9" s="78">
        <f>IF(ISERROR((NGDP_Can!G$15*RGDP_Can_1!G9)/100),"…",(NGDP_Can!G$15*RGDP_Can_1!G9)/100)</f>
        <v>184819.09093131419</v>
      </c>
      <c r="H9" s="22">
        <f>IF(ISERROR((NGDP_Can!H$15*RGDP_Can_1!H9)/100),"…",(NGDP_Can!H$15*RGDP_Can_1!H9)/100)</f>
        <v>59585.085784217175</v>
      </c>
      <c r="I9" s="22">
        <f>IF(ISERROR((NGDP_Can!I$15*RGDP_Can_1!I9)/100),"…",(NGDP_Can!I$15*RGDP_Can_1!I9)/100)</f>
        <v>62203.404364791131</v>
      </c>
      <c r="J9" s="22">
        <f>IF(ISERROR((NGDP_Can!J$15*RGDP_Can_1!J9)/100),"…",(NGDP_Can!J$15*RGDP_Can_1!J9)/100)</f>
        <v>53254.047970975385</v>
      </c>
      <c r="K9" s="22">
        <f>IF(ISERROR((NGDP_Can!K$15*RGDP_Can_1!K9)/100),"…",(NGDP_Can!K$15*RGDP_Can_1!K9)/100)</f>
        <v>38740.391300007897</v>
      </c>
      <c r="L9" s="22">
        <f>IF(ISERROR((NGDP_Can!L$15*RGDP_Can_1!L9)/100),"…",(NGDP_Can!L$15*RGDP_Can_1!L9)/100)</f>
        <v>131545.68228480578</v>
      </c>
      <c r="M9" s="22">
        <f>IF(ISERROR((NGDP_Can!M$15*RGDP_Can_1!M9)/100),"…",(NGDP_Can!M$15*RGDP_Can_1!M9)/100)</f>
        <v>54719.588847489416</v>
      </c>
      <c r="N9" s="22">
        <f>IF(ISERROR((NGDP_Can!N$15*RGDP_Can_1!N9)/100),"…",(NGDP_Can!N$15*RGDP_Can_1!N9)/100)</f>
        <v>26831.456423644951</v>
      </c>
      <c r="O9" s="22">
        <f>IF(ISERROR((NGDP_Can!O$15*RGDP_Can_1!O9)/100),"…",(NGDP_Can!O$15*RGDP_Can_1!O9)/100)</f>
        <v>9449.3975749226011</v>
      </c>
      <c r="P9" s="22">
        <f>IF(ISERROR((NGDP_Can!P$15*RGDP_Can_1!P9)/100),"…",(NGDP_Can!P$15*RGDP_Can_1!P9)/100)</f>
        <v>29132.299948089803</v>
      </c>
      <c r="Q9" s="22">
        <f>IF(ISERROR((NGDP_Can!Q$15*RGDP_Can_1!Q9)/100),"…",(NGDP_Can!Q$15*RGDP_Can_1!Q9)/100)</f>
        <v>55205.383045414404</v>
      </c>
      <c r="S9" s="91"/>
      <c r="T9" s="44"/>
      <c r="U9" s="44"/>
    </row>
    <row r="10" spans="1:21">
      <c r="A10" s="5">
        <v>2002</v>
      </c>
      <c r="B10" s="92">
        <f>IF(ISERROR((NGDP_Can!B$15*RGDP_Can_1!B10)/100),"…",(NGDP_Can!B$15*RGDP_Can_1!B10)/100)</f>
        <v>963727.85701341624</v>
      </c>
      <c r="C10" s="78">
        <f>IF(ISERROR((NGDP_Can!C$15*RGDP_Can_1!C10)/100),"…",(NGDP_Can!C$15*RGDP_Can_1!C10)/100)</f>
        <v>19808.604360387395</v>
      </c>
      <c r="D10" s="78">
        <f>IF(ISERROR((NGDP_Can!D$15*RGDP_Can_1!D10)/100),"…",(NGDP_Can!D$15*RGDP_Can_1!D10)/100)</f>
        <v>112151.47282641042</v>
      </c>
      <c r="E10" s="78">
        <f>IF(ISERROR((NGDP_Can!E$15*RGDP_Can_1!E10)/100),"…",(NGDP_Can!E$15*RGDP_Can_1!E10)/100)</f>
        <v>29961.418567108911</v>
      </c>
      <c r="F10" s="78">
        <f>IF(ISERROR((NGDP_Can!F$15*RGDP_Can_1!F10)/100),"…",(NGDP_Can!F$15*RGDP_Can_1!F10)/100)</f>
        <v>78308.600464919451</v>
      </c>
      <c r="G10" s="78">
        <f>IF(ISERROR((NGDP_Can!G$15*RGDP_Can_1!G10)/100),"…",(NGDP_Can!G$15*RGDP_Can_1!G10)/100)</f>
        <v>186166.3936302787</v>
      </c>
      <c r="H10" s="22">
        <f>IF(ISERROR((NGDP_Can!H$15*RGDP_Can_1!H10)/100),"…",(NGDP_Can!H$15*RGDP_Can_1!H10)/100)</f>
        <v>61581.54902700198</v>
      </c>
      <c r="I10" s="22">
        <f>IF(ISERROR((NGDP_Can!I$15*RGDP_Can_1!I10)/100),"…",(NGDP_Can!I$15*RGDP_Can_1!I10)/100)</f>
        <v>65865.312852522082</v>
      </c>
      <c r="J10" s="22">
        <f>IF(ISERROR((NGDP_Can!J$15*RGDP_Can_1!J10)/100),"…",(NGDP_Can!J$15*RGDP_Can_1!J10)/100)</f>
        <v>53078.087035256271</v>
      </c>
      <c r="K10" s="22">
        <f>IF(ISERROR((NGDP_Can!K$15*RGDP_Can_1!K10)/100),"…",(NGDP_Can!K$15*RGDP_Can_1!K10)/100)</f>
        <v>40460.139310411279</v>
      </c>
      <c r="L10" s="22">
        <f>IF(ISERROR((NGDP_Can!L$15*RGDP_Can_1!L10)/100),"…",(NGDP_Can!L$15*RGDP_Can_1!L10)/100)</f>
        <v>135247.99181359311</v>
      </c>
      <c r="M10" s="22">
        <f>IF(ISERROR((NGDP_Can!M$15*RGDP_Can_1!M10)/100),"…",(NGDP_Can!M$15*RGDP_Can_1!M10)/100)</f>
        <v>55975.035135498358</v>
      </c>
      <c r="N10" s="22">
        <f>IF(ISERROR((NGDP_Can!N$15*RGDP_Can_1!N10)/100),"…",(NGDP_Can!N$15*RGDP_Can_1!N10)/100)</f>
        <v>29238.768194358065</v>
      </c>
      <c r="O10" s="22">
        <f>IF(ISERROR((NGDP_Can!O$15*RGDP_Can_1!O10)/100),"…",(NGDP_Can!O$15*RGDP_Can_1!O10)/100)</f>
        <v>9570.914569933504</v>
      </c>
      <c r="P10" s="22">
        <f>IF(ISERROR((NGDP_Can!P$15*RGDP_Can_1!P10)/100),"…",(NGDP_Can!P$15*RGDP_Can_1!P10)/100)</f>
        <v>29676.74502268809</v>
      </c>
      <c r="Q10" s="22">
        <f>IF(ISERROR((NGDP_Can!Q$15*RGDP_Can_1!Q10)/100),"…",(NGDP_Can!Q$15*RGDP_Can_1!Q10)/100)</f>
        <v>56453.897219259503</v>
      </c>
      <c r="S10" s="91"/>
      <c r="T10" s="44"/>
      <c r="U10" s="44"/>
    </row>
    <row r="11" spans="1:21">
      <c r="A11" s="5">
        <v>2003</v>
      </c>
      <c r="B11" s="92">
        <f>IF(ISERROR((NGDP_Can!B$15*RGDP_Can_1!B11)/100),"…",(NGDP_Can!B$15*RGDP_Can_1!B11)/100)</f>
        <v>981262.96930951788</v>
      </c>
      <c r="C11" s="78">
        <f>IF(ISERROR((NGDP_Can!C$15*RGDP_Can_1!C11)/100),"…",(NGDP_Can!C$15*RGDP_Can_1!C11)/100)</f>
        <v>21533.189641976944</v>
      </c>
      <c r="D11" s="78">
        <f>IF(ISERROR((NGDP_Can!D$15*RGDP_Can_1!D11)/100),"…",(NGDP_Can!D$15*RGDP_Can_1!D11)/100)</f>
        <v>114462.67839192977</v>
      </c>
      <c r="E11" s="78">
        <f>IF(ISERROR((NGDP_Can!E$15*RGDP_Can_1!E11)/100),"…",(NGDP_Can!E$15*RGDP_Can_1!E11)/100)</f>
        <v>30059.289765519839</v>
      </c>
      <c r="F11" s="78">
        <f>IF(ISERROR((NGDP_Can!F$15*RGDP_Can_1!F11)/100),"…",(NGDP_Can!F$15*RGDP_Can_1!F11)/100)</f>
        <v>81266.768718300067</v>
      </c>
      <c r="G11" s="78">
        <f>IF(ISERROR((NGDP_Can!G$15*RGDP_Can_1!G11)/100),"…",(NGDP_Can!G$15*RGDP_Can_1!G11)/100)</f>
        <v>184766.37328091118</v>
      </c>
      <c r="H11" s="22">
        <f>IF(ISERROR((NGDP_Can!H$15*RGDP_Can_1!H11)/100),"…",(NGDP_Can!H$15*RGDP_Can_1!H11)/100)</f>
        <v>64408.163692851573</v>
      </c>
      <c r="I11" s="22">
        <f>IF(ISERROR((NGDP_Can!I$15*RGDP_Can_1!I11)/100),"…",(NGDP_Can!I$15*RGDP_Can_1!I11)/100)</f>
        <v>68162.981544651047</v>
      </c>
      <c r="J11" s="22">
        <f>IF(ISERROR((NGDP_Can!J$15*RGDP_Can_1!J11)/100),"…",(NGDP_Can!J$15*RGDP_Can_1!J11)/100)</f>
        <v>53247.798431525596</v>
      </c>
      <c r="K11" s="22">
        <f>IF(ISERROR((NGDP_Can!K$15*RGDP_Can_1!K11)/100),"…",(NGDP_Can!K$15*RGDP_Can_1!K11)/100)</f>
        <v>40930.706591848575</v>
      </c>
      <c r="L11" s="22">
        <f>IF(ISERROR((NGDP_Can!L$15*RGDP_Can_1!L11)/100),"…",(NGDP_Can!L$15*RGDP_Can_1!L11)/100)</f>
        <v>137535.77993088652</v>
      </c>
      <c r="M11" s="22">
        <f>IF(ISERROR((NGDP_Can!M$15*RGDP_Can_1!M11)/100),"…",(NGDP_Can!M$15*RGDP_Can_1!M11)/100)</f>
        <v>58635.602553411249</v>
      </c>
      <c r="N11" s="22">
        <f>IF(ISERROR((NGDP_Can!N$15*RGDP_Can_1!N11)/100),"…",(NGDP_Can!N$15*RGDP_Can_1!N11)/100)</f>
        <v>30249.369508752472</v>
      </c>
      <c r="O11" s="22">
        <f>IF(ISERROR((NGDP_Can!O$15*RGDP_Can_1!O11)/100),"…",(NGDP_Can!O$15*RGDP_Can_1!O11)/100)</f>
        <v>9436.2628558322995</v>
      </c>
      <c r="P11" s="22">
        <f>IF(ISERROR((NGDP_Can!P$15*RGDP_Can_1!P11)/100),"…",(NGDP_Can!P$15*RGDP_Can_1!P11)/100)</f>
        <v>29050.506634562149</v>
      </c>
      <c r="Q11" s="22">
        <f>IF(ISERROR((NGDP_Can!Q$15*RGDP_Can_1!Q11)/100),"…",(NGDP_Can!Q$15*RGDP_Can_1!Q11)/100)</f>
        <v>57632.88161023314</v>
      </c>
      <c r="S11" s="91"/>
      <c r="T11" s="44"/>
      <c r="U11" s="44"/>
    </row>
    <row r="12" spans="1:21">
      <c r="A12" s="5">
        <v>2004</v>
      </c>
      <c r="B12" s="92">
        <f>IF(ISERROR((NGDP_Can!B$15*RGDP_Can_1!B12)/100),"…",(NGDP_Can!B$15*RGDP_Can_1!B12)/100)</f>
        <v>1013933.2256105576</v>
      </c>
      <c r="C12" s="78">
        <f>IF(ISERROR((NGDP_Can!C$15*RGDP_Can_1!C12)/100),"…",(NGDP_Can!C$15*RGDP_Can_1!C12)/100)</f>
        <v>23450.682082088366</v>
      </c>
      <c r="D12" s="78">
        <f>IF(ISERROR((NGDP_Can!D$15*RGDP_Can_1!D12)/100),"…",(NGDP_Can!D$15*RGDP_Can_1!D12)/100)</f>
        <v>116009.49302469482</v>
      </c>
      <c r="E12" s="78">
        <f>IF(ISERROR((NGDP_Can!E$15*RGDP_Can_1!E12)/100),"…",(NGDP_Can!E$15*RGDP_Can_1!E12)/100)</f>
        <v>29983.803085446347</v>
      </c>
      <c r="F12" s="78">
        <f>IF(ISERROR((NGDP_Can!F$15*RGDP_Can_1!F12)/100),"…",(NGDP_Can!F$15*RGDP_Can_1!F12)/100)</f>
        <v>85965.256418556819</v>
      </c>
      <c r="G12" s="78">
        <f>IF(ISERROR((NGDP_Can!G$15*RGDP_Can_1!G12)/100),"…",(NGDP_Can!G$15*RGDP_Can_1!G12)/100)</f>
        <v>188281.82247131568</v>
      </c>
      <c r="H12" s="22">
        <f>IF(ISERROR((NGDP_Can!H$15*RGDP_Can_1!H12)/100),"…",(NGDP_Can!H$15*RGDP_Can_1!H12)/100)</f>
        <v>66870.134328834523</v>
      </c>
      <c r="I12" s="22">
        <f>IF(ISERROR((NGDP_Can!I$15*RGDP_Can_1!I12)/100),"…",(NGDP_Can!I$15*RGDP_Can_1!I12)/100)</f>
        <v>70562.21162317066</v>
      </c>
      <c r="J12" s="22">
        <f>IF(ISERROR((NGDP_Can!J$15*RGDP_Can_1!J12)/100),"…",(NGDP_Can!J$15*RGDP_Can_1!J12)/100)</f>
        <v>55300.956423712763</v>
      </c>
      <c r="K12" s="22">
        <f>IF(ISERROR((NGDP_Can!K$15*RGDP_Can_1!K12)/100),"…",(NGDP_Can!K$15*RGDP_Can_1!K12)/100)</f>
        <v>43312.94228478946</v>
      </c>
      <c r="L12" s="22">
        <f>IF(ISERROR((NGDP_Can!L$15*RGDP_Can_1!L12)/100),"…",(NGDP_Can!L$15*RGDP_Can_1!L12)/100)</f>
        <v>142637.98637446892</v>
      </c>
      <c r="M12" s="22">
        <f>IF(ISERROR((NGDP_Can!M$15*RGDP_Can_1!M12)/100),"…",(NGDP_Can!M$15*RGDP_Can_1!M12)/100)</f>
        <v>60098.054018439288</v>
      </c>
      <c r="N12" s="22">
        <f>IF(ISERROR((NGDP_Can!N$15*RGDP_Can_1!N12)/100),"…",(NGDP_Can!N$15*RGDP_Can_1!N12)/100)</f>
        <v>32194.643489419472</v>
      </c>
      <c r="O12" s="22">
        <f>IF(ISERROR((NGDP_Can!O$15*RGDP_Can_1!O12)/100),"…",(NGDP_Can!O$15*RGDP_Can_1!O12)/100)</f>
        <v>9848.7173307201647</v>
      </c>
      <c r="P12" s="22">
        <f>IF(ISERROR((NGDP_Can!P$15*RGDP_Can_1!P12)/100),"…",(NGDP_Can!P$15*RGDP_Can_1!P12)/100)</f>
        <v>29950.550653466875</v>
      </c>
      <c r="Q12" s="22">
        <f>IF(ISERROR((NGDP_Can!Q$15*RGDP_Can_1!Q12)/100),"…",(NGDP_Can!Q$15*RGDP_Can_1!Q12)/100)</f>
        <v>59002.956149660371</v>
      </c>
      <c r="S12" s="91"/>
      <c r="T12" s="44"/>
      <c r="U12" s="44"/>
    </row>
    <row r="13" spans="1:21">
      <c r="A13" s="5">
        <v>2005</v>
      </c>
      <c r="B13" s="92">
        <f>IF(ISERROR((NGDP_Can!B$15*RGDP_Can_1!B13)/100),"…",(NGDP_Can!B$15*RGDP_Can_1!B13)/100)</f>
        <v>1046549.5179476263</v>
      </c>
      <c r="C13" s="78">
        <f>IF(ISERROR((NGDP_Can!C$15*RGDP_Can_1!C13)/100),"…",(NGDP_Can!C$15*RGDP_Can_1!C13)/100)</f>
        <v>24063.41444526902</v>
      </c>
      <c r="D13" s="78">
        <f>IF(ISERROR((NGDP_Can!D$15*RGDP_Can_1!D13)/100),"…",(NGDP_Can!D$15*RGDP_Can_1!D13)/100)</f>
        <v>116864.83161033642</v>
      </c>
      <c r="E13" s="78">
        <f>IF(ISERROR((NGDP_Can!E$15*RGDP_Can_1!E13)/100),"…",(NGDP_Can!E$15*RGDP_Can_1!E13)/100)</f>
        <v>31684.600059522571</v>
      </c>
      <c r="F13" s="78">
        <f>IF(ISERROR((NGDP_Can!F$15*RGDP_Can_1!F13)/100),"…",(NGDP_Can!F$15*RGDP_Can_1!F13)/100)</f>
        <v>90331.743065448129</v>
      </c>
      <c r="G13" s="78">
        <f>IF(ISERROR((NGDP_Can!G$15*RGDP_Can_1!G13)/100),"…",(NGDP_Can!G$15*RGDP_Can_1!G13)/100)</f>
        <v>191419.74091831391</v>
      </c>
      <c r="H13" s="22">
        <f>IF(ISERROR((NGDP_Can!H$15*RGDP_Can_1!H13)/100),"…",(NGDP_Can!H$15*RGDP_Can_1!H13)/100)</f>
        <v>70953.906855998546</v>
      </c>
      <c r="I13" s="22">
        <f>IF(ISERROR((NGDP_Can!I$15*RGDP_Can_1!I13)/100),"…",(NGDP_Can!I$15*RGDP_Can_1!I13)/100)</f>
        <v>73000.460462589865</v>
      </c>
      <c r="J13" s="22">
        <f>IF(ISERROR((NGDP_Can!J$15*RGDP_Can_1!J13)/100),"…",(NGDP_Can!J$15*RGDP_Can_1!J13)/100)</f>
        <v>58631.791310264132</v>
      </c>
      <c r="K13" s="22">
        <f>IF(ISERROR((NGDP_Can!K$15*RGDP_Can_1!K13)/100),"…",(NGDP_Can!K$15*RGDP_Can_1!K13)/100)</f>
        <v>44794.843338955383</v>
      </c>
      <c r="L13" s="22">
        <f>IF(ISERROR((NGDP_Can!L$15*RGDP_Can_1!L13)/100),"…",(NGDP_Can!L$15*RGDP_Can_1!L13)/100)</f>
        <v>147452.04731818565</v>
      </c>
      <c r="M13" s="22">
        <f>IF(ISERROR((NGDP_Can!M$15*RGDP_Can_1!M13)/100),"…",(NGDP_Can!M$15*RGDP_Can_1!M13)/100)</f>
        <v>62144.624328887294</v>
      </c>
      <c r="N13" s="22">
        <f>IF(ISERROR((NGDP_Can!N$15*RGDP_Can_1!N13)/100),"…",(NGDP_Can!N$15*RGDP_Can_1!N13)/100)</f>
        <v>33602.243778550139</v>
      </c>
      <c r="O13" s="22">
        <f>IF(ISERROR((NGDP_Can!O$15*RGDP_Can_1!O13)/100),"…",(NGDP_Can!O$15*RGDP_Can_1!O13)/100)</f>
        <v>9667.7575874340491</v>
      </c>
      <c r="P13" s="22">
        <f>IF(ISERROR((NGDP_Can!P$15*RGDP_Can_1!P13)/100),"…",(NGDP_Can!P$15*RGDP_Can_1!P13)/100)</f>
        <v>30336.53355632459</v>
      </c>
      <c r="Q13" s="22">
        <f>IF(ISERROR((NGDP_Can!Q$15*RGDP_Can_1!Q13)/100),"…",(NGDP_Can!Q$15*RGDP_Can_1!Q13)/100)</f>
        <v>60715.711624185664</v>
      </c>
      <c r="S13" s="91"/>
      <c r="T13" s="44"/>
      <c r="U13" s="44"/>
    </row>
    <row r="14" spans="1:21">
      <c r="A14" s="5">
        <v>2006</v>
      </c>
      <c r="B14" s="92">
        <f>IF(ISERROR((NGDP_Can!B$15*RGDP_Can_1!B14)/100),"…",(NGDP_Can!B$15*RGDP_Can_1!B14)/100)</f>
        <v>1074614.2698510194</v>
      </c>
      <c r="C14" s="78">
        <f>IF(ISERROR((NGDP_Can!C$15*RGDP_Can_1!C14)/100),"…",(NGDP_Can!C$15*RGDP_Can_1!C14)/100)</f>
        <v>23635.846713041436</v>
      </c>
      <c r="D14" s="78">
        <f>IF(ISERROR((NGDP_Can!D$15*RGDP_Can_1!D14)/100),"…",(NGDP_Can!D$15*RGDP_Can_1!D14)/100)</f>
        <v>119528.54566979967</v>
      </c>
      <c r="E14" s="78">
        <f>IF(ISERROR((NGDP_Can!E$15*RGDP_Can_1!E14)/100),"…",(NGDP_Can!E$15*RGDP_Can_1!E14)/100)</f>
        <v>31177.973489222783</v>
      </c>
      <c r="F14" s="78">
        <f>IF(ISERROR((NGDP_Can!F$15*RGDP_Can_1!F14)/100),"…",(NGDP_Can!F$15*RGDP_Can_1!F14)/100)</f>
        <v>94449.452047646628</v>
      </c>
      <c r="G14" s="78">
        <f>IF(ISERROR((NGDP_Can!G$15*RGDP_Can_1!G14)/100),"…",(NGDP_Can!G$15*RGDP_Can_1!G14)/100)</f>
        <v>189068.00332295615</v>
      </c>
      <c r="H14" s="22">
        <f>IF(ISERROR((NGDP_Can!H$15*RGDP_Can_1!H14)/100),"…",(NGDP_Can!H$15*RGDP_Can_1!H14)/100)</f>
        <v>74492.082965951486</v>
      </c>
      <c r="I14" s="22">
        <f>IF(ISERROR((NGDP_Can!I$15*RGDP_Can_1!I14)/100),"…",(NGDP_Can!I$15*RGDP_Can_1!I14)/100)</f>
        <v>77495.334805456761</v>
      </c>
      <c r="J14" s="22">
        <f>IF(ISERROR((NGDP_Can!J$15*RGDP_Can_1!J14)/100),"…",(NGDP_Can!J$15*RGDP_Can_1!J14)/100)</f>
        <v>60287.8883215756</v>
      </c>
      <c r="K14" s="22">
        <f>IF(ISERROR((NGDP_Can!K$15*RGDP_Can_1!K14)/100),"…",(NGDP_Can!K$15*RGDP_Can_1!K14)/100)</f>
        <v>46414.243374402671</v>
      </c>
      <c r="L14" s="22">
        <f>IF(ISERROR((NGDP_Can!L$15*RGDP_Can_1!L14)/100),"…",(NGDP_Can!L$15*RGDP_Can_1!L14)/100)</f>
        <v>154548.19172506622</v>
      </c>
      <c r="M14" s="22">
        <f>IF(ISERROR((NGDP_Can!M$15*RGDP_Can_1!M14)/100),"…",(NGDP_Can!M$15*RGDP_Can_1!M14)/100)</f>
        <v>65820.977019314247</v>
      </c>
      <c r="N14" s="22">
        <f>IF(ISERROR((NGDP_Can!N$15*RGDP_Can_1!N14)/100),"…",(NGDP_Can!N$15*RGDP_Can_1!N14)/100)</f>
        <v>34749.252597082661</v>
      </c>
      <c r="O14" s="22">
        <f>IF(ISERROR((NGDP_Can!O$15*RGDP_Can_1!O14)/100),"…",(NGDP_Can!O$15*RGDP_Can_1!O14)/100)</f>
        <v>9847.0628486983169</v>
      </c>
      <c r="P14" s="22">
        <f>IF(ISERROR((NGDP_Can!P$15*RGDP_Can_1!P14)/100),"…",(NGDP_Can!P$15*RGDP_Can_1!P14)/100)</f>
        <v>30520.317301359904</v>
      </c>
      <c r="Q14" s="22">
        <f>IF(ISERROR((NGDP_Can!Q$15*RGDP_Can_1!Q14)/100),"…",(NGDP_Can!Q$15*RGDP_Can_1!Q14)/100)</f>
        <v>62079.376741297383</v>
      </c>
      <c r="S14" s="91"/>
      <c r="T14" s="44"/>
      <c r="U14" s="44"/>
    </row>
    <row r="15" spans="1:21">
      <c r="A15" s="5">
        <v>2007</v>
      </c>
      <c r="B15" s="92">
        <f>IF(ISERROR((NGDP_Can!B$15*RGDP_Can_1!B15)/100),"…",(NGDP_Can!B$15*RGDP_Can_1!B15)/100)</f>
        <v>1095647.824</v>
      </c>
      <c r="C15" s="78">
        <f>IF(ISERROR((NGDP_Can!C$15*RGDP_Can_1!C15)/100),"…",(NGDP_Can!C$15*RGDP_Can_1!C15)/100)</f>
        <v>23335.455999999995</v>
      </c>
      <c r="D15" s="78">
        <f>IF(ISERROR((NGDP_Can!D$15*RGDP_Can_1!D15)/100),"…",(NGDP_Can!D$15*RGDP_Can_1!D15)/100)</f>
        <v>120081.18799999999</v>
      </c>
      <c r="E15" s="78">
        <f>IF(ISERROR((NGDP_Can!E$15*RGDP_Can_1!E15)/100),"…",(NGDP_Can!E$15*RGDP_Can_1!E15)/100)</f>
        <v>32694.470000000005</v>
      </c>
      <c r="F15" s="78">
        <f>IF(ISERROR((NGDP_Can!F$15*RGDP_Can_1!F15)/100),"…",(NGDP_Can!F$15*RGDP_Can_1!F15)/100)</f>
        <v>98236.31700000001</v>
      </c>
      <c r="G15" s="78">
        <f>IF(ISERROR((NGDP_Can!G$15*RGDP_Can_1!G15)/100),"…",(NGDP_Can!G$15*RGDP_Can_1!G15)/100)</f>
        <v>184745.89900000003</v>
      </c>
      <c r="H15" s="22">
        <f>IF(ISERROR((NGDP_Can!H$15*RGDP_Can_1!H15)/100),"…",(NGDP_Can!H$15*RGDP_Can_1!H15)/100)</f>
        <v>78137.183000000005</v>
      </c>
      <c r="I15" s="22">
        <f>IF(ISERROR((NGDP_Can!I$15*RGDP_Can_1!I15)/100),"…",(NGDP_Can!I$15*RGDP_Can_1!I15)/100)</f>
        <v>80766.12999999999</v>
      </c>
      <c r="J15" s="22">
        <f>IF(ISERROR((NGDP_Can!J$15*RGDP_Can_1!J15)/100),"…",(NGDP_Can!J$15*RGDP_Can_1!J15)/100)</f>
        <v>61167.228999999992</v>
      </c>
      <c r="K15" s="22">
        <f>IF(ISERROR((NGDP_Can!K$15*RGDP_Can_1!K15)/100),"…",(NGDP_Can!K$15*RGDP_Can_1!K15)/100)</f>
        <v>47565.796000000002</v>
      </c>
      <c r="L15" s="22">
        <f>IF(ISERROR((NGDP_Can!L$15*RGDP_Can_1!L15)/100),"…",(NGDP_Can!L$15*RGDP_Can_1!L15)/100)</f>
        <v>159816.27299999999</v>
      </c>
      <c r="M15" s="22">
        <f>IF(ISERROR((NGDP_Can!M$15*RGDP_Can_1!M15)/100),"…",(NGDP_Can!M$15*RGDP_Can_1!M15)/100)</f>
        <v>68395.659</v>
      </c>
      <c r="N15" s="22">
        <f>IF(ISERROR((NGDP_Can!N$15*RGDP_Can_1!N15)/100),"…",(NGDP_Can!N$15*RGDP_Can_1!N15)/100)</f>
        <v>36225.659999999996</v>
      </c>
      <c r="O15" s="22">
        <f>IF(ISERROR((NGDP_Can!O$15*RGDP_Can_1!O15)/100),"…",(NGDP_Can!O$15*RGDP_Can_1!O15)/100)</f>
        <v>10055.047</v>
      </c>
      <c r="P15" s="22">
        <f>IF(ISERROR((NGDP_Can!P$15*RGDP_Can_1!P15)/100),"…",(NGDP_Can!P$15*RGDP_Can_1!P15)/100)</f>
        <v>30965.779999999995</v>
      </c>
      <c r="Q15" s="22">
        <f>IF(ISERROR((NGDP_Can!Q$15*RGDP_Can_1!Q15)/100),"…",(NGDP_Can!Q$15*RGDP_Can_1!Q15)/100)</f>
        <v>63459.737000000001</v>
      </c>
      <c r="S15" s="91"/>
      <c r="T15" s="44"/>
      <c r="U15" s="44"/>
    </row>
    <row r="16" spans="1:21">
      <c r="A16" s="5">
        <v>2008</v>
      </c>
      <c r="B16" s="92">
        <f>IF(ISERROR((NGDP_Can!B$15*RGDP_Can_1!B16)/100),"…",(NGDP_Can!B$15*RGDP_Can_1!B16)/100)</f>
        <v>1092221.5952386763</v>
      </c>
      <c r="C16" s="78">
        <f>IF(ISERROR((NGDP_Can!C$15*RGDP_Can_1!C16)/100),"…",(NGDP_Can!C$15*RGDP_Can_1!C16)/100)</f>
        <v>25353.623644737741</v>
      </c>
      <c r="D16" s="78">
        <f>IF(ISERROR((NGDP_Can!D$15*RGDP_Can_1!D16)/100),"…",(NGDP_Can!D$15*RGDP_Can_1!D16)/100)</f>
        <v>116918.89086697911</v>
      </c>
      <c r="E16" s="78">
        <f>IF(ISERROR((NGDP_Can!E$15*RGDP_Can_1!E16)/100),"…",(NGDP_Can!E$15*RGDP_Can_1!E16)/100)</f>
        <v>34149.949842193251</v>
      </c>
      <c r="F16" s="78">
        <f>IF(ISERROR((NGDP_Can!F$15*RGDP_Can_1!F16)/100),"…",(NGDP_Can!F$15*RGDP_Can_1!F16)/100)</f>
        <v>101357.75222671877</v>
      </c>
      <c r="G16" s="78">
        <f>IF(ISERROR((NGDP_Can!G$15*RGDP_Can_1!G16)/100),"…",(NGDP_Can!G$15*RGDP_Can_1!G16)/100)</f>
        <v>173679.21466465294</v>
      </c>
      <c r="H16" s="22">
        <f>IF(ISERROR((NGDP_Can!H$15*RGDP_Can_1!H16)/100),"…",(NGDP_Can!H$15*RGDP_Can_1!H16)/100)</f>
        <v>77617.213040195449</v>
      </c>
      <c r="I16" s="22">
        <f>IF(ISERROR((NGDP_Can!I$15*RGDP_Can_1!I16)/100),"…",(NGDP_Can!I$15*RGDP_Can_1!I16)/100)</f>
        <v>82461.61804599165</v>
      </c>
      <c r="J16" s="22">
        <f>IF(ISERROR((NGDP_Can!J$15*RGDP_Can_1!J16)/100),"…",(NGDP_Can!J$15*RGDP_Can_1!J16)/100)</f>
        <v>61117.633566361961</v>
      </c>
      <c r="K16" s="22">
        <f>IF(ISERROR((NGDP_Can!K$15*RGDP_Can_1!K16)/100),"…",(NGDP_Can!K$15*RGDP_Can_1!K16)/100)</f>
        <v>47989.616962797816</v>
      </c>
      <c r="L16" s="22">
        <f>IF(ISERROR((NGDP_Can!L$15*RGDP_Can_1!L16)/100),"…",(NGDP_Can!L$15*RGDP_Can_1!L16)/100)</f>
        <v>160982.51450480559</v>
      </c>
      <c r="M16" s="22">
        <f>IF(ISERROR((NGDP_Can!M$15*RGDP_Can_1!M16)/100),"…",(NGDP_Can!M$15*RGDP_Can_1!M16)/100)</f>
        <v>69338.732313124245</v>
      </c>
      <c r="N16" s="22">
        <f>IF(ISERROR((NGDP_Can!N$15*RGDP_Can_1!N16)/100),"…",(NGDP_Can!N$15*RGDP_Can_1!N16)/100)</f>
        <v>36445.775512866458</v>
      </c>
      <c r="O16" s="22">
        <f>IF(ISERROR((NGDP_Can!O$15*RGDP_Can_1!O16)/100),"…",(NGDP_Can!O$15*RGDP_Can_1!O16)/100)</f>
        <v>9963.6235504442757</v>
      </c>
      <c r="P16" s="22">
        <f>IF(ISERROR((NGDP_Can!P$15*RGDP_Can_1!P16)/100),"…",(NGDP_Can!P$15*RGDP_Can_1!P16)/100)</f>
        <v>31239.516400869506</v>
      </c>
      <c r="Q16" s="22">
        <f>IF(ISERROR((NGDP_Can!Q$15*RGDP_Can_1!Q16)/100),"…",(NGDP_Can!Q$15*RGDP_Can_1!Q16)/100)</f>
        <v>63744.818736514011</v>
      </c>
      <c r="S16" s="91"/>
      <c r="T16" s="44"/>
      <c r="U16" s="44"/>
    </row>
    <row r="17" spans="1:21">
      <c r="A17" s="5">
        <v>2009</v>
      </c>
      <c r="B17" s="92">
        <f>IF(ISERROR((NGDP_Can!B$15*RGDP_Can_1!B17)/100),"…",(NGDP_Can!B$15*RGDP_Can_1!B17)/100)</f>
        <v>1042240.2086710726</v>
      </c>
      <c r="C17" s="78">
        <f>IF(ISERROR((NGDP_Can!C$15*RGDP_Can_1!C17)/100),"…",(NGDP_Can!C$15*RGDP_Can_1!C17)/100)</f>
        <v>23775.871861966923</v>
      </c>
      <c r="D17" s="78">
        <f>IF(ISERROR((NGDP_Can!D$15*RGDP_Can_1!D17)/100),"…",(NGDP_Can!D$15*RGDP_Can_1!D17)/100)</f>
        <v>108294.7593944589</v>
      </c>
      <c r="E17" s="78">
        <f>IF(ISERROR((NGDP_Can!E$15*RGDP_Can_1!E17)/100),"…",(NGDP_Can!E$15*RGDP_Can_1!E17)/100)</f>
        <v>33109.323408689008</v>
      </c>
      <c r="F17" s="78">
        <f>IF(ISERROR((NGDP_Can!F$15*RGDP_Can_1!F17)/100),"…",(NGDP_Can!F$15*RGDP_Can_1!F17)/100)</f>
        <v>90885.121329330024</v>
      </c>
      <c r="G17" s="78">
        <f>IF(ISERROR((NGDP_Can!G$15*RGDP_Can_1!G17)/100),"…",(NGDP_Can!G$15*RGDP_Can_1!G17)/100)</f>
        <v>151576.85677552639</v>
      </c>
      <c r="H17" s="22">
        <f>IF(ISERROR((NGDP_Can!H$15*RGDP_Can_1!H17)/100),"…",(NGDP_Can!H$15*RGDP_Can_1!H17)/100)</f>
        <v>72839.028587599198</v>
      </c>
      <c r="I17" s="22">
        <f>IF(ISERROR((NGDP_Can!I$15*RGDP_Can_1!I17)/100),"…",(NGDP_Can!I$15*RGDP_Can_1!I17)/100)</f>
        <v>82037.860789967322</v>
      </c>
      <c r="J17" s="22">
        <f>IF(ISERROR((NGDP_Can!J$15*RGDP_Can_1!J17)/100),"…",(NGDP_Can!J$15*RGDP_Can_1!J17)/100)</f>
        <v>58460.489603194699</v>
      </c>
      <c r="K17" s="22">
        <f>IF(ISERROR((NGDP_Can!K$15*RGDP_Can_1!K17)/100),"…",(NGDP_Can!K$15*RGDP_Can_1!K17)/100)</f>
        <v>48177.025549615799</v>
      </c>
      <c r="L17" s="22">
        <f>IF(ISERROR((NGDP_Can!L$15*RGDP_Can_1!L17)/100),"…",(NGDP_Can!L$15*RGDP_Can_1!L17)/100)</f>
        <v>164051.31295710933</v>
      </c>
      <c r="M17" s="22">
        <f>IF(ISERROR((NGDP_Can!M$15*RGDP_Can_1!M17)/100),"…",(NGDP_Can!M$15*RGDP_Can_1!M17)/100)</f>
        <v>68778.071497573343</v>
      </c>
      <c r="N17" s="22">
        <f>IF(ISERROR((NGDP_Can!N$15*RGDP_Can_1!N17)/100),"…",(NGDP_Can!N$15*RGDP_Can_1!N17)/100)</f>
        <v>34933.46839051335</v>
      </c>
      <c r="O17" s="22">
        <f>IF(ISERROR((NGDP_Can!O$15*RGDP_Can_1!O17)/100),"…",(NGDP_Can!O$15*RGDP_Can_1!O17)/100)</f>
        <v>9978.935687108642</v>
      </c>
      <c r="P17" s="22">
        <f>IF(ISERROR((NGDP_Can!P$15*RGDP_Can_1!P17)/100),"…",(NGDP_Can!P$15*RGDP_Can_1!P17)/100)</f>
        <v>30408.619234392521</v>
      </c>
      <c r="Q17" s="22">
        <f>IF(ISERROR((NGDP_Can!Q$15*RGDP_Can_1!Q17)/100),"…",(NGDP_Can!Q$15*RGDP_Can_1!Q17)/100)</f>
        <v>64242.268120032059</v>
      </c>
      <c r="S17" s="91"/>
      <c r="T17" s="44"/>
      <c r="U17" s="44"/>
    </row>
    <row r="18" spans="1:21">
      <c r="A18" s="5">
        <v>2010</v>
      </c>
      <c r="B18" s="92">
        <f>IF(ISERROR((NGDP_Can!B$15*RGDP_Can_1!B18)/100),"…",(NGDP_Can!B$15*RGDP_Can_1!B18)/100)</f>
        <v>1077472.6897012645</v>
      </c>
      <c r="C18" s="78">
        <f>IF(ISERROR((NGDP_Can!C$15*RGDP_Can_1!C18)/100),"…",(NGDP_Can!C$15*RGDP_Can_1!C18)/100)</f>
        <v>23649.77003497037</v>
      </c>
      <c r="D18" s="78">
        <f>IF(ISERROR((NGDP_Can!D$15*RGDP_Can_1!D18)/100),"…",(NGDP_Can!D$15*RGDP_Can_1!D18)/100)</f>
        <v>114289.28095724307</v>
      </c>
      <c r="E18" s="78">
        <f>IF(ISERROR((NGDP_Can!E$15*RGDP_Can_1!E18)/100),"…",(NGDP_Can!E$15*RGDP_Can_1!E18)/100)</f>
        <v>33436.559138711986</v>
      </c>
      <c r="F18" s="78">
        <f>IF(ISERROR((NGDP_Can!F$15*RGDP_Can_1!F18)/100),"…",(NGDP_Can!F$15*RGDP_Can_1!F18)/100)</f>
        <v>97780.272671604442</v>
      </c>
      <c r="G18" s="78">
        <f>IF(ISERROR((NGDP_Can!G$15*RGDP_Can_1!G18)/100),"…",(NGDP_Can!G$15*RGDP_Can_1!G18)/100)</f>
        <v>158911.20684105708</v>
      </c>
      <c r="H18" s="22">
        <f>IF(ISERROR((NGDP_Can!H$15*RGDP_Can_1!H18)/100),"…",(NGDP_Can!H$15*RGDP_Can_1!H18)/100)</f>
        <v>76259.397655912049</v>
      </c>
      <c r="I18" s="22">
        <f>IF(ISERROR((NGDP_Can!I$15*RGDP_Can_1!I18)/100),"…",(NGDP_Can!I$15*RGDP_Can_1!I18)/100)</f>
        <v>84871.371659489538</v>
      </c>
      <c r="J18" s="22">
        <f>IF(ISERROR((NGDP_Can!J$15*RGDP_Can_1!J18)/100),"…",(NGDP_Can!J$15*RGDP_Can_1!J18)/100)</f>
        <v>60747.054518428973</v>
      </c>
      <c r="K18" s="22">
        <f>IF(ISERROR((NGDP_Can!K$15*RGDP_Can_1!K18)/100),"…",(NGDP_Can!K$15*RGDP_Can_1!K18)/100)</f>
        <v>48562.125626769193</v>
      </c>
      <c r="L18" s="22">
        <f>IF(ISERROR((NGDP_Can!L$15*RGDP_Can_1!L18)/100),"…",(NGDP_Can!L$15*RGDP_Can_1!L18)/100)</f>
        <v>167178.31189594528</v>
      </c>
      <c r="M18" s="22">
        <f>IF(ISERROR((NGDP_Can!M$15*RGDP_Can_1!M18)/100),"…",(NGDP_Can!M$15*RGDP_Can_1!M18)/100)</f>
        <v>68954.052513177623</v>
      </c>
      <c r="N18" s="22">
        <f>IF(ISERROR((NGDP_Can!N$15*RGDP_Can_1!N18)/100),"…",(NGDP_Can!N$15*RGDP_Can_1!N18)/100)</f>
        <v>35381.403661564778</v>
      </c>
      <c r="O18" s="22">
        <f>IF(ISERROR((NGDP_Can!O$15*RGDP_Can_1!O18)/100),"…",(NGDP_Can!O$15*RGDP_Can_1!O18)/100)</f>
        <v>9923.7774039544147</v>
      </c>
      <c r="P18" s="22">
        <f>IF(ISERROR((NGDP_Can!P$15*RGDP_Can_1!P18)/100),"…",(NGDP_Can!P$15*RGDP_Can_1!P18)/100)</f>
        <v>31000.333853324162</v>
      </c>
      <c r="Q18" s="22">
        <f>IF(ISERROR((NGDP_Can!Q$15*RGDP_Can_1!Q18)/100),"…",(NGDP_Can!Q$15*RGDP_Can_1!Q18)/100)</f>
        <v>65345.171103866858</v>
      </c>
      <c r="S18" s="91"/>
      <c r="T18" s="44"/>
      <c r="U18" s="44"/>
    </row>
    <row r="19" spans="1:21">
      <c r="A19" s="5">
        <v>2011</v>
      </c>
      <c r="B19" s="92" t="s">
        <v>25</v>
      </c>
      <c r="C19" s="78" t="s">
        <v>25</v>
      </c>
      <c r="D19" s="78" t="s">
        <v>25</v>
      </c>
      <c r="E19" s="78" t="s">
        <v>25</v>
      </c>
      <c r="F19" s="78" t="s">
        <v>25</v>
      </c>
      <c r="G19" s="78" t="s">
        <v>25</v>
      </c>
      <c r="H19" s="22" t="s">
        <v>25</v>
      </c>
      <c r="I19" s="22" t="s">
        <v>25</v>
      </c>
      <c r="J19" s="22" t="s">
        <v>25</v>
      </c>
      <c r="K19" s="22" t="s">
        <v>25</v>
      </c>
      <c r="L19" s="22" t="s">
        <v>25</v>
      </c>
      <c r="M19" s="22" t="s">
        <v>25</v>
      </c>
      <c r="N19" s="22" t="s">
        <v>25</v>
      </c>
      <c r="O19" s="22" t="s">
        <v>25</v>
      </c>
      <c r="P19" s="22" t="s">
        <v>25</v>
      </c>
      <c r="Q19" s="22" t="s">
        <v>25</v>
      </c>
      <c r="S19" s="91"/>
      <c r="T19" s="44"/>
      <c r="U19" s="44"/>
    </row>
    <row r="20" spans="1:21">
      <c r="A20" s="5">
        <v>2012</v>
      </c>
      <c r="B20" s="92" t="s">
        <v>25</v>
      </c>
      <c r="C20" s="78" t="s">
        <v>25</v>
      </c>
      <c r="D20" s="78" t="s">
        <v>25</v>
      </c>
      <c r="E20" s="78" t="s">
        <v>25</v>
      </c>
      <c r="F20" s="78" t="s">
        <v>25</v>
      </c>
      <c r="G20" s="78" t="s">
        <v>25</v>
      </c>
      <c r="H20" s="22" t="s">
        <v>25</v>
      </c>
      <c r="I20" s="22" t="s">
        <v>25</v>
      </c>
      <c r="J20" s="22" t="s">
        <v>25</v>
      </c>
      <c r="K20" s="22" t="s">
        <v>25</v>
      </c>
      <c r="L20" s="22" t="s">
        <v>25</v>
      </c>
      <c r="M20" s="22" t="s">
        <v>25</v>
      </c>
      <c r="N20" s="22" t="s">
        <v>25</v>
      </c>
      <c r="O20" s="22" t="s">
        <v>25</v>
      </c>
      <c r="P20" s="22" t="s">
        <v>25</v>
      </c>
      <c r="Q20" s="22" t="s">
        <v>25</v>
      </c>
      <c r="S20" s="91"/>
      <c r="T20" s="44"/>
      <c r="U20" s="44"/>
    </row>
    <row r="21" spans="1:21">
      <c r="H21" s="55"/>
      <c r="I21" s="55"/>
      <c r="J21" s="55"/>
      <c r="K21" s="55"/>
      <c r="L21" s="55"/>
      <c r="M21" s="55"/>
      <c r="N21" s="55"/>
      <c r="O21" s="55"/>
      <c r="P21" s="55"/>
      <c r="Q21" s="55"/>
    </row>
    <row r="22" spans="1:21">
      <c r="A22" s="4"/>
      <c r="B22" s="10" t="s">
        <v>17</v>
      </c>
      <c r="C22" s="8"/>
      <c r="D22" s="8"/>
      <c r="E22" s="8"/>
      <c r="F22" s="8"/>
      <c r="G22" s="8"/>
      <c r="H22" s="10"/>
      <c r="I22" s="8"/>
      <c r="J22" s="10" t="s">
        <v>17</v>
      </c>
      <c r="K22" s="8"/>
      <c r="L22" s="8"/>
      <c r="M22" s="8"/>
      <c r="N22" s="8"/>
      <c r="O22" s="8"/>
      <c r="P22" s="8"/>
      <c r="Q22" s="8"/>
    </row>
    <row r="23" spans="1:21">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2.4955548804876271</v>
      </c>
      <c r="C23" s="9">
        <f t="shared" si="0"/>
        <v>1.295850940772536</v>
      </c>
      <c r="D23" s="9">
        <f t="shared" si="0"/>
        <v>0.66620953411735684</v>
      </c>
      <c r="E23" s="9">
        <f t="shared" si="0"/>
        <v>0.79784085253631343</v>
      </c>
      <c r="F23" s="9">
        <f t="shared" si="0"/>
        <v>3.6178162209685727</v>
      </c>
      <c r="G23" s="9">
        <f t="shared" si="0"/>
        <v>0.1970617017254872</v>
      </c>
      <c r="H23" s="28">
        <f t="shared" si="0"/>
        <v>3.6677414541284925</v>
      </c>
      <c r="I23" s="28">
        <f t="shared" si="0"/>
        <v>4.1462163778117178</v>
      </c>
      <c r="J23" s="28">
        <f t="shared" si="0"/>
        <v>2.3057498628269002</v>
      </c>
      <c r="K23" s="28">
        <f t="shared" si="0"/>
        <v>4.487395960447893</v>
      </c>
      <c r="L23" s="28">
        <f t="shared" si="0"/>
        <v>3.4033269342953476</v>
      </c>
      <c r="M23" s="28">
        <f t="shared" si="0"/>
        <v>4.4968147813774895</v>
      </c>
      <c r="N23" s="28">
        <f t="shared" si="0"/>
        <v>4.2426423456560558</v>
      </c>
      <c r="O23" s="28">
        <f t="shared" si="0"/>
        <v>1.6936283240318151</v>
      </c>
      <c r="P23" s="28">
        <f t="shared" si="0"/>
        <v>1.6013251617863933</v>
      </c>
      <c r="Q23" s="58">
        <f t="shared" si="0"/>
        <v>2.6739412617398761</v>
      </c>
    </row>
    <row r="24" spans="1:21">
      <c r="A24" s="26" t="s">
        <v>19</v>
      </c>
      <c r="B24" s="16">
        <f t="shared" si="0"/>
        <v>5.9043184506082369</v>
      </c>
      <c r="C24" s="9">
        <f t="shared" si="0"/>
        <v>4.344906011671168</v>
      </c>
      <c r="D24" s="9">
        <f t="shared" si="0"/>
        <v>1.3019439840382008</v>
      </c>
      <c r="E24" s="9">
        <f t="shared" si="0"/>
        <v>-0.14089498293672342</v>
      </c>
      <c r="F24" s="9">
        <f t="shared" si="0"/>
        <v>4.4334429864895997</v>
      </c>
      <c r="G24" s="9">
        <f t="shared" si="0"/>
        <v>7.7185358903317347</v>
      </c>
      <c r="H24" s="28">
        <f t="shared" si="0"/>
        <v>7.041181036361821</v>
      </c>
      <c r="I24" s="28">
        <f t="shared" si="0"/>
        <v>5.7616911405758531</v>
      </c>
      <c r="J24" s="28">
        <f t="shared" si="0"/>
        <v>4.716983223792437</v>
      </c>
      <c r="K24" s="28">
        <f t="shared" si="0"/>
        <v>9.3908866210527187</v>
      </c>
      <c r="L24" s="28">
        <f t="shared" si="0"/>
        <v>4.9396103714467454</v>
      </c>
      <c r="M24" s="28">
        <f t="shared" si="0"/>
        <v>11.078714600073102</v>
      </c>
      <c r="N24" s="28">
        <f t="shared" si="0"/>
        <v>7.5072350102179275</v>
      </c>
      <c r="O24" s="28">
        <f t="shared" si="0"/>
        <v>3.9170701295756949</v>
      </c>
      <c r="P24" s="28">
        <f t="shared" si="0"/>
        <v>4.3486325954842808</v>
      </c>
      <c r="Q24" s="28">
        <f t="shared" si="0"/>
        <v>4.8843789860478992</v>
      </c>
    </row>
    <row r="25" spans="1:21" ht="12" customHeight="1">
      <c r="A25" s="26" t="s">
        <v>20</v>
      </c>
      <c r="B25" s="16">
        <f t="shared" si="0"/>
        <v>1.4944838500478008</v>
      </c>
      <c r="C25" s="9">
        <f t="shared" si="0"/>
        <v>0.39862813547439924</v>
      </c>
      <c r="D25" s="9">
        <f t="shared" si="0"/>
        <v>0.47626832120382101</v>
      </c>
      <c r="E25" s="9">
        <f t="shared" si="0"/>
        <v>1.0811786568518444</v>
      </c>
      <c r="F25" s="9">
        <f t="shared" si="0"/>
        <v>3.3743726236761917</v>
      </c>
      <c r="G25" s="9">
        <f t="shared" si="0"/>
        <v>-1.9552487115482631</v>
      </c>
      <c r="H25" s="28">
        <f t="shared" si="0"/>
        <v>2.6765955530345886</v>
      </c>
      <c r="I25" s="28">
        <f t="shared" si="0"/>
        <v>3.6664029999452064</v>
      </c>
      <c r="J25" s="28">
        <f t="shared" si="0"/>
        <v>1.5932652972632022</v>
      </c>
      <c r="K25" s="28">
        <f t="shared" si="0"/>
        <v>3.0596669965992751</v>
      </c>
      <c r="L25" s="28">
        <f t="shared" si="0"/>
        <v>2.9468426675979487</v>
      </c>
      <c r="M25" s="28">
        <f t="shared" si="0"/>
        <v>2.5993749213378825</v>
      </c>
      <c r="N25" s="28">
        <f t="shared" si="0"/>
        <v>3.2827343394017161</v>
      </c>
      <c r="O25" s="28">
        <f t="shared" si="0"/>
        <v>1.0359193453398197</v>
      </c>
      <c r="P25" s="28">
        <f t="shared" si="0"/>
        <v>0.79132521533347155</v>
      </c>
      <c r="Q25" s="28">
        <f t="shared" si="0"/>
        <v>2.0199390878843593</v>
      </c>
    </row>
    <row r="26" spans="1:21">
      <c r="B26" s="45"/>
      <c r="C26" s="45"/>
      <c r="D26" s="45"/>
      <c r="E26" s="45"/>
      <c r="F26" s="45"/>
      <c r="G26" s="45"/>
    </row>
    <row r="27" spans="1:21">
      <c r="B27" s="1" t="s">
        <v>16</v>
      </c>
      <c r="C27" s="1" t="s">
        <v>188</v>
      </c>
      <c r="J27" s="1" t="s">
        <v>23</v>
      </c>
      <c r="K27" s="1" t="s">
        <v>26</v>
      </c>
    </row>
    <row r="28" spans="1:21">
      <c r="J28" s="1" t="s">
        <v>16</v>
      </c>
      <c r="K28" s="1" t="s">
        <v>188</v>
      </c>
    </row>
    <row r="30" spans="1:21">
      <c r="B30" s="43"/>
    </row>
    <row r="31" spans="1:21">
      <c r="B31" s="43"/>
    </row>
    <row r="32" spans="1:21">
      <c r="B32" s="85"/>
    </row>
    <row r="33" spans="2:5">
      <c r="B33" s="43"/>
    </row>
    <row r="34" spans="2:5">
      <c r="B34" s="43"/>
      <c r="E34" s="43"/>
    </row>
    <row r="35" spans="2:5">
      <c r="B35" s="43"/>
    </row>
    <row r="36" spans="2:5">
      <c r="B36" s="43"/>
    </row>
    <row r="37" spans="2:5">
      <c r="B37" s="43"/>
    </row>
    <row r="38" spans="2:5">
      <c r="B38" s="43"/>
    </row>
    <row r="39" spans="2:5">
      <c r="B39" s="43"/>
    </row>
    <row r="40" spans="2:5">
      <c r="B40" s="43"/>
    </row>
    <row r="41" spans="2:5">
      <c r="B41" s="43"/>
    </row>
    <row r="42" spans="2:5">
      <c r="B42" s="43"/>
    </row>
    <row r="43" spans="2:5">
      <c r="B43" s="43"/>
    </row>
    <row r="44" spans="2:5">
      <c r="B44" s="43"/>
    </row>
  </sheetData>
  <mergeCells count="2">
    <mergeCell ref="B4:I4"/>
    <mergeCell ref="J4:Q4"/>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30.xml><?xml version="1.0" encoding="utf-8"?>
<worksheet xmlns="http://schemas.openxmlformats.org/spreadsheetml/2006/main" xmlns:r="http://schemas.openxmlformats.org/officeDocument/2006/relationships">
  <sheetPr>
    <tabColor theme="5"/>
  </sheetPr>
  <dimension ref="A1:T49"/>
  <sheetViews>
    <sheetView zoomScaleNormal="100" workbookViewId="0">
      <selection activeCell="D34" sqref="D34"/>
    </sheetView>
  </sheetViews>
  <sheetFormatPr defaultRowHeight="11.25"/>
  <cols>
    <col min="1" max="1" width="9.140625" style="116"/>
    <col min="2" max="17" width="12.7109375" style="116" customWidth="1"/>
    <col min="18" max="16384" width="9.140625" style="116"/>
  </cols>
  <sheetData>
    <row r="1" spans="1:20" ht="12.75">
      <c r="B1" s="7" t="str">
        <f>'Table of Contents'!B52</f>
        <v>Table 40: Labour Productivity (Current Dollars), Canada, Business Sector Industries, 1997-2010</v>
      </c>
      <c r="J1" s="7" t="str">
        <f>B1 &amp; " (continued)"</f>
        <v>Table 40: Labour Productivity (Current Dollars), Canada, Business Sector Industries, 1997-2010 (continued)</v>
      </c>
    </row>
    <row r="3" spans="1:20"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20" ht="11.25" customHeight="1">
      <c r="A4" s="5"/>
      <c r="B4" s="141" t="s">
        <v>309</v>
      </c>
      <c r="C4" s="142"/>
      <c r="D4" s="142"/>
      <c r="E4" s="142"/>
      <c r="F4" s="142"/>
      <c r="G4" s="142"/>
      <c r="H4" s="142"/>
      <c r="I4" s="142"/>
      <c r="J4" s="141" t="s">
        <v>309</v>
      </c>
      <c r="K4" s="142"/>
      <c r="L4" s="142"/>
      <c r="M4" s="142"/>
      <c r="N4" s="142"/>
      <c r="O4" s="142"/>
      <c r="P4" s="142"/>
      <c r="Q4" s="142"/>
      <c r="R4" s="55"/>
    </row>
    <row r="5" spans="1:20">
      <c r="A5" s="5">
        <v>1997</v>
      </c>
      <c r="B5" s="16">
        <f>IF(ISERROR(NGDP_Can!B5/Hrs_Wkd_Can!B5),"..",(NGDP_Can!B5/Hrs_Wkd_Can!B5))</f>
        <v>29.97573329555842</v>
      </c>
      <c r="C5" s="28">
        <f>IF(ISERROR(NGDP_Can!C5/Hrs_Wkd_Can!C5),"..",(NGDP_Can!C5/Hrs_Wkd_Can!C5))</f>
        <v>17.81618659712235</v>
      </c>
      <c r="D5" s="28">
        <f>IF(ISERROR(NGDP_Can!D5/Hrs_Wkd_Can!D5),"..",(NGDP_Can!D5/Hrs_Wkd_Can!D5))</f>
        <v>98.341020263572389</v>
      </c>
      <c r="E5" s="28">
        <f>IF(ISERROR(NGDP_Can!E5/Hrs_Wkd_Can!E5),"..",(NGDP_Can!E5/Hrs_Wkd_Can!E5))</f>
        <v>149.55491465441753</v>
      </c>
      <c r="F5" s="28">
        <f>IF(ISERROR(NGDP_Can!F5/Hrs_Wkd_Can!F5),"..",(NGDP_Can!F5/Hrs_Wkd_Can!F5))</f>
        <v>23.965758629474102</v>
      </c>
      <c r="G5" s="28">
        <f>IF(ISERROR(NGDP_Can!G5/Hrs_Wkd_Can!G5),"..",(NGDP_Can!G5/Hrs_Wkd_Can!G5))</f>
        <v>37.942987917050054</v>
      </c>
      <c r="H5" s="28">
        <f>IF(ISERROR(NGDP_Can!H5/Hrs_Wkd_Can!H5),"..",(NGDP_Can!H5/Hrs_Wkd_Can!H5))</f>
        <v>29.107919805840496</v>
      </c>
      <c r="I5" s="28">
        <f>IF(ISERROR(NGDP_Can!I5/Hrs_Wkd_Can!I5),"..",(NGDP_Can!I5/Hrs_Wkd_Can!I5))</f>
        <v>16.041444589311073</v>
      </c>
      <c r="J5" s="28">
        <f>IF(ISERROR(NGDP_Can!J5/Hrs_Wkd_Can!J5),"..",(NGDP_Can!J5/Hrs_Wkd_Can!J5))</f>
        <v>29.626354792847216</v>
      </c>
      <c r="K5" s="28">
        <f>IF(ISERROR(NGDP_Can!K5/Hrs_Wkd_Can!K5),"..",(NGDP_Can!K5/Hrs_Wkd_Can!K5))</f>
        <v>53.434846359369487</v>
      </c>
      <c r="L5" s="28">
        <f>IF(ISERROR(NGDP_Can!L5/Hrs_Wkd_Can!L5),"..",(NGDP_Can!L5/Hrs_Wkd_Can!L5))</f>
        <v>60.540767646137361</v>
      </c>
      <c r="M5" s="28">
        <f>IF(ISERROR(NGDP_Can!M5/Hrs_Wkd_Can!M5),"..",(NGDP_Can!M5/Hrs_Wkd_Can!M5))</f>
        <v>23.993034323570509</v>
      </c>
      <c r="N5" s="28">
        <f>IF(ISERROR(NGDP_Can!N5/Hrs_Wkd_Can!N5),"..",(NGDP_Can!N5/Hrs_Wkd_Can!N5))</f>
        <v>18.826863568072785</v>
      </c>
      <c r="O5" s="28">
        <f>IF(ISERROR(NGDP_Can!O5/Hrs_Wkd_Can!O5),"..",(NGDP_Can!O5/Hrs_Wkd_Can!O5))</f>
        <v>17.971922186896027</v>
      </c>
      <c r="P5" s="28">
        <f>IF(ISERROR(NGDP_Can!P5/Hrs_Wkd_Can!P5),"..",(NGDP_Can!P5/Hrs_Wkd_Can!P5))</f>
        <v>12.872501797465066</v>
      </c>
      <c r="Q5" s="28">
        <f>IF(ISERROR(NGDP_Can!Q5/Hrs_Wkd_Can!Q5),"..",(NGDP_Can!Q5/Hrs_Wkd_Can!Q5))</f>
        <v>18.281414172330621</v>
      </c>
      <c r="R5" s="55"/>
      <c r="T5" s="6"/>
    </row>
    <row r="6" spans="1:20">
      <c r="A6" s="5">
        <v>1998</v>
      </c>
      <c r="B6" s="16">
        <f>IF(ISERROR(NGDP_Can!B6/Hrs_Wkd_Can!B6),"..",(NGDP_Can!B6/Hrs_Wkd_Can!B6))</f>
        <v>30.375573970806727</v>
      </c>
      <c r="C6" s="28">
        <f>IF(ISERROR(NGDP_Can!C6/Hrs_Wkd_Can!C6),"..",(NGDP_Can!C6/Hrs_Wkd_Can!C6))</f>
        <v>19.25000366231302</v>
      </c>
      <c r="D6" s="28">
        <f>IF(ISERROR(NGDP_Can!D6/Hrs_Wkd_Can!D6),"..",(NGDP_Can!D6/Hrs_Wkd_Can!D6))</f>
        <v>88.177223418429918</v>
      </c>
      <c r="E6" s="28">
        <f>IF(ISERROR(NGDP_Can!E6/Hrs_Wkd_Can!E6),"..",(NGDP_Can!E6/Hrs_Wkd_Can!E6))</f>
        <v>142.97711570170739</v>
      </c>
      <c r="F6" s="28">
        <f>IF(ISERROR(NGDP_Can!F6/Hrs_Wkd_Can!F6),"..",(NGDP_Can!F6/Hrs_Wkd_Can!F6))</f>
        <v>24.881904804278797</v>
      </c>
      <c r="G6" s="28">
        <f>IF(ISERROR(NGDP_Can!G6/Hrs_Wkd_Can!G6),"..",(NGDP_Can!G6/Hrs_Wkd_Can!G6))</f>
        <v>40.108203367993703</v>
      </c>
      <c r="H6" s="28">
        <f>IF(ISERROR(NGDP_Can!H6/Hrs_Wkd_Can!H6),"..",(NGDP_Can!H6/Hrs_Wkd_Can!H6))</f>
        <v>30.676836490194461</v>
      </c>
      <c r="I6" s="28">
        <f>IF(ISERROR(NGDP_Can!I6/Hrs_Wkd_Can!I6),"..",(NGDP_Can!I6/Hrs_Wkd_Can!I6))</f>
        <v>16.633323601050233</v>
      </c>
      <c r="J6" s="28">
        <f>IF(ISERROR(NGDP_Can!J6/Hrs_Wkd_Can!J6),"..",(NGDP_Can!J6/Hrs_Wkd_Can!J6))</f>
        <v>29.785101985844634</v>
      </c>
      <c r="K6" s="28">
        <f>IF(ISERROR(NGDP_Can!K6/Hrs_Wkd_Can!K6),"..",(NGDP_Can!K6/Hrs_Wkd_Can!K6))</f>
        <v>52.037233247369009</v>
      </c>
      <c r="L6" s="28">
        <f>IF(ISERROR(NGDP_Can!L6/Hrs_Wkd_Can!L6),"..",(NGDP_Can!L6/Hrs_Wkd_Can!L6))</f>
        <v>63.574336595278474</v>
      </c>
      <c r="M6" s="28">
        <f>IF(ISERROR(NGDP_Can!M6/Hrs_Wkd_Can!M6),"..",(NGDP_Can!M6/Hrs_Wkd_Can!M6))</f>
        <v>24.582805476201035</v>
      </c>
      <c r="N6" s="28">
        <f>IF(ISERROR(NGDP_Can!N6/Hrs_Wkd_Can!N6),"..",(NGDP_Can!N6/Hrs_Wkd_Can!N6))</f>
        <v>18.843239064772263</v>
      </c>
      <c r="O6" s="28">
        <f>IF(ISERROR(NGDP_Can!O6/Hrs_Wkd_Can!O6),"..",(NGDP_Can!O6/Hrs_Wkd_Can!O6))</f>
        <v>17.024824398130054</v>
      </c>
      <c r="P6" s="28">
        <f>IF(ISERROR(NGDP_Can!P6/Hrs_Wkd_Can!P6),"..",(NGDP_Can!P6/Hrs_Wkd_Can!P6))</f>
        <v>12.49537157205476</v>
      </c>
      <c r="Q6" s="28">
        <f>IF(ISERROR(NGDP_Can!Q6/Hrs_Wkd_Can!Q6),"..",(NGDP_Can!Q6/Hrs_Wkd_Can!Q6))</f>
        <v>18.468165477557193</v>
      </c>
      <c r="R6" s="55"/>
      <c r="T6" s="6"/>
    </row>
    <row r="7" spans="1:20">
      <c r="A7" s="5">
        <v>1999</v>
      </c>
      <c r="B7" s="16">
        <f>IF(ISERROR(NGDP_Can!B7/Hrs_Wkd_Can!B7),"..",(NGDP_Can!B7/Hrs_Wkd_Can!B7))</f>
        <v>32.057375102926322</v>
      </c>
      <c r="C7" s="28">
        <f>IF(ISERROR(NGDP_Can!C7/Hrs_Wkd_Can!C7),"..",(NGDP_Can!C7/Hrs_Wkd_Can!C7))</f>
        <v>20.697098971685012</v>
      </c>
      <c r="D7" s="28">
        <f>IF(ISERROR(NGDP_Can!D7/Hrs_Wkd_Can!D7),"..",(NGDP_Can!D7/Hrs_Wkd_Can!D7))</f>
        <v>117.36172260216843</v>
      </c>
      <c r="E7" s="28">
        <f>IF(ISERROR(NGDP_Can!E7/Hrs_Wkd_Can!E7),"..",(NGDP_Can!E7/Hrs_Wkd_Can!E7))</f>
        <v>152.11856674442424</v>
      </c>
      <c r="F7" s="28">
        <f>IF(ISERROR(NGDP_Can!F7/Hrs_Wkd_Can!F7),"..",(NGDP_Can!F7/Hrs_Wkd_Can!F7))</f>
        <v>25.717861884583087</v>
      </c>
      <c r="G7" s="28">
        <f>IF(ISERROR(NGDP_Can!G7/Hrs_Wkd_Can!G7),"..",(NGDP_Can!G7/Hrs_Wkd_Can!G7))</f>
        <v>43.936083028755014</v>
      </c>
      <c r="H7" s="28">
        <f>IF(ISERROR(NGDP_Can!H7/Hrs_Wkd_Can!H7),"..",(NGDP_Can!H7/Hrs_Wkd_Can!H7))</f>
        <v>31.435320083647905</v>
      </c>
      <c r="I7" s="28">
        <f>IF(ISERROR(NGDP_Can!I7/Hrs_Wkd_Can!I7),"..",(NGDP_Can!I7/Hrs_Wkd_Can!I7))</f>
        <v>17.482941103492852</v>
      </c>
      <c r="J7" s="28">
        <f>IF(ISERROR(NGDP_Can!J7/Hrs_Wkd_Can!J7),"..",(NGDP_Can!J7/Hrs_Wkd_Can!J7))</f>
        <v>30.044230102012413</v>
      </c>
      <c r="K7" s="28">
        <f>IF(ISERROR(NGDP_Can!K7/Hrs_Wkd_Can!K7),"..",(NGDP_Can!K7/Hrs_Wkd_Can!K7))</f>
        <v>50.2139528499671</v>
      </c>
      <c r="L7" s="28">
        <f>IF(ISERROR(NGDP_Can!L7/Hrs_Wkd_Can!L7),"..",(NGDP_Can!L7/Hrs_Wkd_Can!L7))</f>
        <v>64.934711119889471</v>
      </c>
      <c r="M7" s="28">
        <f>IF(ISERROR(NGDP_Can!M7/Hrs_Wkd_Can!M7),"..",(NGDP_Can!M7/Hrs_Wkd_Can!M7))</f>
        <v>25.607911473757909</v>
      </c>
      <c r="N7" s="28">
        <f>IF(ISERROR(NGDP_Can!N7/Hrs_Wkd_Can!N7),"..",(NGDP_Can!N7/Hrs_Wkd_Can!N7))</f>
        <v>18.93585878450471</v>
      </c>
      <c r="O7" s="28">
        <f>IF(ISERROR(NGDP_Can!O7/Hrs_Wkd_Can!O7),"..",(NGDP_Can!O7/Hrs_Wkd_Can!O7))</f>
        <v>17.698733971142701</v>
      </c>
      <c r="P7" s="28">
        <f>IF(ISERROR(NGDP_Can!P7/Hrs_Wkd_Can!P7),"..",(NGDP_Can!P7/Hrs_Wkd_Can!P7))</f>
        <v>13.096458962632836</v>
      </c>
      <c r="Q7" s="28">
        <f>IF(ISERROR(NGDP_Can!Q7/Hrs_Wkd_Can!Q7),"..",(NGDP_Can!Q7/Hrs_Wkd_Can!Q7))</f>
        <v>19.178266892686167</v>
      </c>
      <c r="R7" s="55"/>
      <c r="T7" s="6"/>
    </row>
    <row r="8" spans="1:20">
      <c r="A8" s="5">
        <v>2000</v>
      </c>
      <c r="B8" s="16">
        <f>IF(ISERROR(NGDP_Can!B8/Hrs_Wkd_Can!B8),"..",(NGDP_Can!B8/Hrs_Wkd_Can!B8))</f>
        <v>34.833549321178886</v>
      </c>
      <c r="C8" s="28">
        <f>IF(ISERROR(NGDP_Can!C8/Hrs_Wkd_Can!C8),"..",(NGDP_Can!C8/Hrs_Wkd_Can!C8))</f>
        <v>22.201550656369477</v>
      </c>
      <c r="D8" s="28">
        <f>IF(ISERROR(NGDP_Can!D8/Hrs_Wkd_Can!D8),"..",(NGDP_Can!D8/Hrs_Wkd_Can!D8))</f>
        <v>188.19825447800051</v>
      </c>
      <c r="E8" s="28">
        <f>IF(ISERROR(NGDP_Can!E8/Hrs_Wkd_Can!E8),"..",(NGDP_Can!E8/Hrs_Wkd_Can!E8))</f>
        <v>157.74744211024586</v>
      </c>
      <c r="F8" s="28">
        <f>IF(ISERROR(NGDP_Can!F8/Hrs_Wkd_Can!F8),"..",(NGDP_Can!F8/Hrs_Wkd_Can!F8))</f>
        <v>27.048774427976607</v>
      </c>
      <c r="G8" s="28">
        <f>IF(ISERROR(NGDP_Can!G8/Hrs_Wkd_Can!G8),"..",(NGDP_Can!G8/Hrs_Wkd_Can!G8))</f>
        <v>46.471085522805112</v>
      </c>
      <c r="H8" s="28">
        <f>IF(ISERROR(NGDP_Can!H8/Hrs_Wkd_Can!H8),"..",(NGDP_Can!H8/Hrs_Wkd_Can!H8))</f>
        <v>31.887371373641841</v>
      </c>
      <c r="I8" s="28">
        <f>IF(ISERROR(NGDP_Can!I8/Hrs_Wkd_Can!I8),"..",(NGDP_Can!I8/Hrs_Wkd_Can!I8))</f>
        <v>18.617729900950678</v>
      </c>
      <c r="J8" s="28">
        <f>IF(ISERROR(NGDP_Can!J8/Hrs_Wkd_Can!J8),"..",(NGDP_Can!J8/Hrs_Wkd_Can!J8))</f>
        <v>31.090765131057676</v>
      </c>
      <c r="K8" s="28">
        <f>IF(ISERROR(NGDP_Can!K8/Hrs_Wkd_Can!K8),"..",(NGDP_Can!K8/Hrs_Wkd_Can!K8))</f>
        <v>50.923396313651494</v>
      </c>
      <c r="L8" s="28">
        <f>IF(ISERROR(NGDP_Can!L8/Hrs_Wkd_Can!L8),"..",(NGDP_Can!L8/Hrs_Wkd_Can!L8))</f>
        <v>65.787444116853095</v>
      </c>
      <c r="M8" s="28">
        <f>IF(ISERROR(NGDP_Can!M8/Hrs_Wkd_Can!M8),"..",(NGDP_Can!M8/Hrs_Wkd_Can!M8))</f>
        <v>27.841238031549612</v>
      </c>
      <c r="N8" s="28">
        <f>IF(ISERROR(NGDP_Can!N8/Hrs_Wkd_Can!N8),"..",(NGDP_Can!N8/Hrs_Wkd_Can!N8))</f>
        <v>20.097884026231494</v>
      </c>
      <c r="O8" s="28">
        <f>IF(ISERROR(NGDP_Can!O8/Hrs_Wkd_Can!O8),"..",(NGDP_Can!O8/Hrs_Wkd_Can!O8))</f>
        <v>18.994579799744731</v>
      </c>
      <c r="P8" s="28">
        <f>IF(ISERROR(NGDP_Can!P8/Hrs_Wkd_Can!P8),"..",(NGDP_Can!P8/Hrs_Wkd_Can!P8))</f>
        <v>14.005957607304444</v>
      </c>
      <c r="Q8" s="28">
        <f>IF(ISERROR(NGDP_Can!Q8/Hrs_Wkd_Can!Q8),"..",(NGDP_Can!Q8/Hrs_Wkd_Can!Q8))</f>
        <v>20.478560995130337</v>
      </c>
      <c r="R8" s="55"/>
      <c r="T8" s="6"/>
    </row>
    <row r="9" spans="1:20">
      <c r="A9" s="5">
        <v>2001</v>
      </c>
      <c r="B9" s="16">
        <f>IF(ISERROR(NGDP_Can!B9/Hrs_Wkd_Can!B9),"..",(NGDP_Can!B9/Hrs_Wkd_Can!B9))</f>
        <v>35.747369535696478</v>
      </c>
      <c r="C9" s="28">
        <f>IF(ISERROR(NGDP_Can!C9/Hrs_Wkd_Can!C9),"..",(NGDP_Can!C9/Hrs_Wkd_Can!C9))</f>
        <v>24.997785474900354</v>
      </c>
      <c r="D9" s="28">
        <f>IF(ISERROR(NGDP_Can!D9/Hrs_Wkd_Can!D9),"..",(NGDP_Can!D9/Hrs_Wkd_Can!D9))</f>
        <v>173.22420930270482</v>
      </c>
      <c r="E9" s="28">
        <f>IF(ISERROR(NGDP_Can!E9/Hrs_Wkd_Can!E9),"..",(NGDP_Can!E9/Hrs_Wkd_Can!E9))</f>
        <v>159.44705014711482</v>
      </c>
      <c r="F9" s="28">
        <f>IF(ISERROR(NGDP_Can!F9/Hrs_Wkd_Can!F9),"..",(NGDP_Can!F9/Hrs_Wkd_Can!F9))</f>
        <v>28.966462745357568</v>
      </c>
      <c r="G9" s="28">
        <f>IF(ISERROR(NGDP_Can!G9/Hrs_Wkd_Can!G9),"..",(NGDP_Can!G9/Hrs_Wkd_Can!G9))</f>
        <v>45.472555041689127</v>
      </c>
      <c r="H9" s="28">
        <f>IF(ISERROR(NGDP_Can!H9/Hrs_Wkd_Can!H9),"..",(NGDP_Can!H9/Hrs_Wkd_Can!H9))</f>
        <v>32.721411283629052</v>
      </c>
      <c r="I9" s="28">
        <f>IF(ISERROR(NGDP_Can!I9/Hrs_Wkd_Can!I9),"..",(NGDP_Can!I9/Hrs_Wkd_Can!I9))</f>
        <v>19.421534704527581</v>
      </c>
      <c r="J9" s="28">
        <f>IF(ISERROR(NGDP_Can!J9/Hrs_Wkd_Can!J9),"..",(NGDP_Can!J9/Hrs_Wkd_Can!J9))</f>
        <v>32.648873306404141</v>
      </c>
      <c r="K9" s="28">
        <f>IF(ISERROR(NGDP_Can!K9/Hrs_Wkd_Can!K9),"..",(NGDP_Can!K9/Hrs_Wkd_Can!K9))</f>
        <v>52.574910425233924</v>
      </c>
      <c r="L9" s="28">
        <f>IF(ISERROR(NGDP_Can!L9/Hrs_Wkd_Can!L9),"..",(NGDP_Can!L9/Hrs_Wkd_Can!L9))</f>
        <v>70.830880138880843</v>
      </c>
      <c r="M9" s="28">
        <f>IF(ISERROR(NGDP_Can!M9/Hrs_Wkd_Can!M9),"..",(NGDP_Can!M9/Hrs_Wkd_Can!M9))</f>
        <v>29.423582513305682</v>
      </c>
      <c r="N9" s="28">
        <f>IF(ISERROR(NGDP_Can!N9/Hrs_Wkd_Can!N9),"..",(NGDP_Can!N9/Hrs_Wkd_Can!N9))</f>
        <v>21.330391009624872</v>
      </c>
      <c r="O9" s="28">
        <f>IF(ISERROR(NGDP_Can!O9/Hrs_Wkd_Can!O9),"..",(NGDP_Can!O9/Hrs_Wkd_Can!O9))</f>
        <v>19.978788078059381</v>
      </c>
      <c r="P9" s="28">
        <f>IF(ISERROR(NGDP_Can!P9/Hrs_Wkd_Can!P9),"..",(NGDP_Can!P9/Hrs_Wkd_Can!P9))</f>
        <v>14.217848207074956</v>
      </c>
      <c r="Q9" s="28">
        <f>IF(ISERROR(NGDP_Can!Q9/Hrs_Wkd_Can!Q9),"..",(NGDP_Can!Q9/Hrs_Wkd_Can!Q9))</f>
        <v>21.772493423128477</v>
      </c>
      <c r="R9" s="55"/>
      <c r="T9" s="6"/>
    </row>
    <row r="10" spans="1:20">
      <c r="A10" s="5">
        <v>2002</v>
      </c>
      <c r="B10" s="16">
        <f>IF(ISERROR(NGDP_Can!B10/Hrs_Wkd_Can!B10),"..",(NGDP_Can!B10/Hrs_Wkd_Can!B10))</f>
        <v>36.39116280938854</v>
      </c>
      <c r="C10" s="28">
        <f>IF(ISERROR(NGDP_Can!C10/Hrs_Wkd_Can!C10),"..",(NGDP_Can!C10/Hrs_Wkd_Can!C10))</f>
        <v>24.899811769646618</v>
      </c>
      <c r="D10" s="28">
        <f>IF(ISERROR(NGDP_Can!D10/Hrs_Wkd_Can!D10),"..",(NGDP_Can!D10/Hrs_Wkd_Can!D10))</f>
        <v>161.49584238758698</v>
      </c>
      <c r="E10" s="28">
        <f>IF(ISERROR(NGDP_Can!E10/Hrs_Wkd_Can!E10),"..",(NGDP_Can!E10/Hrs_Wkd_Can!E10))</f>
        <v>165.46155522492555</v>
      </c>
      <c r="F10" s="28">
        <f>IF(ISERROR(NGDP_Can!F10/Hrs_Wkd_Can!F10),"..",(NGDP_Can!F10/Hrs_Wkd_Can!F10))</f>
        <v>30.088136009840547</v>
      </c>
      <c r="G10" s="28">
        <f>IF(ISERROR(NGDP_Can!G10/Hrs_Wkd_Can!G10),"..",(NGDP_Can!G10/Hrs_Wkd_Can!G10))</f>
        <v>46.758876523980746</v>
      </c>
      <c r="H10" s="28">
        <f>IF(ISERROR(NGDP_Can!H10/Hrs_Wkd_Can!H10),"..",(NGDP_Can!H10/Hrs_Wkd_Can!H10))</f>
        <v>33.763278554880173</v>
      </c>
      <c r="I10" s="28">
        <f>IF(ISERROR(NGDP_Can!I10/Hrs_Wkd_Can!I10),"..",(NGDP_Can!I10/Hrs_Wkd_Can!I10))</f>
        <v>20.037005356699417</v>
      </c>
      <c r="J10" s="28">
        <f>IF(ISERROR(NGDP_Can!J10/Hrs_Wkd_Can!J10),"..",(NGDP_Can!J10/Hrs_Wkd_Can!J10))</f>
        <v>33.333603892147863</v>
      </c>
      <c r="K10" s="28">
        <f>IF(ISERROR(NGDP_Can!K10/Hrs_Wkd_Can!K10),"..",(NGDP_Can!K10/Hrs_Wkd_Can!K10))</f>
        <v>58.517132122712844</v>
      </c>
      <c r="L10" s="28">
        <f>IF(ISERROR(NGDP_Can!L10/Hrs_Wkd_Can!L10),"..",(NGDP_Can!L10/Hrs_Wkd_Can!L10))</f>
        <v>72.024544100469512</v>
      </c>
      <c r="M10" s="28">
        <f>IF(ISERROR(NGDP_Can!M10/Hrs_Wkd_Can!M10),"..",(NGDP_Can!M10/Hrs_Wkd_Can!M10))</f>
        <v>30.878941362400568</v>
      </c>
      <c r="N10" s="28">
        <f>IF(ISERROR(NGDP_Can!N10/Hrs_Wkd_Can!N10),"..",(NGDP_Can!N10/Hrs_Wkd_Can!N10))</f>
        <v>22.175317446764947</v>
      </c>
      <c r="O10" s="28">
        <f>IF(ISERROR(NGDP_Can!O10/Hrs_Wkd_Can!O10),"..",(NGDP_Can!O10/Hrs_Wkd_Can!O10))</f>
        <v>20.156022476103928</v>
      </c>
      <c r="P10" s="28">
        <f>IF(ISERROR(NGDP_Can!P10/Hrs_Wkd_Can!P10),"..",(NGDP_Can!P10/Hrs_Wkd_Can!P10))</f>
        <v>14.867260551170606</v>
      </c>
      <c r="Q10" s="28">
        <f>IF(ISERROR(NGDP_Can!Q10/Hrs_Wkd_Can!Q10),"..",(NGDP_Can!Q10/Hrs_Wkd_Can!Q10))</f>
        <v>22.753948672869839</v>
      </c>
      <c r="R10" s="55"/>
      <c r="T10" s="6"/>
    </row>
    <row r="11" spans="1:20">
      <c r="A11" s="5">
        <v>2003</v>
      </c>
      <c r="B11" s="16">
        <f>IF(ISERROR(NGDP_Can!B11/Hrs_Wkd_Can!B11),"..",(NGDP_Can!B11/Hrs_Wkd_Can!B11))</f>
        <v>37.92004876465802</v>
      </c>
      <c r="C11" s="28">
        <f>IF(ISERROR(NGDP_Can!C11/Hrs_Wkd_Can!C11),"..",(NGDP_Can!C11/Hrs_Wkd_Can!C11))</f>
        <v>25.400098549231402</v>
      </c>
      <c r="D11" s="28">
        <f>IF(ISERROR(NGDP_Can!D11/Hrs_Wkd_Can!D11),"..",(NGDP_Can!D11/Hrs_Wkd_Can!D11))</f>
        <v>206.31773018405929</v>
      </c>
      <c r="E11" s="28">
        <f>IF(ISERROR(NGDP_Can!E11/Hrs_Wkd_Can!E11),"..",(NGDP_Can!E11/Hrs_Wkd_Can!E11))</f>
        <v>163.14738957849809</v>
      </c>
      <c r="F11" s="28">
        <f>IF(ISERROR(NGDP_Can!F11/Hrs_Wkd_Can!F11),"..",(NGDP_Can!F11/Hrs_Wkd_Can!F11))</f>
        <v>30.999537200286138</v>
      </c>
      <c r="G11" s="28">
        <f>IF(ISERROR(NGDP_Can!G11/Hrs_Wkd_Can!G11),"..",(NGDP_Can!G11/Hrs_Wkd_Can!G11))</f>
        <v>46.423757728775762</v>
      </c>
      <c r="H11" s="28">
        <f>IF(ISERROR(NGDP_Can!H11/Hrs_Wkd_Can!H11),"..",(NGDP_Can!H11/Hrs_Wkd_Can!H11))</f>
        <v>36.633971220418182</v>
      </c>
      <c r="I11" s="28">
        <f>IF(ISERROR(NGDP_Can!I11/Hrs_Wkd_Can!I11),"..",(NGDP_Can!I11/Hrs_Wkd_Can!I11))</f>
        <v>21.344163001054238</v>
      </c>
      <c r="J11" s="28">
        <f>IF(ISERROR(NGDP_Can!J11/Hrs_Wkd_Can!J11),"..",(NGDP_Can!J11/Hrs_Wkd_Can!J11))</f>
        <v>33.730246905409388</v>
      </c>
      <c r="K11" s="28">
        <f>IF(ISERROR(NGDP_Can!K11/Hrs_Wkd_Can!K11),"..",(NGDP_Can!K11/Hrs_Wkd_Can!K11))</f>
        <v>60.976543216370452</v>
      </c>
      <c r="L11" s="28">
        <f>IF(ISERROR(NGDP_Can!L11/Hrs_Wkd_Can!L11),"..",(NGDP_Can!L11/Hrs_Wkd_Can!L11))</f>
        <v>74.141581438039452</v>
      </c>
      <c r="M11" s="28">
        <f>IF(ISERROR(NGDP_Can!M11/Hrs_Wkd_Can!M11),"..",(NGDP_Can!M11/Hrs_Wkd_Can!M11))</f>
        <v>31.85940249491669</v>
      </c>
      <c r="N11" s="28">
        <f>IF(ISERROR(NGDP_Can!N11/Hrs_Wkd_Can!N11),"..",(NGDP_Can!N11/Hrs_Wkd_Can!N11))</f>
        <v>21.762251460149468</v>
      </c>
      <c r="O11" s="28">
        <f>IF(ISERROR(NGDP_Can!O11/Hrs_Wkd_Can!O11),"..",(NGDP_Can!O11/Hrs_Wkd_Can!O11))</f>
        <v>20.056344954637961</v>
      </c>
      <c r="P11" s="28">
        <f>IF(ISERROR(NGDP_Can!P11/Hrs_Wkd_Can!P11),"..",(NGDP_Can!P11/Hrs_Wkd_Can!P11))</f>
        <v>14.760366229675421</v>
      </c>
      <c r="Q11" s="28">
        <f>IF(ISERROR(NGDP_Can!Q11/Hrs_Wkd_Can!Q11),"..",(NGDP_Can!Q11/Hrs_Wkd_Can!Q11))</f>
        <v>23.784725155808108</v>
      </c>
      <c r="R11" s="55"/>
      <c r="T11" s="6"/>
    </row>
    <row r="12" spans="1:20">
      <c r="A12" s="5">
        <v>2004</v>
      </c>
      <c r="B12" s="16">
        <f>IF(ISERROR(NGDP_Can!B12/Hrs_Wkd_Can!B12),"..",(NGDP_Can!B12/Hrs_Wkd_Can!B12))</f>
        <v>39.460130870930008</v>
      </c>
      <c r="C12" s="28">
        <f>IF(ISERROR(NGDP_Can!C12/Hrs_Wkd_Can!C12),"..",(NGDP_Can!C12/Hrs_Wkd_Can!C12))</f>
        <v>28.243946018877462</v>
      </c>
      <c r="D12" s="28">
        <f>IF(ISERROR(NGDP_Can!D12/Hrs_Wkd_Can!D12),"..",(NGDP_Can!D12/Hrs_Wkd_Can!D12))</f>
        <v>226.36220178875561</v>
      </c>
      <c r="E12" s="28">
        <f>IF(ISERROR(NGDP_Can!E12/Hrs_Wkd_Can!E12),"..",(NGDP_Can!E12/Hrs_Wkd_Can!E12))</f>
        <v>151.42262491008964</v>
      </c>
      <c r="F12" s="28">
        <f>IF(ISERROR(NGDP_Can!F12/Hrs_Wkd_Can!F12),"..",(NGDP_Can!F12/Hrs_Wkd_Can!F12))</f>
        <v>32.513300474697076</v>
      </c>
      <c r="G12" s="28">
        <f>IF(ISERROR(NGDP_Can!G12/Hrs_Wkd_Can!G12),"..",(NGDP_Can!G12/Hrs_Wkd_Can!G12))</f>
        <v>47.386382739435938</v>
      </c>
      <c r="H12" s="28">
        <f>IF(ISERROR(NGDP_Can!H12/Hrs_Wkd_Can!H12),"..",(NGDP_Can!H12/Hrs_Wkd_Can!H12))</f>
        <v>38.336301370305726</v>
      </c>
      <c r="I12" s="28">
        <f>IF(ISERROR(NGDP_Can!I12/Hrs_Wkd_Can!I12),"..",(NGDP_Can!I12/Hrs_Wkd_Can!I12))</f>
        <v>21.762054711442275</v>
      </c>
      <c r="J12" s="28">
        <f>IF(ISERROR(NGDP_Can!J12/Hrs_Wkd_Can!J12),"..",(NGDP_Can!J12/Hrs_Wkd_Can!J12))</f>
        <v>34.092855821851245</v>
      </c>
      <c r="K12" s="28">
        <f>IF(ISERROR(NGDP_Can!K12/Hrs_Wkd_Can!K12),"..",(NGDP_Can!K12/Hrs_Wkd_Can!K12))</f>
        <v>65.086348211498034</v>
      </c>
      <c r="L12" s="28">
        <f>IF(ISERROR(NGDP_Can!L12/Hrs_Wkd_Can!L12),"..",(NGDP_Can!L12/Hrs_Wkd_Can!L12))</f>
        <v>77.060443974067582</v>
      </c>
      <c r="M12" s="28">
        <f>IF(ISERROR(NGDP_Can!M12/Hrs_Wkd_Can!M12),"..",(NGDP_Can!M12/Hrs_Wkd_Can!M12))</f>
        <v>32.593973222835892</v>
      </c>
      <c r="N12" s="28">
        <f>IF(ISERROR(NGDP_Can!N12/Hrs_Wkd_Can!N12),"..",(NGDP_Can!N12/Hrs_Wkd_Can!N12))</f>
        <v>22.514613587604092</v>
      </c>
      <c r="O12" s="28">
        <f>IF(ISERROR(NGDP_Can!O12/Hrs_Wkd_Can!O12),"..",(NGDP_Can!O12/Hrs_Wkd_Can!O12))</f>
        <v>19.865053092140958</v>
      </c>
      <c r="P12" s="28">
        <f>IF(ISERROR(NGDP_Can!P12/Hrs_Wkd_Can!P12),"..",(NGDP_Can!P12/Hrs_Wkd_Can!P12))</f>
        <v>15.500120677667447</v>
      </c>
      <c r="Q12" s="28">
        <f>IF(ISERROR(NGDP_Can!Q12/Hrs_Wkd_Can!Q12),"..",(NGDP_Can!Q12/Hrs_Wkd_Can!Q12))</f>
        <v>24.86669521597662</v>
      </c>
      <c r="R12" s="55"/>
      <c r="T12" s="6"/>
    </row>
    <row r="13" spans="1:20">
      <c r="A13" s="5">
        <v>2005</v>
      </c>
      <c r="B13" s="16">
        <f>IF(ISERROR(NGDP_Can!B13/Hrs_Wkd_Can!B13),"..",(NGDP_Can!B13/Hrs_Wkd_Can!B13))</f>
        <v>41.995187262510719</v>
      </c>
      <c r="C13" s="28">
        <f>IF(ISERROR(NGDP_Can!C13/Hrs_Wkd_Can!C13),"..",(NGDP_Can!C13/Hrs_Wkd_Can!C13))</f>
        <v>25.707738777394368</v>
      </c>
      <c r="D13" s="28">
        <f>IF(ISERROR(NGDP_Can!D13/Hrs_Wkd_Can!D13),"..",(NGDP_Can!D13/Hrs_Wkd_Can!D13))</f>
        <v>259.38004181863499</v>
      </c>
      <c r="E13" s="28">
        <f>IF(ISERROR(NGDP_Can!E13/Hrs_Wkd_Can!E13),"..",(NGDP_Can!E13/Hrs_Wkd_Can!E13))</f>
        <v>156.87730919736219</v>
      </c>
      <c r="F13" s="28">
        <f>IF(ISERROR(NGDP_Can!F13/Hrs_Wkd_Can!F13),"..",(NGDP_Can!F13/Hrs_Wkd_Can!F13))</f>
        <v>34.51646316655026</v>
      </c>
      <c r="G13" s="28">
        <f>IF(ISERROR(NGDP_Can!G13/Hrs_Wkd_Can!G13),"..",(NGDP_Can!G13/Hrs_Wkd_Can!G13))</f>
        <v>48.009165073339851</v>
      </c>
      <c r="H13" s="28">
        <f>IF(ISERROR(NGDP_Can!H13/Hrs_Wkd_Can!H13),"..",(NGDP_Can!H13/Hrs_Wkd_Can!H13))</f>
        <v>40.942685301559884</v>
      </c>
      <c r="I13" s="28">
        <f>IF(ISERROR(NGDP_Can!I13/Hrs_Wkd_Can!I13),"..",(NGDP_Can!I13/Hrs_Wkd_Can!I13))</f>
        <v>22.999465583178512</v>
      </c>
      <c r="J13" s="28">
        <f>IF(ISERROR(NGDP_Can!J13/Hrs_Wkd_Can!J13),"..",(NGDP_Can!J13/Hrs_Wkd_Can!J13))</f>
        <v>38.201588434165892</v>
      </c>
      <c r="K13" s="28">
        <f>IF(ISERROR(NGDP_Can!K13/Hrs_Wkd_Can!K13),"..",(NGDP_Can!K13/Hrs_Wkd_Can!K13))</f>
        <v>69.228211195889301</v>
      </c>
      <c r="L13" s="28">
        <f>IF(ISERROR(NGDP_Can!L13/Hrs_Wkd_Can!L13),"..",(NGDP_Can!L13/Hrs_Wkd_Can!L13))</f>
        <v>77.754152035036242</v>
      </c>
      <c r="M13" s="28">
        <f>IF(ISERROR(NGDP_Can!M13/Hrs_Wkd_Can!M13),"..",(NGDP_Can!M13/Hrs_Wkd_Can!M13))</f>
        <v>34.236361539970311</v>
      </c>
      <c r="N13" s="28">
        <f>IF(ISERROR(NGDP_Can!N13/Hrs_Wkd_Can!N13),"..",(NGDP_Can!N13/Hrs_Wkd_Can!N13))</f>
        <v>23.940978625087141</v>
      </c>
      <c r="O13" s="28">
        <f>IF(ISERROR(NGDP_Can!O13/Hrs_Wkd_Can!O13),"..",(NGDP_Can!O13/Hrs_Wkd_Can!O13))</f>
        <v>21.426730606499056</v>
      </c>
      <c r="P13" s="28">
        <f>IF(ISERROR(NGDP_Can!P13/Hrs_Wkd_Can!P13),"..",(NGDP_Can!P13/Hrs_Wkd_Can!P13))</f>
        <v>16.262430735080958</v>
      </c>
      <c r="Q13" s="28">
        <f>IF(ISERROR(NGDP_Can!Q13/Hrs_Wkd_Can!Q13),"..",(NGDP_Can!Q13/Hrs_Wkd_Can!Q13))</f>
        <v>26.397838295605851</v>
      </c>
      <c r="R13" s="55"/>
      <c r="T13" s="6"/>
    </row>
    <row r="14" spans="1:20">
      <c r="A14" s="5">
        <v>2006</v>
      </c>
      <c r="B14" s="16">
        <f>IF(ISERROR(NGDP_Can!B14/Hrs_Wkd_Can!B14),"..",(NGDP_Can!B14/Hrs_Wkd_Can!B14))</f>
        <v>43.728630144412598</v>
      </c>
      <c r="C14" s="28">
        <f>IF(ISERROR(NGDP_Can!C14/Hrs_Wkd_Can!C14),"..",(NGDP_Can!C14/Hrs_Wkd_Can!C14))</f>
        <v>25.280087778479636</v>
      </c>
      <c r="D14" s="28">
        <f>IF(ISERROR(NGDP_Can!D14/Hrs_Wkd_Can!D14),"..",(NGDP_Can!D14/Hrs_Wkd_Can!D14))</f>
        <v>244.24993316436354</v>
      </c>
      <c r="E14" s="28">
        <f>IF(ISERROR(NGDP_Can!E14/Hrs_Wkd_Can!E14),"..",(NGDP_Can!E14/Hrs_Wkd_Can!E14))</f>
        <v>162.99362839102258</v>
      </c>
      <c r="F14" s="28">
        <f>IF(ISERROR(NGDP_Can!F14/Hrs_Wkd_Can!F14),"..",(NGDP_Can!F14/Hrs_Wkd_Can!F14))</f>
        <v>37.293755593936126</v>
      </c>
      <c r="G14" s="28">
        <f>IF(ISERROR(NGDP_Can!G14/Hrs_Wkd_Can!G14),"..",(NGDP_Can!G14/Hrs_Wkd_Can!G14))</f>
        <v>49.801582305445109</v>
      </c>
      <c r="H14" s="28">
        <f>IF(ISERROR(NGDP_Can!H14/Hrs_Wkd_Can!H14),"..",(NGDP_Can!H14/Hrs_Wkd_Can!H14))</f>
        <v>44.740414321045726</v>
      </c>
      <c r="I14" s="28">
        <f>IF(ISERROR(NGDP_Can!I14/Hrs_Wkd_Can!I14),"..",(NGDP_Can!I14/Hrs_Wkd_Can!I14))</f>
        <v>24.495599758350146</v>
      </c>
      <c r="J14" s="28">
        <f>IF(ISERROR(NGDP_Can!J14/Hrs_Wkd_Can!J14),"..",(NGDP_Can!J14/Hrs_Wkd_Can!J14))</f>
        <v>39.247247937339928</v>
      </c>
      <c r="K14" s="28">
        <f>IF(ISERROR(NGDP_Can!K14/Hrs_Wkd_Can!K14),"..",(NGDP_Can!K14/Hrs_Wkd_Can!K14))</f>
        <v>71.883206689634278</v>
      </c>
      <c r="L14" s="28">
        <f>IF(ISERROR(NGDP_Can!L14/Hrs_Wkd_Can!L14),"..",(NGDP_Can!L14/Hrs_Wkd_Can!L14))</f>
        <v>80.710854538979419</v>
      </c>
      <c r="M14" s="28">
        <f>IF(ISERROR(NGDP_Can!M14/Hrs_Wkd_Can!M14),"..",(NGDP_Can!M14/Hrs_Wkd_Can!M14))</f>
        <v>35.849289761122243</v>
      </c>
      <c r="N14" s="28">
        <f>IF(ISERROR(NGDP_Can!N14/Hrs_Wkd_Can!N14),"..",(NGDP_Can!N14/Hrs_Wkd_Can!N14))</f>
        <v>24.573882364138004</v>
      </c>
      <c r="O14" s="28">
        <f>IF(ISERROR(NGDP_Can!O14/Hrs_Wkd_Can!O14),"..",(NGDP_Can!O14/Hrs_Wkd_Can!O14))</f>
        <v>22.477834312227369</v>
      </c>
      <c r="P14" s="28">
        <f>IF(ISERROR(NGDP_Can!P14/Hrs_Wkd_Can!P14),"..",(NGDP_Can!P14/Hrs_Wkd_Can!P14))</f>
        <v>16.888760213444282</v>
      </c>
      <c r="Q14" s="28">
        <f>IF(ISERROR(NGDP_Can!Q14/Hrs_Wkd_Can!Q14),"..",(NGDP_Can!Q14/Hrs_Wkd_Can!Q14))</f>
        <v>27.235213672454037</v>
      </c>
      <c r="R14" s="55"/>
      <c r="T14" s="6"/>
    </row>
    <row r="15" spans="1:20">
      <c r="A15" s="5">
        <v>2007</v>
      </c>
      <c r="B15" s="16">
        <f>IF(ISERROR(NGDP_Can!B15/Hrs_Wkd_Can!B15),"..",(NGDP_Can!B15/Hrs_Wkd_Can!B15))</f>
        <v>45.164485356824557</v>
      </c>
      <c r="C15" s="28">
        <f>IF(ISERROR(NGDP_Can!C15/Hrs_Wkd_Can!C15),"..",(NGDP_Can!C15/Hrs_Wkd_Can!C15))</f>
        <v>27.491351052902576</v>
      </c>
      <c r="D15" s="28">
        <f>IF(ISERROR(NGDP_Can!D15/Hrs_Wkd_Can!D15),"..",(NGDP_Can!D15/Hrs_Wkd_Can!D15))</f>
        <v>253.17720355380339</v>
      </c>
      <c r="E15" s="28">
        <f>IF(ISERROR(NGDP_Can!E15/Hrs_Wkd_Can!E15),"..",(NGDP_Can!E15/Hrs_Wkd_Can!E15))</f>
        <v>180.40916344235592</v>
      </c>
      <c r="F15" s="28">
        <f>IF(ISERROR(NGDP_Can!F15/Hrs_Wkd_Can!F15),"..",(NGDP_Can!F15/Hrs_Wkd_Can!F15))</f>
        <v>39.360936575643599</v>
      </c>
      <c r="G15" s="28">
        <f>IF(ISERROR(NGDP_Can!G15/Hrs_Wkd_Can!G15),"..",(NGDP_Can!G15/Hrs_Wkd_Can!G15))</f>
        <v>51.263894445365722</v>
      </c>
      <c r="H15" s="28">
        <f>IF(ISERROR(NGDP_Can!H15/Hrs_Wkd_Can!H15),"..",(NGDP_Can!H15/Hrs_Wkd_Can!H15))</f>
        <v>46.57518372983926</v>
      </c>
      <c r="I15" s="28">
        <f>IF(ISERROR(NGDP_Can!I15/Hrs_Wkd_Can!I15),"..",(NGDP_Can!I15/Hrs_Wkd_Can!I15))</f>
        <v>25.718101833787436</v>
      </c>
      <c r="J15" s="28">
        <f>IF(ISERROR(NGDP_Can!J15/Hrs_Wkd_Can!J15),"..",(NGDP_Can!J15/Hrs_Wkd_Can!J15))</f>
        <v>39.469501905693242</v>
      </c>
      <c r="K15" s="28">
        <f>IF(ISERROR(NGDP_Can!K15/Hrs_Wkd_Can!K15),"..",(NGDP_Can!K15/Hrs_Wkd_Can!K15))</f>
        <v>73.002044357419607</v>
      </c>
      <c r="L15" s="28">
        <f>IF(ISERROR(NGDP_Can!L15/Hrs_Wkd_Can!L15),"..",(NGDP_Can!L15/Hrs_Wkd_Can!L15))</f>
        <v>84.476052324001529</v>
      </c>
      <c r="M15" s="28">
        <f>IF(ISERROR(NGDP_Can!M15/Hrs_Wkd_Can!M15),"..",(NGDP_Can!M15/Hrs_Wkd_Can!M15))</f>
        <v>37.306119413971231</v>
      </c>
      <c r="N15" s="28">
        <f>IF(ISERROR(NGDP_Can!N15/Hrs_Wkd_Can!N15),"..",(NGDP_Can!N15/Hrs_Wkd_Can!N15))</f>
        <v>25.466587192799466</v>
      </c>
      <c r="O15" s="28">
        <f>IF(ISERROR(NGDP_Can!O15/Hrs_Wkd_Can!O15),"..",(NGDP_Can!O15/Hrs_Wkd_Can!O15))</f>
        <v>22.622554962740349</v>
      </c>
      <c r="P15" s="28">
        <f>IF(ISERROR(NGDP_Can!P15/Hrs_Wkd_Can!P15),"..",(NGDP_Can!P15/Hrs_Wkd_Can!P15))</f>
        <v>17.485297532628653</v>
      </c>
      <c r="Q15" s="28">
        <f>IF(ISERROR(NGDP_Can!Q15/Hrs_Wkd_Can!Q15),"..",(NGDP_Can!Q15/Hrs_Wkd_Can!Q15))</f>
        <v>27.924081482873895</v>
      </c>
      <c r="R15" s="55"/>
      <c r="T15" s="6"/>
    </row>
    <row r="16" spans="1:20">
      <c r="A16" s="5">
        <v>2008</v>
      </c>
      <c r="B16" s="16">
        <f>IF(ISERROR(NGDP_Can!B16/Hrs_Wkd_Can!B16),"..",(NGDP_Can!B16/Hrs_Wkd_Can!B16))</f>
        <v>47.208312487583115</v>
      </c>
      <c r="C16" s="28">
        <f>IF(ISERROR(NGDP_Can!C16/Hrs_Wkd_Can!C16),"..",(NGDP_Can!C16/Hrs_Wkd_Can!C16))</f>
        <v>35.903398515970729</v>
      </c>
      <c r="D16" s="28">
        <f>IF(ISERROR(NGDP_Can!D16/Hrs_Wkd_Can!D16),"..",(NGDP_Can!D16/Hrs_Wkd_Can!D16))</f>
        <v>305.53647657953815</v>
      </c>
      <c r="E16" s="28">
        <f>IF(ISERROR(NGDP_Can!E16/Hrs_Wkd_Can!E16),"..",(NGDP_Can!E16/Hrs_Wkd_Can!E16))</f>
        <v>184.33663217149109</v>
      </c>
      <c r="F16" s="28">
        <f>IF(ISERROR(NGDP_Can!F16/Hrs_Wkd_Can!F16),"..",(NGDP_Can!F16/Hrs_Wkd_Can!F16))</f>
        <v>40.722354806328418</v>
      </c>
      <c r="G16" s="28">
        <f>IF(ISERROR(NGDP_Can!G16/Hrs_Wkd_Can!G16),"..",(NGDP_Can!G16/Hrs_Wkd_Can!G16))</f>
        <v>50.290848131332531</v>
      </c>
      <c r="H16" s="28">
        <f>IF(ISERROR(NGDP_Can!H16/Hrs_Wkd_Can!H16),"..",(NGDP_Can!H16/Hrs_Wkd_Can!H16))</f>
        <v>45.660761325668496</v>
      </c>
      <c r="I16" s="28">
        <f>IF(ISERROR(NGDP_Can!I16/Hrs_Wkd_Can!I16),"..",(NGDP_Can!I16/Hrs_Wkd_Can!I16))</f>
        <v>26.62093668269247</v>
      </c>
      <c r="J16" s="28">
        <f>IF(ISERROR(NGDP_Can!J16/Hrs_Wkd_Can!J16),"..",(NGDP_Can!J16/Hrs_Wkd_Can!J16))</f>
        <v>40.005318539885252</v>
      </c>
      <c r="K16" s="28">
        <f>IF(ISERROR(NGDP_Can!K16/Hrs_Wkd_Can!K16),"..",(NGDP_Can!K16/Hrs_Wkd_Can!K16))</f>
        <v>72.474995467385455</v>
      </c>
      <c r="L16" s="28">
        <f>IF(ISERROR(NGDP_Can!L16/Hrs_Wkd_Can!L16),"..",(NGDP_Can!L16/Hrs_Wkd_Can!L16))</f>
        <v>84.907651263636367</v>
      </c>
      <c r="M16" s="28">
        <f>IF(ISERROR(NGDP_Can!M16/Hrs_Wkd_Can!M16),"..",(NGDP_Can!M16/Hrs_Wkd_Can!M16))</f>
        <v>38.410696930256066</v>
      </c>
      <c r="N16" s="28">
        <f>IF(ISERROR(NGDP_Can!N16/Hrs_Wkd_Can!N16),"..",(NGDP_Can!N16/Hrs_Wkd_Can!N16))</f>
        <v>26.255112114301795</v>
      </c>
      <c r="O16" s="28">
        <f>IF(ISERROR(NGDP_Can!O16/Hrs_Wkd_Can!O16),"..",(NGDP_Can!O16/Hrs_Wkd_Can!O16))</f>
        <v>23.208783346576269</v>
      </c>
      <c r="P16" s="28">
        <f>IF(ISERROR(NGDP_Can!P16/Hrs_Wkd_Can!P16),"..",(NGDP_Can!P16/Hrs_Wkd_Can!P16))</f>
        <v>18.200834278199657</v>
      </c>
      <c r="Q16" s="28">
        <f>IF(ISERROR(NGDP_Can!Q16/Hrs_Wkd_Can!Q16),"..",(NGDP_Can!Q16/Hrs_Wkd_Can!Q16))</f>
        <v>29.073679239686594</v>
      </c>
      <c r="R16" s="55"/>
      <c r="T16" s="6"/>
    </row>
    <row r="17" spans="1:20">
      <c r="A17" s="5">
        <v>2009</v>
      </c>
      <c r="B17" s="16">
        <f>IF(ISERROR(NGDP_Can!B17/Hrs_Wkd_Can!B17),"..",(NGDP_Can!B17/Hrs_Wkd_Can!B17))</f>
        <v>45.495824770831</v>
      </c>
      <c r="C17" s="28">
        <f>IF(ISERROR(NGDP_Can!C17/Hrs_Wkd_Can!C17),"..",(NGDP_Can!C17/Hrs_Wkd_Can!C17))</f>
        <v>32.254497205159488</v>
      </c>
      <c r="D17" s="28">
        <f>IF(ISERROR(NGDP_Can!D17/Hrs_Wkd_Can!D17),"..",(NGDP_Can!D17/Hrs_Wkd_Can!D17))</f>
        <v>208.07034296784425</v>
      </c>
      <c r="E17" s="28">
        <f>IF(ISERROR(NGDP_Can!E17/Hrs_Wkd_Can!E17),"..",(NGDP_Can!E17/Hrs_Wkd_Can!E17))</f>
        <v>177.33636672160256</v>
      </c>
      <c r="F17" s="28">
        <f>IF(ISERROR(NGDP_Can!F17/Hrs_Wkd_Can!F17),"..",(NGDP_Can!F17/Hrs_Wkd_Can!F17))</f>
        <v>38.744247422188899</v>
      </c>
      <c r="G17" s="28">
        <f>IF(ISERROR(NGDP_Can!G17/Hrs_Wkd_Can!G17),"..",(NGDP_Can!G17/Hrs_Wkd_Can!G17))</f>
        <v>50.403028468548264</v>
      </c>
      <c r="H17" s="28">
        <f>IF(ISERROR(NGDP_Can!H17/Hrs_Wkd_Can!H17),"..",(NGDP_Can!H17/Hrs_Wkd_Can!H17))</f>
        <v>47.664832435019157</v>
      </c>
      <c r="I17" s="28">
        <f>IF(ISERROR(NGDP_Can!I17/Hrs_Wkd_Can!I17),"..",(NGDP_Can!I17/Hrs_Wkd_Can!I17))</f>
        <v>27.015120281088038</v>
      </c>
      <c r="J17" s="28">
        <f>IF(ISERROR(NGDP_Can!J17/Hrs_Wkd_Can!J17),"..",(NGDP_Can!J17/Hrs_Wkd_Can!J17))</f>
        <v>42.463103348314874</v>
      </c>
      <c r="K17" s="28">
        <f>IF(ISERROR(NGDP_Can!K17/Hrs_Wkd_Can!K17),"..",(NGDP_Can!K17/Hrs_Wkd_Can!K17))</f>
        <v>75.56811569809409</v>
      </c>
      <c r="L17" s="28">
        <f>IF(ISERROR(NGDP_Can!L17/Hrs_Wkd_Can!L17),"..",(NGDP_Can!L17/Hrs_Wkd_Can!L17))</f>
        <v>88.169907534582094</v>
      </c>
      <c r="M17" s="28">
        <f>IF(ISERROR(NGDP_Can!M17/Hrs_Wkd_Can!M17),"..",(NGDP_Can!M17/Hrs_Wkd_Can!M17))</f>
        <v>39.171341234484849</v>
      </c>
      <c r="N17" s="28">
        <f>IF(ISERROR(NGDP_Can!N17/Hrs_Wkd_Can!N17),"..",(NGDP_Can!N17/Hrs_Wkd_Can!N17))</f>
        <v>26.041948241678053</v>
      </c>
      <c r="O17" s="28">
        <f>IF(ISERROR(NGDP_Can!O17/Hrs_Wkd_Can!O17),"..",(NGDP_Can!O17/Hrs_Wkd_Can!O17))</f>
        <v>23.702079729222202</v>
      </c>
      <c r="P17" s="28">
        <f>IF(ISERROR(NGDP_Can!P17/Hrs_Wkd_Can!P17),"..",(NGDP_Can!P17/Hrs_Wkd_Can!P17))</f>
        <v>18.864048418398529</v>
      </c>
      <c r="Q17" s="28">
        <f>IF(ISERROR(NGDP_Can!Q17/Hrs_Wkd_Can!Q17),"..",(NGDP_Can!Q17/Hrs_Wkd_Can!Q17))</f>
        <v>30.429592709508864</v>
      </c>
      <c r="R17" s="55"/>
      <c r="T17" s="6"/>
    </row>
    <row r="18" spans="1:20">
      <c r="A18" s="5">
        <v>2010</v>
      </c>
      <c r="B18" s="16">
        <f>IF(ISERROR(NGDP_Can!B18/Hrs_Wkd_Can!B18),"..",(NGDP_Can!B18/Hrs_Wkd_Can!B18))</f>
        <v>47.786906909913952</v>
      </c>
      <c r="C18" s="28">
        <f>IF(ISERROR(NGDP_Can!C18/Hrs_Wkd_Can!C18),"..",(NGDP_Can!C18/Hrs_Wkd_Can!C18))</f>
        <v>33.909210268684738</v>
      </c>
      <c r="D18" s="28">
        <f>IF(ISERROR(NGDP_Can!D18/Hrs_Wkd_Can!D18),"..",(NGDP_Can!D18/Hrs_Wkd_Can!D18))</f>
        <v>241.47649542871656</v>
      </c>
      <c r="E18" s="28">
        <f>IF(ISERROR(NGDP_Can!E18/Hrs_Wkd_Can!E18),"..",(NGDP_Can!E18/Hrs_Wkd_Can!E18))</f>
        <v>167.36587121510246</v>
      </c>
      <c r="F18" s="28">
        <f>IF(ISERROR(NGDP_Can!F18/Hrs_Wkd_Can!F18),"..",(NGDP_Can!F18/Hrs_Wkd_Can!F18))</f>
        <v>41.009723268325359</v>
      </c>
      <c r="G18" s="28">
        <f>IF(ISERROR(NGDP_Can!G18/Hrs_Wkd_Can!G18),"..",(NGDP_Can!G18/Hrs_Wkd_Can!G18))</f>
        <v>52.679997705939698</v>
      </c>
      <c r="H18" s="28">
        <f>IF(ISERROR(NGDP_Can!H18/Hrs_Wkd_Can!H18),"..",(NGDP_Can!H18/Hrs_Wkd_Can!H18))</f>
        <v>50.897532422496553</v>
      </c>
      <c r="I18" s="28">
        <f>IF(ISERROR(NGDP_Can!I18/Hrs_Wkd_Can!I18),"..",(NGDP_Can!I18/Hrs_Wkd_Can!I18))</f>
        <v>27.492643165230483</v>
      </c>
      <c r="J18" s="28">
        <f>IF(ISERROR(NGDP_Can!J18/Hrs_Wkd_Can!J18),"..",(NGDP_Can!J18/Hrs_Wkd_Can!J18))</f>
        <v>45.260472341012978</v>
      </c>
      <c r="K18" s="28">
        <f>IF(ISERROR(NGDP_Can!K18/Hrs_Wkd_Can!K18),"..",(NGDP_Can!K18/Hrs_Wkd_Can!K18))</f>
        <v>77.070902043396231</v>
      </c>
      <c r="L18" s="28">
        <f>IF(ISERROR(NGDP_Can!L18/Hrs_Wkd_Can!L18),"..",(NGDP_Can!L18/Hrs_Wkd_Can!L18))</f>
        <v>91.856320621879249</v>
      </c>
      <c r="M18" s="28">
        <f>IF(ISERROR(NGDP_Can!M18/Hrs_Wkd_Can!M18),"..",(NGDP_Can!M18/Hrs_Wkd_Can!M18))</f>
        <v>39.946808240081353</v>
      </c>
      <c r="N18" s="28">
        <f>IF(ISERROR(NGDP_Can!N18/Hrs_Wkd_Can!N18),"..",(NGDP_Can!N18/Hrs_Wkd_Can!N18))</f>
        <v>26.80167355009576</v>
      </c>
      <c r="O18" s="28">
        <f>IF(ISERROR(NGDP_Can!O18/Hrs_Wkd_Can!O18),"..",(NGDP_Can!O18/Hrs_Wkd_Can!O18))</f>
        <v>23.612363598169686</v>
      </c>
      <c r="P18" s="28">
        <f>IF(ISERROR(NGDP_Can!P18/Hrs_Wkd_Can!P18),"..",(NGDP_Can!P18/Hrs_Wkd_Can!P18))</f>
        <v>19.61830700942669</v>
      </c>
      <c r="Q18" s="28">
        <f>IF(ISERROR(NGDP_Can!Q18/Hrs_Wkd_Can!Q18),"..",(NGDP_Can!Q18/Hrs_Wkd_Can!Q18))</f>
        <v>31.326194261800584</v>
      </c>
      <c r="R18" s="55"/>
      <c r="T18" s="6"/>
    </row>
    <row r="19" spans="1:20">
      <c r="A19" s="5">
        <v>2011</v>
      </c>
      <c r="B19" s="87" t="str">
        <f>IF(ISERROR(RGDP_Can!B21/Hrs_Wkd_Can!B21),"..",(RGDP_Can!B21/Hrs_Wkd_Can!B21))</f>
        <v>..</v>
      </c>
      <c r="C19" s="117" t="str">
        <f>IF(ISERROR(RGDP_Can!C21/Hrs_Wkd_Can!C21),"..",(RGDP_Can!C21/Hrs_Wkd_Can!C21))</f>
        <v>..</v>
      </c>
      <c r="D19" s="117" t="str">
        <f>IF(ISERROR(RGDP_Can!D21/Hrs_Wkd_Can!D21),"..",(RGDP_Can!D21/Hrs_Wkd_Can!D21))</f>
        <v>..</v>
      </c>
      <c r="E19" s="117" t="str">
        <f>IF(ISERROR(RGDP_Can!E21/Hrs_Wkd_Can!E21),"..",(RGDP_Can!E21/Hrs_Wkd_Can!E21))</f>
        <v>..</v>
      </c>
      <c r="F19" s="117" t="str">
        <f>IF(ISERROR(RGDP_Can!F21/Hrs_Wkd_Can!F21),"..",(RGDP_Can!F21/Hrs_Wkd_Can!F21))</f>
        <v>..</v>
      </c>
      <c r="G19" s="117" t="str">
        <f>IF(ISERROR(RGDP_Can!G21/Hrs_Wkd_Can!G21),"..",(RGDP_Can!G21/Hrs_Wkd_Can!G21))</f>
        <v>..</v>
      </c>
      <c r="H19" s="117" t="str">
        <f>IF(ISERROR(RGDP_Can!H21/Hrs_Wkd_Can!H21),"..",(RGDP_Can!H21/Hrs_Wkd_Can!H21))</f>
        <v>..</v>
      </c>
      <c r="I19" s="117" t="str">
        <f>IF(ISERROR(RGDP_Can!I21/Hrs_Wkd_Can!I21),"..",(RGDP_Can!I21/Hrs_Wkd_Can!I21))</f>
        <v>..</v>
      </c>
      <c r="J19" s="117" t="str">
        <f>IF(ISERROR(RGDP_Can!J21/Hrs_Wkd_Can!J21),"..",(RGDP_Can!J21/Hrs_Wkd_Can!J21))</f>
        <v>..</v>
      </c>
      <c r="K19" s="117" t="str">
        <f>IF(ISERROR(RGDP_Can!K21/Hrs_Wkd_Can!K21),"..",(RGDP_Can!K21/Hrs_Wkd_Can!K21))</f>
        <v>..</v>
      </c>
      <c r="L19" s="117" t="str">
        <f>IF(ISERROR(RGDP_Can!L21/Hrs_Wkd_Can!L21),"..",(RGDP_Can!L21/Hrs_Wkd_Can!L21))</f>
        <v>..</v>
      </c>
      <c r="M19" s="117" t="str">
        <f>IF(ISERROR(RGDP_Can!M21/Hrs_Wkd_Can!M21),"..",(RGDP_Can!M21/Hrs_Wkd_Can!M21))</f>
        <v>..</v>
      </c>
      <c r="N19" s="117" t="str">
        <f>IF(ISERROR(RGDP_Can!N21/Hrs_Wkd_Can!N21),"..",(RGDP_Can!N21/Hrs_Wkd_Can!N21))</f>
        <v>..</v>
      </c>
      <c r="O19" s="117" t="str">
        <f>IF(ISERROR(RGDP_Can!O21/Hrs_Wkd_Can!O21),"..",(RGDP_Can!O21/Hrs_Wkd_Can!O21))</f>
        <v>..</v>
      </c>
      <c r="P19" s="117" t="str">
        <f>IF(ISERROR(RGDP_Can!P21/Hrs_Wkd_Can!P21),"..",(RGDP_Can!P21/Hrs_Wkd_Can!P21))</f>
        <v>..</v>
      </c>
      <c r="Q19" s="117" t="str">
        <f>IF(ISERROR(RGDP_Can!Q21/Hrs_Wkd_Can!Q21),"..",(RGDP_Can!Q21/Hrs_Wkd_Can!Q21))</f>
        <v>..</v>
      </c>
      <c r="R19" s="55"/>
      <c r="T19" s="6"/>
    </row>
    <row r="20" spans="1:20">
      <c r="A20" s="5">
        <v>2012</v>
      </c>
      <c r="B20" s="87" t="str">
        <f>IF(ISERROR(RGDP_Can!B22/Hrs_Wkd_Can!B22),"..",(RGDP_Can!B22/Hrs_Wkd_Can!B22))</f>
        <v>..</v>
      </c>
      <c r="C20" s="117" t="str">
        <f>IF(ISERROR(RGDP_Can!C22/Hrs_Wkd_Can!C22),"..",(RGDP_Can!C22/Hrs_Wkd_Can!C22))</f>
        <v>..</v>
      </c>
      <c r="D20" s="117" t="str">
        <f>IF(ISERROR(RGDP_Can!D22/Hrs_Wkd_Can!D22),"..",(RGDP_Can!D22/Hrs_Wkd_Can!D22))</f>
        <v>..</v>
      </c>
      <c r="E20" s="117" t="str">
        <f>IF(ISERROR(RGDP_Can!E22/Hrs_Wkd_Can!E22),"..",(RGDP_Can!E22/Hrs_Wkd_Can!E22))</f>
        <v>..</v>
      </c>
      <c r="F20" s="117" t="str">
        <f>IF(ISERROR(RGDP_Can!F22/Hrs_Wkd_Can!F22),"..",(RGDP_Can!F22/Hrs_Wkd_Can!F22))</f>
        <v>..</v>
      </c>
      <c r="G20" s="117" t="str">
        <f>IF(ISERROR(RGDP_Can!G22/Hrs_Wkd_Can!G22),"..",(RGDP_Can!G22/Hrs_Wkd_Can!G22))</f>
        <v>..</v>
      </c>
      <c r="H20" s="117" t="str">
        <f>IF(ISERROR(RGDP_Can!H22/Hrs_Wkd_Can!H22),"..",(RGDP_Can!H22/Hrs_Wkd_Can!H22))</f>
        <v>..</v>
      </c>
      <c r="I20" s="117" t="str">
        <f>IF(ISERROR(RGDP_Can!I22/Hrs_Wkd_Can!I22),"..",(RGDP_Can!I22/Hrs_Wkd_Can!I22))</f>
        <v>..</v>
      </c>
      <c r="J20" s="117" t="str">
        <f>IF(ISERROR(RGDP_Can!J22/Hrs_Wkd_Can!J22),"..",(RGDP_Can!J22/Hrs_Wkd_Can!J22))</f>
        <v>..</v>
      </c>
      <c r="K20" s="117" t="str">
        <f>IF(ISERROR(RGDP_Can!K22/Hrs_Wkd_Can!K22),"..",(RGDP_Can!K22/Hrs_Wkd_Can!K22))</f>
        <v>..</v>
      </c>
      <c r="L20" s="117" t="str">
        <f>IF(ISERROR(RGDP_Can!L22/Hrs_Wkd_Can!L22),"..",(RGDP_Can!L22/Hrs_Wkd_Can!L22))</f>
        <v>..</v>
      </c>
      <c r="M20" s="117" t="str">
        <f>IF(ISERROR(RGDP_Can!M22/Hrs_Wkd_Can!M22),"..",(RGDP_Can!M22/Hrs_Wkd_Can!M22))</f>
        <v>..</v>
      </c>
      <c r="N20" s="117" t="str">
        <f>IF(ISERROR(RGDP_Can!N22/Hrs_Wkd_Can!N22),"..",(RGDP_Can!N22/Hrs_Wkd_Can!N22))</f>
        <v>..</v>
      </c>
      <c r="O20" s="117" t="str">
        <f>IF(ISERROR(RGDP_Can!O22/Hrs_Wkd_Can!O22),"..",(RGDP_Can!O22/Hrs_Wkd_Can!O22))</f>
        <v>..</v>
      </c>
      <c r="P20" s="117" t="str">
        <f>IF(ISERROR(RGDP_Can!P22/Hrs_Wkd_Can!P22),"..",(RGDP_Can!P22/Hrs_Wkd_Can!P22))</f>
        <v>..</v>
      </c>
      <c r="Q20" s="117" t="str">
        <f>IF(ISERROR(RGDP_Can!Q22/Hrs_Wkd_Can!Q22),"..",(RGDP_Can!Q22/Hrs_Wkd_Can!Q22))</f>
        <v>..</v>
      </c>
      <c r="R20" s="55"/>
      <c r="T20" s="6"/>
    </row>
    <row r="21" spans="1:20">
      <c r="H21" s="55"/>
      <c r="I21" s="55"/>
      <c r="J21" s="55"/>
      <c r="K21" s="55"/>
      <c r="L21" s="55"/>
      <c r="M21" s="55"/>
      <c r="N21" s="55"/>
      <c r="O21" s="55"/>
      <c r="P21" s="55"/>
      <c r="Q21" s="55"/>
      <c r="R21" s="55"/>
    </row>
    <row r="22" spans="1:20">
      <c r="A22" s="4"/>
      <c r="B22" s="10" t="s">
        <v>17</v>
      </c>
      <c r="C22" s="8"/>
      <c r="D22" s="8"/>
      <c r="E22" s="8"/>
      <c r="F22" s="8"/>
      <c r="G22" s="8"/>
      <c r="H22" s="10"/>
      <c r="I22" s="8"/>
      <c r="J22" s="10" t="s">
        <v>17</v>
      </c>
      <c r="K22" s="8"/>
      <c r="L22" s="8"/>
      <c r="M22" s="8"/>
      <c r="N22" s="8"/>
      <c r="O22" s="8"/>
      <c r="P22" s="8"/>
      <c r="Q22" s="8"/>
      <c r="R22" s="55"/>
    </row>
    <row r="23" spans="1:20">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3.652535757734432</v>
      </c>
      <c r="C23" s="9">
        <f t="shared" si="0"/>
        <v>5.0751998820747213</v>
      </c>
      <c r="D23" s="9">
        <f t="shared" si="0"/>
        <v>7.1545905447881752</v>
      </c>
      <c r="E23" s="9">
        <f t="shared" si="0"/>
        <v>0.8692843229312297</v>
      </c>
      <c r="F23" s="9">
        <f t="shared" si="0"/>
        <v>4.2187403744579299</v>
      </c>
      <c r="G23" s="9">
        <f t="shared" si="0"/>
        <v>2.5563680579787862</v>
      </c>
      <c r="H23" s="28">
        <f t="shared" si="0"/>
        <v>4.3922167484712338</v>
      </c>
      <c r="I23" s="28">
        <f t="shared" si="0"/>
        <v>4.2312448394434599</v>
      </c>
      <c r="J23" s="28">
        <f t="shared" si="0"/>
        <v>3.3134797392974535</v>
      </c>
      <c r="K23" s="28">
        <f t="shared" si="0"/>
        <v>2.8574697587999465</v>
      </c>
      <c r="L23" s="28">
        <f t="shared" si="0"/>
        <v>3.2589676067800832</v>
      </c>
      <c r="M23" s="28">
        <f t="shared" si="0"/>
        <v>3.9993276218484475</v>
      </c>
      <c r="N23" s="28">
        <f t="shared" si="0"/>
        <v>2.7540064769651984</v>
      </c>
      <c r="O23" s="28">
        <f t="shared" si="0"/>
        <v>2.1218893286883533</v>
      </c>
      <c r="P23" s="28">
        <f t="shared" si="0"/>
        <v>3.2944084192972456</v>
      </c>
      <c r="Q23" s="58">
        <f t="shared" si="0"/>
        <v>4.2298570707328009</v>
      </c>
      <c r="R23" s="55"/>
    </row>
    <row r="24" spans="1:20">
      <c r="A24" s="118" t="s">
        <v>19</v>
      </c>
      <c r="B24" s="16">
        <f t="shared" si="0"/>
        <v>5.1338666943580025</v>
      </c>
      <c r="C24" s="9">
        <f t="shared" si="0"/>
        <v>7.6108806006995211</v>
      </c>
      <c r="D24" s="9">
        <f t="shared" si="0"/>
        <v>24.153879234827858</v>
      </c>
      <c r="E24" s="9">
        <f t="shared" si="0"/>
        <v>1.7936168170560096</v>
      </c>
      <c r="F24" s="9">
        <f t="shared" si="0"/>
        <v>4.1163186026632381</v>
      </c>
      <c r="G24" s="9">
        <f t="shared" si="0"/>
        <v>6.9917842098584426</v>
      </c>
      <c r="H24" s="28">
        <f t="shared" si="0"/>
        <v>3.0866713779430732</v>
      </c>
      <c r="I24" s="28">
        <f t="shared" si="0"/>
        <v>5.0899252966314146</v>
      </c>
      <c r="J24" s="28">
        <f t="shared" si="0"/>
        <v>1.6212182149778487</v>
      </c>
      <c r="K24" s="28">
        <f t="shared" si="0"/>
        <v>-1.5918806950196096</v>
      </c>
      <c r="L24" s="28">
        <f t="shared" si="0"/>
        <v>2.8091330423942518</v>
      </c>
      <c r="M24" s="28">
        <f t="shared" si="0"/>
        <v>5.0834822621543596</v>
      </c>
      <c r="N24" s="28">
        <f t="shared" si="0"/>
        <v>2.2015431889277792</v>
      </c>
      <c r="O24" s="28">
        <f t="shared" si="0"/>
        <v>1.8618877159453984</v>
      </c>
      <c r="P24" s="28">
        <f t="shared" si="0"/>
        <v>2.8529175382848715</v>
      </c>
      <c r="Q24" s="28">
        <f t="shared" si="0"/>
        <v>3.8555912971652173</v>
      </c>
      <c r="R24" s="55"/>
    </row>
    <row r="25" spans="1:20">
      <c r="A25" s="118" t="s">
        <v>20</v>
      </c>
      <c r="B25" s="16">
        <f t="shared" si="0"/>
        <v>3.2122199547033992</v>
      </c>
      <c r="C25" s="9">
        <f t="shared" si="0"/>
        <v>4.3262114926469364</v>
      </c>
      <c r="D25" s="9">
        <f t="shared" si="0"/>
        <v>2.5240909738555084</v>
      </c>
      <c r="E25" s="9">
        <f t="shared" si="0"/>
        <v>0.5936247613187895</v>
      </c>
      <c r="F25" s="9">
        <f t="shared" si="0"/>
        <v>4.2494865486753852</v>
      </c>
      <c r="G25" s="9">
        <f t="shared" si="0"/>
        <v>1.261951555396279</v>
      </c>
      <c r="H25" s="28">
        <f t="shared" si="0"/>
        <v>4.7870950388865463</v>
      </c>
      <c r="I25" s="28">
        <f t="shared" si="0"/>
        <v>3.9750114792036051</v>
      </c>
      <c r="J25" s="28">
        <f t="shared" si="0"/>
        <v>3.8266322152015197</v>
      </c>
      <c r="K25" s="28">
        <f t="shared" si="0"/>
        <v>4.2310968787544034</v>
      </c>
      <c r="L25" s="28">
        <f t="shared" si="0"/>
        <v>3.3943013881569728</v>
      </c>
      <c r="M25" s="28">
        <f t="shared" si="0"/>
        <v>3.6762676389705318</v>
      </c>
      <c r="N25" s="28">
        <f t="shared" si="0"/>
        <v>2.9203270804341486</v>
      </c>
      <c r="O25" s="28">
        <f t="shared" si="0"/>
        <v>2.2000191476461151</v>
      </c>
      <c r="P25" s="28">
        <f t="shared" si="0"/>
        <v>3.427224854168176</v>
      </c>
      <c r="Q25" s="28">
        <f t="shared" si="0"/>
        <v>4.3423995875635724</v>
      </c>
      <c r="R25" s="55"/>
    </row>
    <row r="26" spans="1:20">
      <c r="H26" s="55"/>
      <c r="I26" s="55"/>
      <c r="J26" s="55"/>
      <c r="K26" s="55"/>
      <c r="L26" s="55"/>
      <c r="M26" s="55"/>
      <c r="N26" s="55"/>
      <c r="O26" s="55"/>
      <c r="P26" s="55"/>
      <c r="Q26" s="55"/>
      <c r="R26" s="55"/>
    </row>
    <row r="27" spans="1:20">
      <c r="H27" s="55"/>
      <c r="I27" s="55"/>
      <c r="J27" s="55"/>
      <c r="K27" s="55"/>
      <c r="L27" s="55"/>
      <c r="M27" s="55"/>
      <c r="N27" s="55"/>
      <c r="O27" s="55"/>
      <c r="P27" s="55"/>
      <c r="Q27" s="55"/>
      <c r="R27" s="55"/>
    </row>
    <row r="28" spans="1:20">
      <c r="H28" s="55"/>
      <c r="I28" s="55"/>
      <c r="J28" s="55"/>
      <c r="K28" s="55"/>
      <c r="L28" s="55"/>
      <c r="M28" s="55"/>
      <c r="N28" s="55"/>
      <c r="O28" s="55"/>
      <c r="P28" s="55"/>
      <c r="Q28" s="55"/>
      <c r="R28" s="55"/>
    </row>
    <row r="29" spans="1:20"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20" ht="11.25" customHeight="1">
      <c r="A30" s="5"/>
      <c r="B30" s="144" t="s">
        <v>27</v>
      </c>
      <c r="C30" s="145"/>
      <c r="D30" s="145"/>
      <c r="E30" s="145"/>
      <c r="F30" s="145"/>
      <c r="G30" s="145"/>
      <c r="H30" s="145"/>
      <c r="I30" s="145"/>
      <c r="J30" s="145" t="s">
        <v>27</v>
      </c>
      <c r="K30" s="145"/>
      <c r="L30" s="145"/>
      <c r="M30" s="145"/>
      <c r="N30" s="145"/>
      <c r="O30" s="145"/>
      <c r="P30" s="145"/>
      <c r="Q30" s="145"/>
      <c r="R30" s="55"/>
    </row>
    <row r="31" spans="1:20">
      <c r="A31" s="5">
        <v>1997</v>
      </c>
      <c r="B31" s="87">
        <f t="shared" ref="B31:Q46" si="1">IF(ISERROR((B5/$B5)*100),"..",(B5/$B5)*100)</f>
        <v>100</v>
      </c>
      <c r="C31" s="117">
        <f t="shared" si="1"/>
        <v>59.435365338542759</v>
      </c>
      <c r="D31" s="117">
        <f t="shared" si="1"/>
        <v>328.0687724765146</v>
      </c>
      <c r="E31" s="117">
        <f t="shared" si="1"/>
        <v>498.91995361653903</v>
      </c>
      <c r="F31" s="117">
        <f t="shared" si="1"/>
        <v>79.950533296962476</v>
      </c>
      <c r="G31" s="117">
        <f t="shared" si="1"/>
        <v>126.57901490827636</v>
      </c>
      <c r="H31" s="117">
        <f t="shared" si="1"/>
        <v>97.104946587423399</v>
      </c>
      <c r="I31" s="117">
        <f t="shared" si="1"/>
        <v>53.514769534221784</v>
      </c>
      <c r="J31" s="117">
        <f t="shared" si="1"/>
        <v>98.834462198918175</v>
      </c>
      <c r="K31" s="117">
        <f t="shared" si="1"/>
        <v>178.26034757016959</v>
      </c>
      <c r="L31" s="117">
        <f t="shared" si="1"/>
        <v>201.96592706910641</v>
      </c>
      <c r="M31" s="117">
        <f t="shared" si="1"/>
        <v>80.041525880288035</v>
      </c>
      <c r="N31" s="117">
        <f t="shared" si="1"/>
        <v>62.807015869941729</v>
      </c>
      <c r="O31" s="117">
        <f t="shared" si="1"/>
        <v>59.954904221005236</v>
      </c>
      <c r="P31" s="117">
        <f t="shared" si="1"/>
        <v>42.94307555562758</v>
      </c>
      <c r="Q31" s="117">
        <f t="shared" si="1"/>
        <v>60.987379331398785</v>
      </c>
      <c r="R31" s="55"/>
    </row>
    <row r="32" spans="1:20">
      <c r="A32" s="5">
        <v>1998</v>
      </c>
      <c r="B32" s="87">
        <f t="shared" si="1"/>
        <v>100</v>
      </c>
      <c r="C32" s="117">
        <f>IF(ISERROR((C6/$B6)*100),"..",(C6/$B6)*100)</f>
        <v>63.373300141797351</v>
      </c>
      <c r="D32" s="117">
        <f t="shared" si="1"/>
        <v>290.28990037579223</v>
      </c>
      <c r="E32" s="117">
        <f t="shared" si="1"/>
        <v>470.69765937301941</v>
      </c>
      <c r="F32" s="117">
        <f t="shared" si="1"/>
        <v>81.914188117703489</v>
      </c>
      <c r="G32" s="117">
        <f t="shared" si="1"/>
        <v>132.04097281105135</v>
      </c>
      <c r="H32" s="117">
        <f t="shared" si="1"/>
        <v>100.9917920223574</v>
      </c>
      <c r="I32" s="117">
        <f t="shared" si="1"/>
        <v>54.758878357446484</v>
      </c>
      <c r="J32" s="117">
        <f t="shared" si="1"/>
        <v>98.056096041083592</v>
      </c>
      <c r="K32" s="117">
        <f t="shared" si="1"/>
        <v>171.3127570770541</v>
      </c>
      <c r="L32" s="117">
        <f t="shared" si="1"/>
        <v>209.29427261647245</v>
      </c>
      <c r="M32" s="117">
        <f t="shared" si="1"/>
        <v>80.929517578258796</v>
      </c>
      <c r="N32" s="117">
        <f t="shared" si="1"/>
        <v>62.034182738018615</v>
      </c>
      <c r="O32" s="117">
        <f t="shared" si="1"/>
        <v>56.047745515828694</v>
      </c>
      <c r="P32" s="117">
        <f t="shared" si="1"/>
        <v>41.136248434560535</v>
      </c>
      <c r="Q32" s="117">
        <f t="shared" si="1"/>
        <v>60.79939590707496</v>
      </c>
      <c r="R32" s="55"/>
    </row>
    <row r="33" spans="1:18">
      <c r="A33" s="5">
        <v>1999</v>
      </c>
      <c r="B33" s="87">
        <f t="shared" si="1"/>
        <v>100</v>
      </c>
      <c r="C33" s="117">
        <f t="shared" si="1"/>
        <v>64.562675219767769</v>
      </c>
      <c r="D33" s="117">
        <f t="shared" si="1"/>
        <v>366.09897792740742</v>
      </c>
      <c r="E33" s="117">
        <f t="shared" si="1"/>
        <v>474.51972051990703</v>
      </c>
      <c r="F33" s="117">
        <f t="shared" si="1"/>
        <v>80.224478148978136</v>
      </c>
      <c r="G33" s="117">
        <f t="shared" si="1"/>
        <v>137.05452454447638</v>
      </c>
      <c r="H33" s="117">
        <f t="shared" si="1"/>
        <v>98.059557224254362</v>
      </c>
      <c r="I33" s="117">
        <f t="shared" si="1"/>
        <v>54.536408696471661</v>
      </c>
      <c r="J33" s="117">
        <f t="shared" si="1"/>
        <v>93.7201814108288</v>
      </c>
      <c r="K33" s="117">
        <f t="shared" si="1"/>
        <v>156.63775555155598</v>
      </c>
      <c r="L33" s="117">
        <f t="shared" si="1"/>
        <v>202.55779180735848</v>
      </c>
      <c r="M33" s="117">
        <f t="shared" si="1"/>
        <v>79.881498068818232</v>
      </c>
      <c r="N33" s="117">
        <f t="shared" si="1"/>
        <v>59.068650267551604</v>
      </c>
      <c r="O33" s="117">
        <f t="shared" si="1"/>
        <v>55.209554476364765</v>
      </c>
      <c r="P33" s="117">
        <f t="shared" si="1"/>
        <v>40.853185641632088</v>
      </c>
      <c r="Q33" s="117">
        <f t="shared" si="1"/>
        <v>59.824819814818532</v>
      </c>
      <c r="R33" s="55"/>
    </row>
    <row r="34" spans="1:18">
      <c r="A34" s="5">
        <v>2000</v>
      </c>
      <c r="B34" s="87">
        <f t="shared" si="1"/>
        <v>100</v>
      </c>
      <c r="C34" s="117">
        <f t="shared" si="1"/>
        <v>63.736113858689905</v>
      </c>
      <c r="D34" s="117">
        <f t="shared" si="1"/>
        <v>540.27872021521364</v>
      </c>
      <c r="E34" s="117">
        <f t="shared" si="1"/>
        <v>452.86066216150704</v>
      </c>
      <c r="F34" s="117">
        <f t="shared" si="1"/>
        <v>77.651502517232387</v>
      </c>
      <c r="G34" s="117">
        <f t="shared" si="1"/>
        <v>133.40898768116799</v>
      </c>
      <c r="H34" s="117">
        <f t="shared" si="1"/>
        <v>91.542125321849539</v>
      </c>
      <c r="I34" s="117">
        <f t="shared" si="1"/>
        <v>53.447697015563818</v>
      </c>
      <c r="J34" s="117">
        <f t="shared" si="1"/>
        <v>89.255231628533508</v>
      </c>
      <c r="K34" s="117">
        <f t="shared" si="1"/>
        <v>146.19066189356116</v>
      </c>
      <c r="L34" s="117">
        <f t="shared" si="1"/>
        <v>188.86230487242989</v>
      </c>
      <c r="M34" s="117">
        <f t="shared" si="1"/>
        <v>79.926503540717476</v>
      </c>
      <c r="N34" s="117">
        <f t="shared" si="1"/>
        <v>57.696916960488807</v>
      </c>
      <c r="O34" s="117">
        <f t="shared" si="1"/>
        <v>54.529556045544801</v>
      </c>
      <c r="P34" s="117">
        <f t="shared" si="1"/>
        <v>40.208241423129358</v>
      </c>
      <c r="Q34" s="117">
        <f t="shared" si="1"/>
        <v>58.789762726473924</v>
      </c>
      <c r="R34" s="55"/>
    </row>
    <row r="35" spans="1:18">
      <c r="A35" s="5">
        <v>2001</v>
      </c>
      <c r="B35" s="87">
        <f t="shared" si="1"/>
        <v>100</v>
      </c>
      <c r="C35" s="117">
        <f t="shared" si="1"/>
        <v>69.929020791133055</v>
      </c>
      <c r="D35" s="117">
        <f t="shared" si="1"/>
        <v>484.57889783953812</v>
      </c>
      <c r="E35" s="117">
        <f t="shared" si="1"/>
        <v>446.03855393582108</v>
      </c>
      <c r="F35" s="117">
        <f t="shared" si="1"/>
        <v>81.031032832869968</v>
      </c>
      <c r="G35" s="117">
        <f t="shared" si="1"/>
        <v>127.20531785221654</v>
      </c>
      <c r="H35" s="117">
        <f t="shared" si="1"/>
        <v>91.535158274944479</v>
      </c>
      <c r="I35" s="117">
        <f t="shared" si="1"/>
        <v>54.329968769124946</v>
      </c>
      <c r="J35" s="117">
        <f t="shared" si="1"/>
        <v>91.332239911531815</v>
      </c>
      <c r="K35" s="117">
        <f t="shared" si="1"/>
        <v>147.07350808773177</v>
      </c>
      <c r="L35" s="117">
        <f t="shared" si="1"/>
        <v>198.14291529381148</v>
      </c>
      <c r="M35" s="117">
        <f t="shared" si="1"/>
        <v>82.309783616173462</v>
      </c>
      <c r="N35" s="117">
        <f t="shared" si="1"/>
        <v>59.669819868353798</v>
      </c>
      <c r="O35" s="117">
        <f t="shared" si="1"/>
        <v>55.888834164732138</v>
      </c>
      <c r="P35" s="117">
        <f t="shared" si="1"/>
        <v>39.773131259007322</v>
      </c>
      <c r="Q35" s="117">
        <f t="shared" si="1"/>
        <v>60.906560974750825</v>
      </c>
      <c r="R35" s="55"/>
    </row>
    <row r="36" spans="1:18">
      <c r="A36" s="5">
        <v>2002</v>
      </c>
      <c r="B36" s="87">
        <f t="shared" si="1"/>
        <v>100</v>
      </c>
      <c r="C36" s="117">
        <f t="shared" si="1"/>
        <v>68.42268794780783</v>
      </c>
      <c r="D36" s="117">
        <f t="shared" si="1"/>
        <v>443.77763698697407</v>
      </c>
      <c r="E36" s="117">
        <f t="shared" si="1"/>
        <v>454.67509815937569</v>
      </c>
      <c r="F36" s="117">
        <f t="shared" si="1"/>
        <v>82.679787308357518</v>
      </c>
      <c r="G36" s="117">
        <f t="shared" si="1"/>
        <v>128.48964670048258</v>
      </c>
      <c r="H36" s="117">
        <f t="shared" si="1"/>
        <v>92.778784595939328</v>
      </c>
      <c r="I36" s="117">
        <f t="shared" si="1"/>
        <v>55.060085498367414</v>
      </c>
      <c r="J36" s="117">
        <f t="shared" si="1"/>
        <v>91.598073045217845</v>
      </c>
      <c r="K36" s="117">
        <f t="shared" si="1"/>
        <v>160.8003910982917</v>
      </c>
      <c r="L36" s="117">
        <f t="shared" si="1"/>
        <v>197.91767709573691</v>
      </c>
      <c r="M36" s="117">
        <f t="shared" si="1"/>
        <v>84.852857063512474</v>
      </c>
      <c r="N36" s="117">
        <f t="shared" si="1"/>
        <v>60.935995815566372</v>
      </c>
      <c r="O36" s="117">
        <f t="shared" si="1"/>
        <v>55.387135007688968</v>
      </c>
      <c r="P36" s="117">
        <f t="shared" si="1"/>
        <v>40.854040935825793</v>
      </c>
      <c r="Q36" s="117">
        <f t="shared" si="1"/>
        <v>62.526028069099127</v>
      </c>
      <c r="R36" s="55"/>
    </row>
    <row r="37" spans="1:18">
      <c r="A37" s="5">
        <v>2003</v>
      </c>
      <c r="B37" s="87">
        <f t="shared" si="1"/>
        <v>100</v>
      </c>
      <c r="C37" s="117">
        <f t="shared" si="1"/>
        <v>66.983296110380081</v>
      </c>
      <c r="D37" s="117">
        <f t="shared" si="1"/>
        <v>544.08614151453867</v>
      </c>
      <c r="E37" s="117">
        <f t="shared" si="1"/>
        <v>430.24045298842964</v>
      </c>
      <c r="F37" s="117">
        <f t="shared" si="1"/>
        <v>81.74972925978436</v>
      </c>
      <c r="G37" s="117">
        <f t="shared" si="1"/>
        <v>122.42536399911835</v>
      </c>
      <c r="H37" s="117">
        <f t="shared" si="1"/>
        <v>96.608449656218582</v>
      </c>
      <c r="I37" s="117">
        <f t="shared" si="1"/>
        <v>56.287277301571606</v>
      </c>
      <c r="J37" s="117">
        <f t="shared" si="1"/>
        <v>88.950958672939308</v>
      </c>
      <c r="K37" s="117">
        <f t="shared" si="1"/>
        <v>160.80291350574788</v>
      </c>
      <c r="L37" s="117">
        <f t="shared" si="1"/>
        <v>195.52079665873313</v>
      </c>
      <c r="M37" s="117">
        <f t="shared" si="1"/>
        <v>84.017303597483945</v>
      </c>
      <c r="N37" s="117">
        <f t="shared" si="1"/>
        <v>57.389829837012684</v>
      </c>
      <c r="O37" s="117">
        <f t="shared" si="1"/>
        <v>52.891137031792887</v>
      </c>
      <c r="P37" s="117">
        <f t="shared" si="1"/>
        <v>38.924966371436412</v>
      </c>
      <c r="Q37" s="117">
        <f t="shared" si="1"/>
        <v>62.723350656594569</v>
      </c>
      <c r="R37" s="55"/>
    </row>
    <row r="38" spans="1:18">
      <c r="A38" s="5">
        <v>2004</v>
      </c>
      <c r="B38" s="87">
        <f t="shared" si="1"/>
        <v>100</v>
      </c>
      <c r="C38" s="117">
        <f t="shared" si="1"/>
        <v>71.575905592559934</v>
      </c>
      <c r="D38" s="117">
        <f t="shared" si="1"/>
        <v>573.64787392409539</v>
      </c>
      <c r="E38" s="117">
        <f t="shared" si="1"/>
        <v>383.73573925889229</v>
      </c>
      <c r="F38" s="117">
        <f t="shared" si="1"/>
        <v>82.395318406430789</v>
      </c>
      <c r="G38" s="117">
        <f t="shared" si="1"/>
        <v>120.08673487280586</v>
      </c>
      <c r="H38" s="117">
        <f t="shared" si="1"/>
        <v>97.151987396341354</v>
      </c>
      <c r="I38" s="117">
        <f t="shared" si="1"/>
        <v>55.149474244329546</v>
      </c>
      <c r="J38" s="117">
        <f t="shared" si="1"/>
        <v>86.398233025038451</v>
      </c>
      <c r="K38" s="117">
        <f t="shared" si="1"/>
        <v>164.94204853093041</v>
      </c>
      <c r="L38" s="117">
        <f t="shared" si="1"/>
        <v>195.28684338661799</v>
      </c>
      <c r="M38" s="117">
        <f t="shared" si="1"/>
        <v>82.599759563513345</v>
      </c>
      <c r="N38" s="117">
        <f t="shared" si="1"/>
        <v>57.056611548621206</v>
      </c>
      <c r="O38" s="117">
        <f t="shared" si="1"/>
        <v>50.342086185972079</v>
      </c>
      <c r="P38" s="117">
        <f t="shared" si="1"/>
        <v>39.28045937902926</v>
      </c>
      <c r="Q38" s="117">
        <f t="shared" si="1"/>
        <v>63.017264938408331</v>
      </c>
      <c r="R38" s="55"/>
    </row>
    <row r="39" spans="1:18">
      <c r="A39" s="5">
        <v>2005</v>
      </c>
      <c r="B39" s="87">
        <f t="shared" si="1"/>
        <v>100</v>
      </c>
      <c r="C39" s="117">
        <f t="shared" si="1"/>
        <v>61.215916520852801</v>
      </c>
      <c r="D39" s="117">
        <f t="shared" si="1"/>
        <v>617.64230314597182</v>
      </c>
      <c r="E39" s="117">
        <f t="shared" si="1"/>
        <v>373.56020873707882</v>
      </c>
      <c r="F39" s="117">
        <f t="shared" si="1"/>
        <v>82.19147339619856</v>
      </c>
      <c r="G39" s="117">
        <f t="shared" si="1"/>
        <v>114.32063577484708</v>
      </c>
      <c r="H39" s="117">
        <f t="shared" si="1"/>
        <v>97.493755762126568</v>
      </c>
      <c r="I39" s="117">
        <f t="shared" si="1"/>
        <v>54.766908025458982</v>
      </c>
      <c r="J39" s="117">
        <f t="shared" si="1"/>
        <v>90.966586707588306</v>
      </c>
      <c r="K39" s="117">
        <f t="shared" si="1"/>
        <v>164.84796403727341</v>
      </c>
      <c r="L39" s="117">
        <f t="shared" si="1"/>
        <v>185.15014958499233</v>
      </c>
      <c r="M39" s="117">
        <f t="shared" si="1"/>
        <v>81.524488332341022</v>
      </c>
      <c r="N39" s="117">
        <f t="shared" si="1"/>
        <v>57.00886264759999</v>
      </c>
      <c r="O39" s="117">
        <f t="shared" si="1"/>
        <v>51.021871798216246</v>
      </c>
      <c r="P39" s="117">
        <f t="shared" si="1"/>
        <v>38.724510581236288</v>
      </c>
      <c r="Q39" s="117">
        <f t="shared" si="1"/>
        <v>62.859198913898673</v>
      </c>
      <c r="R39" s="55"/>
    </row>
    <row r="40" spans="1:18">
      <c r="A40" s="5">
        <v>2006</v>
      </c>
      <c r="B40" s="87">
        <f t="shared" si="1"/>
        <v>100</v>
      </c>
      <c r="C40" s="117">
        <f t="shared" si="1"/>
        <v>57.811295928989416</v>
      </c>
      <c r="D40" s="117">
        <f t="shared" si="1"/>
        <v>558.55839151085877</v>
      </c>
      <c r="E40" s="117">
        <f t="shared" si="1"/>
        <v>372.73893065650719</v>
      </c>
      <c r="F40" s="117">
        <f t="shared" si="1"/>
        <v>85.284527484109447</v>
      </c>
      <c r="G40" s="117">
        <f t="shared" si="1"/>
        <v>113.88781706853554</v>
      </c>
      <c r="H40" s="117">
        <f t="shared" si="1"/>
        <v>102.31377972118436</v>
      </c>
      <c r="I40" s="117">
        <f t="shared" si="1"/>
        <v>56.017304172241623</v>
      </c>
      <c r="J40" s="117">
        <f t="shared" si="1"/>
        <v>89.751834913938467</v>
      </c>
      <c r="K40" s="117">
        <f t="shared" si="1"/>
        <v>164.38476680436128</v>
      </c>
      <c r="L40" s="117">
        <f t="shared" si="1"/>
        <v>184.57210818732267</v>
      </c>
      <c r="M40" s="117">
        <f t="shared" si="1"/>
        <v>81.981277809826082</v>
      </c>
      <c r="N40" s="117">
        <f t="shared" si="1"/>
        <v>56.196323285187376</v>
      </c>
      <c r="O40" s="117">
        <f t="shared" si="1"/>
        <v>51.403014999543636</v>
      </c>
      <c r="P40" s="117">
        <f t="shared" si="1"/>
        <v>38.621745427811518</v>
      </c>
      <c r="Q40" s="117">
        <f t="shared" si="1"/>
        <v>62.282339013388921</v>
      </c>
      <c r="R40" s="55"/>
    </row>
    <row r="41" spans="1:18">
      <c r="A41" s="5">
        <v>2007</v>
      </c>
      <c r="B41" s="87">
        <f t="shared" si="1"/>
        <v>100</v>
      </c>
      <c r="C41" s="117">
        <f t="shared" si="1"/>
        <v>60.869399564072545</v>
      </c>
      <c r="D41" s="117">
        <f t="shared" si="1"/>
        <v>560.56700647325579</v>
      </c>
      <c r="E41" s="117">
        <f t="shared" si="1"/>
        <v>399.44917343134364</v>
      </c>
      <c r="F41" s="117">
        <f t="shared" si="1"/>
        <v>87.150193929301551</v>
      </c>
      <c r="G41" s="117">
        <f t="shared" si="1"/>
        <v>113.50487897814499</v>
      </c>
      <c r="H41" s="117">
        <f t="shared" si="1"/>
        <v>103.12346827793874</v>
      </c>
      <c r="I41" s="117">
        <f t="shared" si="1"/>
        <v>56.94319691810972</v>
      </c>
      <c r="J41" s="117">
        <f t="shared" si="1"/>
        <v>87.390571582654431</v>
      </c>
      <c r="K41" s="117">
        <f t="shared" si="1"/>
        <v>161.6359486456291</v>
      </c>
      <c r="L41" s="117">
        <f t="shared" si="1"/>
        <v>187.0408832439775</v>
      </c>
      <c r="M41" s="117">
        <f t="shared" si="1"/>
        <v>82.60056351629413</v>
      </c>
      <c r="N41" s="117">
        <f t="shared" si="1"/>
        <v>56.386311039745642</v>
      </c>
      <c r="O41" s="117">
        <f t="shared" si="1"/>
        <v>50.089256600644475</v>
      </c>
      <c r="P41" s="117">
        <f t="shared" si="1"/>
        <v>38.714705580026163</v>
      </c>
      <c r="Q41" s="117">
        <f t="shared" si="1"/>
        <v>61.827520588927598</v>
      </c>
      <c r="R41" s="55"/>
    </row>
    <row r="42" spans="1:18">
      <c r="A42" s="5">
        <v>2008</v>
      </c>
      <c r="B42" s="87">
        <f t="shared" si="1"/>
        <v>100</v>
      </c>
      <c r="C42" s="117">
        <f t="shared" si="1"/>
        <v>76.053128409142261</v>
      </c>
      <c r="D42" s="117">
        <f t="shared" si="1"/>
        <v>647.20906230211335</v>
      </c>
      <c r="E42" s="117">
        <f t="shared" si="1"/>
        <v>390.47494489445245</v>
      </c>
      <c r="F42" s="117">
        <f t="shared" si="1"/>
        <v>86.260983840588139</v>
      </c>
      <c r="G42" s="117">
        <f t="shared" si="1"/>
        <v>106.52964590623779</v>
      </c>
      <c r="H42" s="117">
        <f t="shared" si="1"/>
        <v>96.721867229798448</v>
      </c>
      <c r="I42" s="117">
        <f t="shared" si="1"/>
        <v>56.390358561735063</v>
      </c>
      <c r="J42" s="117">
        <f t="shared" si="1"/>
        <v>84.742106700822191</v>
      </c>
      <c r="K42" s="117">
        <f t="shared" si="1"/>
        <v>153.5216821962193</v>
      </c>
      <c r="L42" s="117">
        <f t="shared" si="1"/>
        <v>179.85741660638485</v>
      </c>
      <c r="M42" s="117">
        <f t="shared" si="1"/>
        <v>81.364265965573267</v>
      </c>
      <c r="N42" s="117">
        <f t="shared" si="1"/>
        <v>55.615442982011906</v>
      </c>
      <c r="O42" s="117">
        <f t="shared" si="1"/>
        <v>49.162493051791927</v>
      </c>
      <c r="P42" s="117">
        <f t="shared" si="1"/>
        <v>38.554299696662319</v>
      </c>
      <c r="Q42" s="117">
        <f t="shared" si="1"/>
        <v>61.585932026978618</v>
      </c>
      <c r="R42" s="55"/>
    </row>
    <row r="43" spans="1:18">
      <c r="A43" s="5">
        <v>2009</v>
      </c>
      <c r="B43" s="87">
        <f t="shared" si="1"/>
        <v>100</v>
      </c>
      <c r="C43" s="117">
        <f t="shared" si="1"/>
        <v>70.895510450969994</v>
      </c>
      <c r="D43" s="117">
        <f t="shared" si="1"/>
        <v>457.33942403709449</v>
      </c>
      <c r="E43" s="117">
        <f t="shared" si="1"/>
        <v>389.78602457449949</v>
      </c>
      <c r="F43" s="117">
        <f t="shared" si="1"/>
        <v>85.160006698085454</v>
      </c>
      <c r="G43" s="117">
        <f t="shared" si="1"/>
        <v>110.78605283547569</v>
      </c>
      <c r="H43" s="117">
        <f t="shared" si="1"/>
        <v>104.76748729166634</v>
      </c>
      <c r="I43" s="117">
        <f t="shared" si="1"/>
        <v>59.37933957053658</v>
      </c>
      <c r="J43" s="117">
        <f t="shared" si="1"/>
        <v>93.334066504360834</v>
      </c>
      <c r="K43" s="117">
        <f t="shared" si="1"/>
        <v>166.09901255497959</v>
      </c>
      <c r="L43" s="117">
        <f t="shared" si="1"/>
        <v>193.79780008101088</v>
      </c>
      <c r="M43" s="117">
        <f t="shared" si="1"/>
        <v>86.09876056054928</v>
      </c>
      <c r="N43" s="117">
        <f t="shared" si="1"/>
        <v>57.240303638531856</v>
      </c>
      <c r="O43" s="117">
        <f t="shared" si="1"/>
        <v>52.09726353706737</v>
      </c>
      <c r="P43" s="117">
        <f t="shared" si="1"/>
        <v>41.463251877330386</v>
      </c>
      <c r="Q43" s="117">
        <f t="shared" si="1"/>
        <v>66.88436326363373</v>
      </c>
      <c r="R43" s="55"/>
    </row>
    <row r="44" spans="1:18">
      <c r="A44" s="5">
        <v>2010</v>
      </c>
      <c r="B44" s="87">
        <f t="shared" si="1"/>
        <v>100</v>
      </c>
      <c r="C44" s="117">
        <f t="shared" si="1"/>
        <v>70.959207158163807</v>
      </c>
      <c r="D44" s="117">
        <f t="shared" si="1"/>
        <v>505.31936683815672</v>
      </c>
      <c r="E44" s="117">
        <f t="shared" si="1"/>
        <v>350.23373982043699</v>
      </c>
      <c r="F44" s="117">
        <f t="shared" si="1"/>
        <v>85.817906870673426</v>
      </c>
      <c r="G44" s="117">
        <f t="shared" si="1"/>
        <v>110.23939633768308</v>
      </c>
      <c r="H44" s="117">
        <f t="shared" si="1"/>
        <v>106.50936776143858</v>
      </c>
      <c r="I44" s="117">
        <f t="shared" si="1"/>
        <v>57.531748637882259</v>
      </c>
      <c r="J44" s="117">
        <f t="shared" si="1"/>
        <v>94.713123882104966</v>
      </c>
      <c r="K44" s="117">
        <f t="shared" si="1"/>
        <v>161.28037369877768</v>
      </c>
      <c r="L44" s="117">
        <f t="shared" si="1"/>
        <v>192.2206867145498</v>
      </c>
      <c r="M44" s="117">
        <f t="shared" si="1"/>
        <v>83.593626001757229</v>
      </c>
      <c r="N44" s="117">
        <f t="shared" si="1"/>
        <v>56.085809446971005</v>
      </c>
      <c r="O44" s="117">
        <f t="shared" si="1"/>
        <v>49.411784785909688</v>
      </c>
      <c r="P44" s="117">
        <f t="shared" si="1"/>
        <v>41.053728475061952</v>
      </c>
      <c r="Q44" s="117">
        <f t="shared" si="1"/>
        <v>65.553927398681665</v>
      </c>
      <c r="R44" s="55"/>
    </row>
    <row r="45" spans="1:18">
      <c r="A45" s="5">
        <v>2011</v>
      </c>
      <c r="B45" s="87" t="str">
        <f t="shared" si="1"/>
        <v>..</v>
      </c>
      <c r="C45" s="117" t="str">
        <f t="shared" si="1"/>
        <v>..</v>
      </c>
      <c r="D45" s="117" t="str">
        <f t="shared" si="1"/>
        <v>..</v>
      </c>
      <c r="E45" s="117" t="str">
        <f t="shared" si="1"/>
        <v>..</v>
      </c>
      <c r="F45" s="117" t="str">
        <f t="shared" si="1"/>
        <v>..</v>
      </c>
      <c r="G45" s="117" t="str">
        <f t="shared" si="1"/>
        <v>..</v>
      </c>
      <c r="H45" s="117" t="str">
        <f t="shared" si="1"/>
        <v>..</v>
      </c>
      <c r="I45" s="117" t="str">
        <f t="shared" si="1"/>
        <v>..</v>
      </c>
      <c r="J45" s="117" t="str">
        <f t="shared" si="1"/>
        <v>..</v>
      </c>
      <c r="K45" s="117" t="str">
        <f t="shared" si="1"/>
        <v>..</v>
      </c>
      <c r="L45" s="117" t="str">
        <f t="shared" si="1"/>
        <v>..</v>
      </c>
      <c r="M45" s="117" t="str">
        <f t="shared" si="1"/>
        <v>..</v>
      </c>
      <c r="N45" s="117" t="str">
        <f t="shared" si="1"/>
        <v>..</v>
      </c>
      <c r="O45" s="117" t="str">
        <f t="shared" si="1"/>
        <v>..</v>
      </c>
      <c r="P45" s="117" t="str">
        <f t="shared" si="1"/>
        <v>..</v>
      </c>
      <c r="Q45" s="117" t="str">
        <f t="shared" si="1"/>
        <v>..</v>
      </c>
      <c r="R45" s="55"/>
    </row>
    <row r="46" spans="1:18">
      <c r="A46" s="5">
        <v>2012</v>
      </c>
      <c r="B46" s="87" t="str">
        <f t="shared" si="1"/>
        <v>..</v>
      </c>
      <c r="C46" s="117" t="str">
        <f t="shared" si="1"/>
        <v>..</v>
      </c>
      <c r="D46" s="117" t="str">
        <f t="shared" si="1"/>
        <v>..</v>
      </c>
      <c r="E46" s="117" t="str">
        <f t="shared" si="1"/>
        <v>..</v>
      </c>
      <c r="F46" s="117" t="str">
        <f t="shared" si="1"/>
        <v>..</v>
      </c>
      <c r="G46" s="117" t="str">
        <f t="shared" si="1"/>
        <v>..</v>
      </c>
      <c r="H46" s="117" t="str">
        <f t="shared" si="1"/>
        <v>..</v>
      </c>
      <c r="I46" s="117" t="str">
        <f t="shared" si="1"/>
        <v>..</v>
      </c>
      <c r="J46" s="117" t="str">
        <f t="shared" si="1"/>
        <v>..</v>
      </c>
      <c r="K46" s="117" t="str">
        <f t="shared" si="1"/>
        <v>..</v>
      </c>
      <c r="L46" s="117" t="str">
        <f t="shared" si="1"/>
        <v>..</v>
      </c>
      <c r="M46" s="117" t="str">
        <f t="shared" si="1"/>
        <v>..</v>
      </c>
      <c r="N46" s="117" t="str">
        <f t="shared" si="1"/>
        <v>..</v>
      </c>
      <c r="O46" s="117" t="str">
        <f t="shared" si="1"/>
        <v>..</v>
      </c>
      <c r="P46" s="117" t="str">
        <f t="shared" si="1"/>
        <v>..</v>
      </c>
      <c r="Q46" s="117" t="str">
        <f t="shared" ref="Q46" si="2">IF(ISERROR((Q20/$B20)*100),"..",(Q20/$B20)*100)</f>
        <v>..</v>
      </c>
      <c r="R46" s="55"/>
    </row>
    <row r="48" spans="1:18">
      <c r="B48" s="116" t="s">
        <v>16</v>
      </c>
      <c r="C48" s="116" t="s">
        <v>21</v>
      </c>
      <c r="J48" s="116" t="s">
        <v>23</v>
      </c>
      <c r="K48" s="116" t="s">
        <v>26</v>
      </c>
    </row>
    <row r="49" spans="10:11">
      <c r="J49" s="116" t="s">
        <v>16</v>
      </c>
      <c r="K49" s="116" t="s">
        <v>21</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31.xml><?xml version="1.0" encoding="utf-8"?>
<worksheet xmlns="http://schemas.openxmlformats.org/spreadsheetml/2006/main" xmlns:r="http://schemas.openxmlformats.org/officeDocument/2006/relationships">
  <sheetPr codeName="Sheet25">
    <tabColor theme="5"/>
  </sheetPr>
  <dimension ref="A1:T49"/>
  <sheetViews>
    <sheetView zoomScaleNormal="100" workbookViewId="0">
      <selection sqref="A1:A1048576"/>
    </sheetView>
  </sheetViews>
  <sheetFormatPr defaultRowHeight="11.25"/>
  <cols>
    <col min="1" max="1" width="9.140625" style="1"/>
    <col min="2" max="17" width="12.7109375" style="1" customWidth="1"/>
    <col min="18" max="16384" width="9.140625" style="1"/>
  </cols>
  <sheetData>
    <row r="1" spans="1:20" ht="12.75">
      <c r="B1" s="7" t="str">
        <f>'Table of Contents'!B52</f>
        <v>Table 40: Labour Productivity (Current Dollars), Canada, Business Sector Industries, 1997-2010</v>
      </c>
      <c r="J1" s="7" t="str">
        <f>B1 &amp; " (continued)"</f>
        <v>Table 40: Labour Productivity (Current Dollars), Canada, Business Sector Industries, 1997-2010 (continued)</v>
      </c>
    </row>
    <row r="3" spans="1:20"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20" ht="11.25" customHeight="1">
      <c r="A4" s="5"/>
      <c r="B4" s="141" t="s">
        <v>214</v>
      </c>
      <c r="C4" s="142"/>
      <c r="D4" s="142"/>
      <c r="E4" s="142"/>
      <c r="F4" s="142"/>
      <c r="G4" s="142"/>
      <c r="H4" s="142"/>
      <c r="I4" s="142"/>
      <c r="J4" s="142" t="s">
        <v>214</v>
      </c>
      <c r="K4" s="142"/>
      <c r="L4" s="142"/>
      <c r="M4" s="142"/>
      <c r="N4" s="142"/>
      <c r="O4" s="142"/>
      <c r="P4" s="142"/>
      <c r="Q4" s="142"/>
      <c r="R4" s="55"/>
    </row>
    <row r="5" spans="1:20">
      <c r="A5" s="5">
        <v>1997</v>
      </c>
      <c r="B5" s="87">
        <f>IF(ISERROR(RGDP_Can!B5/Hrs_Wkd_Can!B5),"..",(RGDP_Can!B5/Hrs_Wkd_Can!B5))</f>
        <v>38.437212279708895</v>
      </c>
      <c r="C5" s="28">
        <f>IF(ISERROR(RGDP_Can!C5/Hrs_Wkd_Can!C5),"..",(RGDP_Can!C5/Hrs_Wkd_Can!C5))</f>
        <v>17.993455319436269</v>
      </c>
      <c r="D5" s="28">
        <f>IF(ISERROR(RGDP_Can!D5/Hrs_Wkd_Can!D5),"..",(RGDP_Can!D5/Hrs_Wkd_Can!D5))</f>
        <v>309.23091514967626</v>
      </c>
      <c r="E5" s="28">
        <f>IF(ISERROR(RGDP_Can!E5/Hrs_Wkd_Can!E5),"..",(RGDP_Can!E5/Hrs_Wkd_Can!E5))</f>
        <v>177.76039832136371</v>
      </c>
      <c r="F5" s="28">
        <f>IF(ISERROR(RGDP_Can!F5/Hrs_Wkd_Can!F5),"..",(RGDP_Can!F5/Hrs_Wkd_Can!F5))</f>
        <v>34.628816431551641</v>
      </c>
      <c r="G5" s="28">
        <f>IF(ISERROR(RGDP_Can!G5/Hrs_Wkd_Can!G5),"..",(RGDP_Can!G5/Hrs_Wkd_Can!G5))</f>
        <v>41.314917753504893</v>
      </c>
      <c r="H5" s="28">
        <f>IF(ISERROR(RGDP_Can!H5/Hrs_Wkd_Can!H5),"..",(RGDP_Can!H5/Hrs_Wkd_Can!H5))</f>
        <v>31.866620393942899</v>
      </c>
      <c r="I5" s="28">
        <f>IF(ISERROR(RGDP_Can!I5/Hrs_Wkd_Can!I5),"..",(RGDP_Can!I5/Hrs_Wkd_Can!I5))</f>
        <v>19.088065534029582</v>
      </c>
      <c r="J5" s="28">
        <f>IF(ISERROR(RGDP_Can!J5/Hrs_Wkd_Can!J5),"..",(RGDP_Can!J5/Hrs_Wkd_Can!J5))</f>
        <v>35.281235993608398</v>
      </c>
      <c r="K5" s="28">
        <f>IF(ISERROR(RGDP_Can!K5/Hrs_Wkd_Can!K5),"..",(RGDP_Can!K5/Hrs_Wkd_Can!K5))</f>
        <v>56.450647884937702</v>
      </c>
      <c r="L5" s="28">
        <f>IF(ISERROR(RGDP_Can!L5/Hrs_Wkd_Can!L5),"..",(RGDP_Can!L5/Hrs_Wkd_Can!L5))</f>
        <v>71.565768374693164</v>
      </c>
      <c r="M5" s="28">
        <f>IF(ISERROR(RGDP_Can!M5/Hrs_Wkd_Can!M5),"..",(RGDP_Can!M5/Hrs_Wkd_Can!M5))</f>
        <v>31.086195043919076</v>
      </c>
      <c r="N5" s="28">
        <f>IF(ISERROR(RGDP_Can!N5/Hrs_Wkd_Can!N5),"..",(RGDP_Can!N5/Hrs_Wkd_Can!N5))</f>
        <v>25.389418280742731</v>
      </c>
      <c r="O5" s="28">
        <f>IF(ISERROR(RGDP_Can!O5/Hrs_Wkd_Can!O5),"..",(RGDP_Can!O5/Hrs_Wkd_Can!O5))</f>
        <v>25.306345817351637</v>
      </c>
      <c r="P5" s="28">
        <f>IF(ISERROR(RGDP_Can!P5/Hrs_Wkd_Can!P5),"..",(RGDP_Can!P5/Hrs_Wkd_Can!P5))</f>
        <v>16.767230949550324</v>
      </c>
      <c r="Q5" s="28">
        <f>IF(ISERROR(RGDP_Can!Q5/Hrs_Wkd_Can!Q5),"..",(RGDP_Can!Q5/Hrs_Wkd_Can!Q5))</f>
        <v>24.199500590470237</v>
      </c>
      <c r="R5" s="55"/>
      <c r="T5" s="6"/>
    </row>
    <row r="6" spans="1:20">
      <c r="A6" s="5">
        <v>1998</v>
      </c>
      <c r="B6" s="87">
        <f>IF(ISERROR(RGDP_Can!B6/Hrs_Wkd_Can!B6),"..",(RGDP_Can!B6/Hrs_Wkd_Can!B6))</f>
        <v>39.18216530687743</v>
      </c>
      <c r="C6" s="28">
        <f>IF(ISERROR(RGDP_Can!C6/Hrs_Wkd_Can!C6),"..",(RGDP_Can!C6/Hrs_Wkd_Can!C6))</f>
        <v>19.39034221444258</v>
      </c>
      <c r="D6" s="28">
        <f>IF(ISERROR(RGDP_Can!D6/Hrs_Wkd_Can!D6),"..",(RGDP_Can!D6/Hrs_Wkd_Can!D6))</f>
        <v>348.23829245730138</v>
      </c>
      <c r="E6" s="28">
        <f>IF(ISERROR(RGDP_Can!E6/Hrs_Wkd_Can!E6),"..",(RGDP_Can!E6/Hrs_Wkd_Can!E6))</f>
        <v>170.00299621621431</v>
      </c>
      <c r="F6" s="28">
        <f>IF(ISERROR(RGDP_Can!F6/Hrs_Wkd_Can!F6),"..",(RGDP_Can!F6/Hrs_Wkd_Can!F6))</f>
        <v>36.145621703152464</v>
      </c>
      <c r="G6" s="28">
        <f>IF(ISERROR(RGDP_Can!G6/Hrs_Wkd_Can!G6),"..",(RGDP_Can!G6/Hrs_Wkd_Can!G6))</f>
        <v>43.469831813207783</v>
      </c>
      <c r="H6" s="28">
        <f>IF(ISERROR(RGDP_Can!H6/Hrs_Wkd_Can!H6),"..",(RGDP_Can!H6/Hrs_Wkd_Can!H6))</f>
        <v>34.846518708319195</v>
      </c>
      <c r="I6" s="28">
        <f>IF(ISERROR(RGDP_Can!I6/Hrs_Wkd_Can!I6),"..",(RGDP_Can!I6/Hrs_Wkd_Can!I6))</f>
        <v>19.45965800540846</v>
      </c>
      <c r="J6" s="28">
        <f>IF(ISERROR(RGDP_Can!J6/Hrs_Wkd_Can!J6),"..",(RGDP_Can!J6/Hrs_Wkd_Can!J6))</f>
        <v>34.781729850374568</v>
      </c>
      <c r="K6" s="28">
        <f>IF(ISERROR(RGDP_Can!K6/Hrs_Wkd_Can!K6),"..",(RGDP_Can!K6/Hrs_Wkd_Can!K6))</f>
        <v>54.577074355961138</v>
      </c>
      <c r="L6" s="28">
        <f>IF(ISERROR(RGDP_Can!L6/Hrs_Wkd_Can!L6),"..",(RGDP_Can!L6/Hrs_Wkd_Can!L6))</f>
        <v>74.374978113192952</v>
      </c>
      <c r="M6" s="28">
        <f>IF(ISERROR(RGDP_Can!M6/Hrs_Wkd_Can!M6),"..",(RGDP_Can!M6/Hrs_Wkd_Can!M6))</f>
        <v>31.291423454151388</v>
      </c>
      <c r="N6" s="28">
        <f>IF(ISERROR(RGDP_Can!N6/Hrs_Wkd_Can!N6),"..",(RGDP_Can!N6/Hrs_Wkd_Can!N6))</f>
        <v>24.972900670634125</v>
      </c>
      <c r="O6" s="28">
        <f>IF(ISERROR(RGDP_Can!O6/Hrs_Wkd_Can!O6),"..",(RGDP_Can!O6/Hrs_Wkd_Can!O6))</f>
        <v>24.563776248969472</v>
      </c>
      <c r="P6" s="28">
        <f>IF(ISERROR(RGDP_Can!P6/Hrs_Wkd_Can!P6),"..",(RGDP_Can!P6/Hrs_Wkd_Can!P6))</f>
        <v>16.325207209476332</v>
      </c>
      <c r="Q6" s="28">
        <f>IF(ISERROR(RGDP_Can!Q6/Hrs_Wkd_Can!Q6),"..",(RGDP_Can!Q6/Hrs_Wkd_Can!Q6))</f>
        <v>23.95408649191198</v>
      </c>
      <c r="R6" s="55"/>
      <c r="T6" s="6"/>
    </row>
    <row r="7" spans="1:20">
      <c r="A7" s="5">
        <v>1999</v>
      </c>
      <c r="B7" s="87">
        <f>IF(ISERROR(RGDP_Can!B7/Hrs_Wkd_Can!B7),"..",(RGDP_Can!B7/Hrs_Wkd_Can!B7))</f>
        <v>40.602970817918504</v>
      </c>
      <c r="C7" s="28">
        <f>IF(ISERROR(RGDP_Can!C7/Hrs_Wkd_Can!C7),"..",(RGDP_Can!C7/Hrs_Wkd_Can!C7))</f>
        <v>21.566851726136687</v>
      </c>
      <c r="D7" s="28">
        <f>IF(ISERROR(RGDP_Can!D7/Hrs_Wkd_Can!D7),"..",(RGDP_Can!D7/Hrs_Wkd_Can!D7))</f>
        <v>368.54938577582158</v>
      </c>
      <c r="E7" s="28">
        <f>IF(ISERROR(RGDP_Can!E7/Hrs_Wkd_Can!E7),"..",(RGDP_Can!E7/Hrs_Wkd_Can!E7))</f>
        <v>181.42916377276077</v>
      </c>
      <c r="F7" s="28">
        <f>IF(ISERROR(RGDP_Can!F7/Hrs_Wkd_Can!F7),"..",(RGDP_Can!F7/Hrs_Wkd_Can!F7))</f>
        <v>37.319752626583742</v>
      </c>
      <c r="G7" s="28">
        <f>IF(ISERROR(RGDP_Can!G7/Hrs_Wkd_Can!G7),"..",(RGDP_Can!G7/Hrs_Wkd_Can!G7))</f>
        <v>45.389000204959871</v>
      </c>
      <c r="H7" s="28">
        <f>IF(ISERROR(RGDP_Can!H7/Hrs_Wkd_Can!H7),"..",(RGDP_Can!H7/Hrs_Wkd_Can!H7))</f>
        <v>35.946220140140667</v>
      </c>
      <c r="I7" s="28">
        <f>IF(ISERROR(RGDP_Can!I7/Hrs_Wkd_Can!I7),"..",(RGDP_Can!I7/Hrs_Wkd_Can!I7))</f>
        <v>20.429451447505542</v>
      </c>
      <c r="J7" s="28">
        <f>IF(ISERROR(RGDP_Can!J7/Hrs_Wkd_Can!J7),"..",(RGDP_Can!J7/Hrs_Wkd_Can!J7))</f>
        <v>35.527919685027321</v>
      </c>
      <c r="K7" s="28">
        <f>IF(ISERROR(RGDP_Can!K7/Hrs_Wkd_Can!K7),"..",(RGDP_Can!K7/Hrs_Wkd_Can!K7))</f>
        <v>55.326185384381631</v>
      </c>
      <c r="L7" s="28">
        <f>IF(ISERROR(RGDP_Can!L7/Hrs_Wkd_Can!L7),"..",(RGDP_Can!L7/Hrs_Wkd_Can!L7))</f>
        <v>76.522697569774579</v>
      </c>
      <c r="M7" s="28">
        <f>IF(ISERROR(RGDP_Can!M7/Hrs_Wkd_Can!M7),"..",(RGDP_Can!M7/Hrs_Wkd_Can!M7))</f>
        <v>32.774563569819627</v>
      </c>
      <c r="N7" s="28">
        <f>IF(ISERROR(RGDP_Can!N7/Hrs_Wkd_Can!N7),"..",(RGDP_Can!N7/Hrs_Wkd_Can!N7))</f>
        <v>24.93222667442669</v>
      </c>
      <c r="O7" s="28">
        <f>IF(ISERROR(RGDP_Can!O7/Hrs_Wkd_Can!O7),"..",(RGDP_Can!O7/Hrs_Wkd_Can!O7))</f>
        <v>24.255982864232053</v>
      </c>
      <c r="P7" s="28">
        <f>IF(ISERROR(RGDP_Can!P7/Hrs_Wkd_Can!P7),"..",(RGDP_Can!P7/Hrs_Wkd_Can!P7))</f>
        <v>16.662941590710027</v>
      </c>
      <c r="Q7" s="28">
        <f>IF(ISERROR(RGDP_Can!Q7/Hrs_Wkd_Can!Q7),"..",(RGDP_Can!Q7/Hrs_Wkd_Can!Q7))</f>
        <v>24.573116905216835</v>
      </c>
      <c r="R7" s="55"/>
      <c r="T7" s="6"/>
    </row>
    <row r="8" spans="1:20">
      <c r="A8" s="5">
        <v>2000</v>
      </c>
      <c r="B8" s="87">
        <f>IF(ISERROR(RGDP_Can!B8/Hrs_Wkd_Can!B8),"..",(RGDP_Can!B8/Hrs_Wkd_Can!B8))</f>
        <v>42.187697689057437</v>
      </c>
      <c r="C8" s="28">
        <f>IF(ISERROR(RGDP_Can!C8/Hrs_Wkd_Can!C8),"..",(RGDP_Can!C8/Hrs_Wkd_Can!C8))</f>
        <v>22.807330117124391</v>
      </c>
      <c r="D8" s="28">
        <f>IF(ISERROR(RGDP_Can!D8/Hrs_Wkd_Can!D8),"..",(RGDP_Can!D8/Hrs_Wkd_Can!D8))</f>
        <v>342.23882627368681</v>
      </c>
      <c r="E8" s="28">
        <f>IF(ISERROR(RGDP_Can!E8/Hrs_Wkd_Can!E8),"..",(RGDP_Can!E8/Hrs_Wkd_Can!E8))</f>
        <v>181.09887233729165</v>
      </c>
      <c r="F8" s="28">
        <f>IF(ISERROR(RGDP_Can!F8/Hrs_Wkd_Can!F8),"..",(RGDP_Can!F8/Hrs_Wkd_Can!F8))</f>
        <v>38.503977831017316</v>
      </c>
      <c r="G8" s="28">
        <f>IF(ISERROR(RGDP_Can!G8/Hrs_Wkd_Can!G8),"..",(RGDP_Can!G8/Hrs_Wkd_Can!G8))</f>
        <v>47.998799278264613</v>
      </c>
      <c r="H8" s="28">
        <f>IF(ISERROR(RGDP_Can!H8/Hrs_Wkd_Can!H8),"..",(RGDP_Can!H8/Hrs_Wkd_Can!H8))</f>
        <v>36.731386722296392</v>
      </c>
      <c r="I8" s="28">
        <f>IF(ISERROR(RGDP_Can!I8/Hrs_Wkd_Can!I8),"..",(RGDP_Can!I8/Hrs_Wkd_Can!I8))</f>
        <v>21.559756858320185</v>
      </c>
      <c r="J8" s="28">
        <f>IF(ISERROR(RGDP_Can!J8/Hrs_Wkd_Can!J8),"..",(RGDP_Can!J8/Hrs_Wkd_Can!J8))</f>
        <v>36.886377175253195</v>
      </c>
      <c r="K8" s="28">
        <f>IF(ISERROR(RGDP_Can!K8/Hrs_Wkd_Can!K8),"..",(RGDP_Can!K8/Hrs_Wkd_Can!K8))</f>
        <v>57.09818671270331</v>
      </c>
      <c r="L8" s="28">
        <f>IF(ISERROR(RGDP_Can!L8/Hrs_Wkd_Can!L8),"..",(RGDP_Can!L8/Hrs_Wkd_Can!L8))</f>
        <v>76.20131684090525</v>
      </c>
      <c r="M8" s="28">
        <f>IF(ISERROR(RGDP_Can!M8/Hrs_Wkd_Can!M8),"..",(RGDP_Can!M8/Hrs_Wkd_Can!M8))</f>
        <v>34.148975665041746</v>
      </c>
      <c r="N8" s="28">
        <f>IF(ISERROR(RGDP_Can!N8/Hrs_Wkd_Can!N8),"..",(RGDP_Can!N8/Hrs_Wkd_Can!N8))</f>
        <v>25.324151695639184</v>
      </c>
      <c r="O8" s="28">
        <f>IF(ISERROR(RGDP_Can!O8/Hrs_Wkd_Can!O8),"..",(RGDP_Can!O8/Hrs_Wkd_Can!O8))</f>
        <v>24.297242057629628</v>
      </c>
      <c r="P8" s="28">
        <f>IF(ISERROR(RGDP_Can!P8/Hrs_Wkd_Can!P8),"..",(RGDP_Can!P8/Hrs_Wkd_Can!P8))</f>
        <v>17.342958974416817</v>
      </c>
      <c r="Q8" s="28">
        <f>IF(ISERROR(RGDP_Can!Q8/Hrs_Wkd_Can!Q8),"..",(RGDP_Can!Q8/Hrs_Wkd_Can!Q8))</f>
        <v>25.825442655147238</v>
      </c>
      <c r="R8" s="55"/>
      <c r="T8" s="6"/>
    </row>
    <row r="9" spans="1:20">
      <c r="A9" s="5">
        <v>2001</v>
      </c>
      <c r="B9" s="87">
        <f>IF(ISERROR(RGDP_Can!B9/Hrs_Wkd_Can!B9),"..",(RGDP_Can!B9/Hrs_Wkd_Can!B9))</f>
        <v>42.554408907662761</v>
      </c>
      <c r="C9" s="28">
        <f>IF(ISERROR(RGDP_Can!C9/Hrs_Wkd_Can!C9),"..",(RGDP_Can!C9/Hrs_Wkd_Can!C9))</f>
        <v>23.390336172645952</v>
      </c>
      <c r="D9" s="28">
        <f>IF(ISERROR(RGDP_Can!D9/Hrs_Wkd_Can!D9),"..",(RGDP_Can!D9/Hrs_Wkd_Can!D9))</f>
        <v>320.94948677103002</v>
      </c>
      <c r="E9" s="28">
        <f>IF(ISERROR(RGDP_Can!E9/Hrs_Wkd_Can!E9),"..",(RGDP_Can!E9/Hrs_Wkd_Can!E9))</f>
        <v>167.33474647222639</v>
      </c>
      <c r="F9" s="28">
        <f>IF(ISERROR(RGDP_Can!F9/Hrs_Wkd_Can!F9),"..",(RGDP_Can!F9/Hrs_Wkd_Can!F9))</f>
        <v>40.499123901181754</v>
      </c>
      <c r="G9" s="28">
        <f>IF(ISERROR(RGDP_Can!G9/Hrs_Wkd_Can!G9),"..",(RGDP_Can!G9/Hrs_Wkd_Can!G9))</f>
        <v>46.713541672247999</v>
      </c>
      <c r="H9" s="28">
        <f>IF(ISERROR(RGDP_Can!H9/Hrs_Wkd_Can!H9),"..",(RGDP_Can!H9/Hrs_Wkd_Can!H9))</f>
        <v>36.612319683913803</v>
      </c>
      <c r="I9" s="28">
        <f>IF(ISERROR(RGDP_Can!I9/Hrs_Wkd_Can!I9),"..",(RGDP_Can!I9/Hrs_Wkd_Can!I9))</f>
        <v>22.274744425288294</v>
      </c>
      <c r="J9" s="28">
        <f>IF(ISERROR(RGDP_Can!J9/Hrs_Wkd_Can!J9),"..",(RGDP_Can!J9/Hrs_Wkd_Can!J9))</f>
        <v>37.651308244703223</v>
      </c>
      <c r="K9" s="28">
        <f>IF(ISERROR(RGDP_Can!K9/Hrs_Wkd_Can!K9),"..",(RGDP_Can!K9/Hrs_Wkd_Can!K9))</f>
        <v>59.759839041668705</v>
      </c>
      <c r="L9" s="28">
        <f>IF(ISERROR(RGDP_Can!L9/Hrs_Wkd_Can!L9),"..",(RGDP_Can!L9/Hrs_Wkd_Can!L9))</f>
        <v>80.990912035659846</v>
      </c>
      <c r="M9" s="28">
        <f>IF(ISERROR(RGDP_Can!M9/Hrs_Wkd_Can!M9),"..",(RGDP_Can!M9/Hrs_Wkd_Can!M9))</f>
        <v>35.005974381370727</v>
      </c>
      <c r="N9" s="28">
        <f>IF(ISERROR(RGDP_Can!N9/Hrs_Wkd_Can!N9),"..",(RGDP_Can!N9/Hrs_Wkd_Can!N9))</f>
        <v>25.480505514396729</v>
      </c>
      <c r="O9" s="28">
        <f>IF(ISERROR(RGDP_Can!O9/Hrs_Wkd_Can!O9),"..",(RGDP_Can!O9/Hrs_Wkd_Can!O9))</f>
        <v>24.672571696950975</v>
      </c>
      <c r="P9" s="28">
        <f>IF(ISERROR(RGDP_Can!P9/Hrs_Wkd_Can!P9),"..",(RGDP_Can!P9/Hrs_Wkd_Can!P9))</f>
        <v>17.350135343022931</v>
      </c>
      <c r="Q9" s="28">
        <f>IF(ISERROR(RGDP_Can!Q9/Hrs_Wkd_Can!Q9),"..",(RGDP_Can!Q9/Hrs_Wkd_Can!Q9))</f>
        <v>26.45527341377538</v>
      </c>
      <c r="R9" s="55"/>
      <c r="T9" s="6"/>
    </row>
    <row r="10" spans="1:20">
      <c r="A10" s="5">
        <v>2002</v>
      </c>
      <c r="B10" s="87">
        <f>IF(ISERROR(RGDP_Can!B10/Hrs_Wkd_Can!B10),"..",(RGDP_Can!B10/Hrs_Wkd_Can!B10))</f>
        <v>43.160159274812706</v>
      </c>
      <c r="C10" s="28">
        <f>IF(ISERROR(RGDP_Can!C10/Hrs_Wkd_Can!C10),"..",(RGDP_Can!C10/Hrs_Wkd_Can!C10))</f>
        <v>21.794305330417032</v>
      </c>
      <c r="D10" s="28">
        <f>IF(ISERROR(RGDP_Can!D10/Hrs_Wkd_Can!D10),"..",(RGDP_Can!D10/Hrs_Wkd_Can!D10))</f>
        <v>345.5482114081932</v>
      </c>
      <c r="E10" s="28">
        <f>IF(ISERROR(RGDP_Can!E10/Hrs_Wkd_Can!E10),"..",(RGDP_Can!E10/Hrs_Wkd_Can!E10))</f>
        <v>182.11414198466048</v>
      </c>
      <c r="F10" s="28">
        <f>IF(ISERROR(RGDP_Can!F10/Hrs_Wkd_Can!F10),"..",(RGDP_Can!F10/Hrs_Wkd_Can!F10))</f>
        <v>41.131642240308111</v>
      </c>
      <c r="G10" s="28">
        <f>IF(ISERROR(RGDP_Can!G10/Hrs_Wkd_Can!G10),"..",(RGDP_Can!G10/Hrs_Wkd_Can!G10))</f>
        <v>47.649594550061913</v>
      </c>
      <c r="H10" s="28">
        <f>IF(ISERROR(RGDP_Can!H10/Hrs_Wkd_Can!H10),"..",(RGDP_Can!H10/Hrs_Wkd_Can!H10))</f>
        <v>37.721334091698907</v>
      </c>
      <c r="I10" s="28">
        <f>IF(ISERROR(RGDP_Can!I10/Hrs_Wkd_Can!I10),"..",(RGDP_Can!I10/Hrs_Wkd_Can!I10))</f>
        <v>22.663505016402254</v>
      </c>
      <c r="J10" s="28">
        <f>IF(ISERROR(RGDP_Can!J10/Hrs_Wkd_Can!J10),"..",(RGDP_Can!J10/Hrs_Wkd_Can!J10))</f>
        <v>37.262476221050221</v>
      </c>
      <c r="K10" s="28">
        <f>IF(ISERROR(RGDP_Can!K10/Hrs_Wkd_Can!K10),"..",(RGDP_Can!K10/Hrs_Wkd_Can!K10))</f>
        <v>65.436233605317057</v>
      </c>
      <c r="L10" s="28">
        <f>IF(ISERROR(RGDP_Can!L10/Hrs_Wkd_Can!L10),"..",(RGDP_Can!L10/Hrs_Wkd_Can!L10))</f>
        <v>81.856807367720478</v>
      </c>
      <c r="M10" s="28">
        <f>IF(ISERROR(RGDP_Can!M10/Hrs_Wkd_Can!M10),"..",(RGDP_Can!M10/Hrs_Wkd_Can!M10))</f>
        <v>35.927562852972102</v>
      </c>
      <c r="N10" s="28">
        <f>IF(ISERROR(RGDP_Can!N10/Hrs_Wkd_Can!N10),"..",(RGDP_Can!N10/Hrs_Wkd_Can!N10))</f>
        <v>26.220688319532357</v>
      </c>
      <c r="O10" s="28">
        <f>IF(ISERROR(RGDP_Can!O10/Hrs_Wkd_Can!O10),"..",(RGDP_Can!O10/Hrs_Wkd_Can!O10))</f>
        <v>23.151592334204246</v>
      </c>
      <c r="P10" s="28">
        <f>IF(ISERROR(RGDP_Can!P10/Hrs_Wkd_Can!P10),"..",(RGDP_Can!P10/Hrs_Wkd_Can!P10))</f>
        <v>17.58581284731579</v>
      </c>
      <c r="Q10" s="28">
        <f>IF(ISERROR(RGDP_Can!Q10/Hrs_Wkd_Can!Q10),"..",(RGDP_Can!Q10/Hrs_Wkd_Can!Q10))</f>
        <v>26.723915442864207</v>
      </c>
      <c r="R10" s="55"/>
      <c r="T10" s="6"/>
    </row>
    <row r="11" spans="1:20">
      <c r="A11" s="5">
        <v>2003</v>
      </c>
      <c r="B11" s="87">
        <f>IF(ISERROR(RGDP_Can!B11/Hrs_Wkd_Can!B11),"..",(RGDP_Can!B11/Hrs_Wkd_Can!B11))</f>
        <v>43.367963452186778</v>
      </c>
      <c r="C11" s="28">
        <f>IF(ISERROR(RGDP_Can!C11/Hrs_Wkd_Can!C11),"..",(RGDP_Can!C11/Hrs_Wkd_Can!C11))</f>
        <v>23.783803413605266</v>
      </c>
      <c r="D11" s="28">
        <f>IF(ISERROR(RGDP_Can!D11/Hrs_Wkd_Can!D11),"..",(RGDP_Can!D11/Hrs_Wkd_Can!D11))</f>
        <v>337.83437643558011</v>
      </c>
      <c r="E11" s="28">
        <f>IF(ISERROR(RGDP_Can!E11/Hrs_Wkd_Can!E11),"..",(RGDP_Can!E11/Hrs_Wkd_Can!E11))</f>
        <v>166.8579334475013</v>
      </c>
      <c r="F11" s="28">
        <f>IF(ISERROR(RGDP_Can!F11/Hrs_Wkd_Can!F11),"..",(RGDP_Can!F11/Hrs_Wkd_Can!F11))</f>
        <v>41.466953054106767</v>
      </c>
      <c r="G11" s="28">
        <f>IF(ISERROR(RGDP_Can!G11/Hrs_Wkd_Can!G11),"..",(RGDP_Can!G11/Hrs_Wkd_Can!G11))</f>
        <v>47.491971049512642</v>
      </c>
      <c r="H11" s="28">
        <f>IF(ISERROR(RGDP_Can!H11/Hrs_Wkd_Can!H11),"..",(RGDP_Can!H11/Hrs_Wkd_Can!H11))</f>
        <v>40.158420916397226</v>
      </c>
      <c r="I11" s="28">
        <f>IF(ISERROR(RGDP_Can!I11/Hrs_Wkd_Can!I11),"..",(RGDP_Can!I11/Hrs_Wkd_Can!I11))</f>
        <v>23.168595672303823</v>
      </c>
      <c r="J11" s="28">
        <f>IF(ISERROR(RGDP_Can!J11/Hrs_Wkd_Can!J11),"..",(RGDP_Can!J11/Hrs_Wkd_Can!J11))</f>
        <v>37.396373335074045</v>
      </c>
      <c r="K11" s="28">
        <f>IF(ISERROR(RGDP_Can!K11/Hrs_Wkd_Can!K11),"..",(RGDP_Can!K11/Hrs_Wkd_Can!K11))</f>
        <v>65.87796874279644</v>
      </c>
      <c r="L11" s="28">
        <f>IF(ISERROR(RGDP_Can!L11/Hrs_Wkd_Can!L11),"..",(RGDP_Can!L11/Hrs_Wkd_Can!L11))</f>
        <v>81.547964675649524</v>
      </c>
      <c r="M11" s="28">
        <f>IF(ISERROR(RGDP_Can!M11/Hrs_Wkd_Can!M11),"..",(RGDP_Can!M11/Hrs_Wkd_Can!M11))</f>
        <v>36.531628994486773</v>
      </c>
      <c r="N11" s="28">
        <f>IF(ISERROR(RGDP_Can!N11/Hrs_Wkd_Can!N11),"..",(RGDP_Can!N11/Hrs_Wkd_Can!N11))</f>
        <v>24.874428437229046</v>
      </c>
      <c r="O11" s="28">
        <f>IF(ISERROR(RGDP_Can!O11/Hrs_Wkd_Can!O11),"..",(RGDP_Can!O11/Hrs_Wkd_Can!O11))</f>
        <v>22.070806253909304</v>
      </c>
      <c r="P11" s="28">
        <f>IF(ISERROR(RGDP_Can!P11/Hrs_Wkd_Can!P11),"..",(RGDP_Can!P11/Hrs_Wkd_Can!P11))</f>
        <v>17.100262084776631</v>
      </c>
      <c r="Q11" s="28">
        <f>IF(ISERROR(RGDP_Can!Q11/Hrs_Wkd_Can!Q11),"..",(RGDP_Can!Q11/Hrs_Wkd_Can!Q11))</f>
        <v>27.100033117045381</v>
      </c>
      <c r="R11" s="55"/>
      <c r="T11" s="6"/>
    </row>
    <row r="12" spans="1:20">
      <c r="A12" s="5">
        <v>2004</v>
      </c>
      <c r="B12" s="87">
        <f>IF(ISERROR(RGDP_Can!B12/Hrs_Wkd_Can!B12),"..",(RGDP_Can!B12/Hrs_Wkd_Can!B12))</f>
        <v>43.524379002584631</v>
      </c>
      <c r="C12" s="28">
        <f>IF(ISERROR(RGDP_Can!C12/Hrs_Wkd_Can!C12),"..",(RGDP_Can!C12/Hrs_Wkd_Can!C12))</f>
        <v>26.12394544002283</v>
      </c>
      <c r="D12" s="28">
        <f>IF(ISERROR(RGDP_Can!D12/Hrs_Wkd_Can!D12),"..",(RGDP_Can!D12/Hrs_Wkd_Can!D12))</f>
        <v>315.19864897854615</v>
      </c>
      <c r="E12" s="28">
        <f>IF(ISERROR(RGDP_Can!E12/Hrs_Wkd_Can!E12),"..",(RGDP_Can!E12/Hrs_Wkd_Can!E12))</f>
        <v>156.43532956527409</v>
      </c>
      <c r="F12" s="28">
        <f>IF(ISERROR(RGDP_Can!F12/Hrs_Wkd_Can!F12),"..",(RGDP_Can!F12/Hrs_Wkd_Can!F12))</f>
        <v>41.462808951739618</v>
      </c>
      <c r="G12" s="28">
        <f>IF(ISERROR(RGDP_Can!G12/Hrs_Wkd_Can!G12),"..",(RGDP_Can!G12/Hrs_Wkd_Can!G12))</f>
        <v>47.870235710805204</v>
      </c>
      <c r="H12" s="28">
        <f>IF(ISERROR(RGDP_Can!H12/Hrs_Wkd_Can!H12),"..",(RGDP_Can!H12/Hrs_Wkd_Can!H12))</f>
        <v>40.165813140278033</v>
      </c>
      <c r="I12" s="28">
        <f>IF(ISERROR(RGDP_Can!I12/Hrs_Wkd_Can!I12),"..",(RGDP_Can!I12/Hrs_Wkd_Can!I12))</f>
        <v>23.210505591462145</v>
      </c>
      <c r="J12" s="28">
        <f>IF(ISERROR(RGDP_Can!J12/Hrs_Wkd_Can!J12),"..",(RGDP_Can!J12/Hrs_Wkd_Can!J12))</f>
        <v>37.359957622927261</v>
      </c>
      <c r="K12" s="28">
        <f>IF(ISERROR(RGDP_Can!K12/Hrs_Wkd_Can!K12),"..",(RGDP_Can!K12/Hrs_Wkd_Can!K12))</f>
        <v>68.211936086951141</v>
      </c>
      <c r="L12" s="28">
        <f>IF(ISERROR(RGDP_Can!L12/Hrs_Wkd_Can!L12),"..",(RGDP_Can!L12/Hrs_Wkd_Can!L12))</f>
        <v>82.263303030723293</v>
      </c>
      <c r="M12" s="28">
        <f>IF(ISERROR(RGDP_Can!M12/Hrs_Wkd_Can!M12),"..",(RGDP_Can!M12/Hrs_Wkd_Can!M12))</f>
        <v>36.269106185176774</v>
      </c>
      <c r="N12" s="28">
        <f>IF(ISERROR(RGDP_Can!N12/Hrs_Wkd_Can!N12),"..",(RGDP_Can!N12/Hrs_Wkd_Can!N12))</f>
        <v>25.114981396685941</v>
      </c>
      <c r="O12" s="28">
        <f>IF(ISERROR(RGDP_Can!O12/Hrs_Wkd_Can!O12),"..",(RGDP_Can!O12/Hrs_Wkd_Can!O12))</f>
        <v>21.274054876338912</v>
      </c>
      <c r="P12" s="28">
        <f>IF(ISERROR(RGDP_Can!P12/Hrs_Wkd_Can!P12),"..",(RGDP_Can!P12/Hrs_Wkd_Can!P12))</f>
        <v>17.460396036112527</v>
      </c>
      <c r="Q12" s="28">
        <f>IF(ISERROR(RGDP_Can!Q12/Hrs_Wkd_Can!Q12),"..",(RGDP_Can!Q12/Hrs_Wkd_Can!Q12))</f>
        <v>27.3081553198002</v>
      </c>
      <c r="R12" s="55"/>
      <c r="T12" s="6"/>
    </row>
    <row r="13" spans="1:20">
      <c r="A13" s="5">
        <v>2005</v>
      </c>
      <c r="B13" s="87">
        <f>IF(ISERROR(RGDP_Can!B13/Hrs_Wkd_Can!B13),"..",(RGDP_Can!B13/Hrs_Wkd_Can!B13))</f>
        <v>44.662410351287569</v>
      </c>
      <c r="C13" s="28">
        <f>IF(ISERROR(RGDP_Can!C13/Hrs_Wkd_Can!C13),"..",(RGDP_Can!C13/Hrs_Wkd_Can!C13))</f>
        <v>27.028038994308275</v>
      </c>
      <c r="D13" s="28">
        <f>IF(ISERROR(RGDP_Can!D13/Hrs_Wkd_Can!D13),"..",(RGDP_Can!D13/Hrs_Wkd_Can!D13))</f>
        <v>278.38813065387905</v>
      </c>
      <c r="E13" s="28">
        <f>IF(ISERROR(RGDP_Can!E13/Hrs_Wkd_Can!E13),"..",(RGDP_Can!E13/Hrs_Wkd_Can!E13))</f>
        <v>158.69595757279546</v>
      </c>
      <c r="F13" s="28">
        <f>IF(ISERROR(RGDP_Can!F13/Hrs_Wkd_Can!F13),"..",(RGDP_Can!F13/Hrs_Wkd_Can!F13))</f>
        <v>41.454130842805405</v>
      </c>
      <c r="G13" s="28">
        <f>IF(ISERROR(RGDP_Can!G13/Hrs_Wkd_Can!G13),"..",(RGDP_Can!G13/Hrs_Wkd_Can!G13))</f>
        <v>49.67867683591173</v>
      </c>
      <c r="H13" s="28">
        <f>IF(ISERROR(RGDP_Can!H13/Hrs_Wkd_Can!H13),"..",(RGDP_Can!H13/Hrs_Wkd_Can!H13))</f>
        <v>42.211980442724268</v>
      </c>
      <c r="I13" s="28">
        <f>IF(ISERROR(RGDP_Can!I13/Hrs_Wkd_Can!I13),"..",(RGDP_Can!I13/Hrs_Wkd_Can!I13))</f>
        <v>23.993096758616648</v>
      </c>
      <c r="J13" s="28">
        <f>IF(ISERROR(RGDP_Can!J13/Hrs_Wkd_Can!J13),"..",(RGDP_Can!J13/Hrs_Wkd_Can!J13))</f>
        <v>40.262450872974476</v>
      </c>
      <c r="K13" s="28">
        <f>IF(ISERROR(RGDP_Can!K13/Hrs_Wkd_Can!K13),"..",(RGDP_Can!K13/Hrs_Wkd_Can!K13))</f>
        <v>71.439827150123747</v>
      </c>
      <c r="L13" s="28">
        <f>IF(ISERROR(RGDP_Can!L13/Hrs_Wkd_Can!L13),"..",(RGDP_Can!L13/Hrs_Wkd_Can!L13))</f>
        <v>81.758057913937222</v>
      </c>
      <c r="M13" s="28">
        <f>IF(ISERROR(RGDP_Can!M13/Hrs_Wkd_Can!M13),"..",(RGDP_Can!M13/Hrs_Wkd_Can!M13))</f>
        <v>36.813900055369864</v>
      </c>
      <c r="N13" s="28">
        <f>IF(ISERROR(RGDP_Can!N13/Hrs_Wkd_Can!N13),"..",(RGDP_Can!N13/Hrs_Wkd_Can!N13))</f>
        <v>25.553406317542272</v>
      </c>
      <c r="O13" s="28">
        <f>IF(ISERROR(RGDP_Can!O13/Hrs_Wkd_Can!O13),"..",(RGDP_Can!O13/Hrs_Wkd_Can!O13))</f>
        <v>22.745470651960115</v>
      </c>
      <c r="P13" s="28">
        <f>IF(ISERROR(RGDP_Can!P13/Hrs_Wkd_Can!P13),"..",(RGDP_Can!P13/Hrs_Wkd_Can!P13))</f>
        <v>17.687868234280945</v>
      </c>
      <c r="Q13" s="28">
        <f>IF(ISERROR(RGDP_Can!Q13/Hrs_Wkd_Can!Q13),"..",(RGDP_Can!Q13/Hrs_Wkd_Can!Q13))</f>
        <v>28.411537641550652</v>
      </c>
      <c r="R13" s="55"/>
      <c r="T13" s="6"/>
    </row>
    <row r="14" spans="1:20">
      <c r="A14" s="5">
        <v>2006</v>
      </c>
      <c r="B14" s="87">
        <f>IF(ISERROR(RGDP_Can!B14/Hrs_Wkd_Can!B14),"..",(RGDP_Can!B14/Hrs_Wkd_Can!B14))</f>
        <v>45.227696325891337</v>
      </c>
      <c r="C14" s="28">
        <f>IF(ISERROR(RGDP_Can!C14/Hrs_Wkd_Can!C14),"..",(RGDP_Can!C14/Hrs_Wkd_Can!C14))</f>
        <v>27.508492278950744</v>
      </c>
      <c r="D14" s="28">
        <f>IF(ISERROR(RGDP_Can!D14/Hrs_Wkd_Can!D14),"..",(RGDP_Can!D14/Hrs_Wkd_Can!D14))</f>
        <v>254.16085496893385</v>
      </c>
      <c r="E14" s="28">
        <f>IF(ISERROR(RGDP_Can!E14/Hrs_Wkd_Can!E14),"..",(RGDP_Can!E14/Hrs_Wkd_Can!E14))</f>
        <v>163.24230105445957</v>
      </c>
      <c r="F14" s="28">
        <f>IF(ISERROR(RGDP_Can!F14/Hrs_Wkd_Can!F14),"..",(RGDP_Can!F14/Hrs_Wkd_Can!F14))</f>
        <v>40.615733821020697</v>
      </c>
      <c r="G14" s="28">
        <f>IF(ISERROR(RGDP_Can!G14/Hrs_Wkd_Can!G14),"..",(RGDP_Can!G14/Hrs_Wkd_Can!G14))</f>
        <v>51.046840934006369</v>
      </c>
      <c r="H14" s="28">
        <f>IF(ISERROR(RGDP_Can!H14/Hrs_Wkd_Can!H14),"..",(RGDP_Can!H14/Hrs_Wkd_Can!H14))</f>
        <v>44.781140012498632</v>
      </c>
      <c r="I14" s="28">
        <f>IF(ISERROR(RGDP_Can!I14/Hrs_Wkd_Can!I14),"..",(RGDP_Can!I14/Hrs_Wkd_Can!I14))</f>
        <v>25.475201869479612</v>
      </c>
      <c r="J14" s="28">
        <f>IF(ISERROR(RGDP_Can!J14/Hrs_Wkd_Can!J14),"..",(RGDP_Can!J14/Hrs_Wkd_Can!J14))</f>
        <v>39.546785692793755</v>
      </c>
      <c r="K14" s="28">
        <f>IF(ISERROR(RGDP_Can!K14/Hrs_Wkd_Can!K14),"..",(RGDP_Can!K14/Hrs_Wkd_Can!K14))</f>
        <v>73.448626128569913</v>
      </c>
      <c r="L14" s="28">
        <f>IF(ISERROR(RGDP_Can!L14/Hrs_Wkd_Can!L14),"..",(RGDP_Can!L14/Hrs_Wkd_Can!L14))</f>
        <v>82.76993691222944</v>
      </c>
      <c r="M14" s="28">
        <f>IF(ISERROR(RGDP_Can!M14/Hrs_Wkd_Can!M14),"..",(RGDP_Can!M14/Hrs_Wkd_Can!M14))</f>
        <v>37.67640275640958</v>
      </c>
      <c r="N14" s="28">
        <f>IF(ISERROR(RGDP_Can!N14/Hrs_Wkd_Can!N14),"..",(RGDP_Can!N14/Hrs_Wkd_Can!N14))</f>
        <v>25.176950755914557</v>
      </c>
      <c r="O14" s="28">
        <f>IF(ISERROR(RGDP_Can!O14/Hrs_Wkd_Can!O14),"..",(RGDP_Can!O14/Hrs_Wkd_Can!O14))</f>
        <v>22.79075056712913</v>
      </c>
      <c r="P14" s="28">
        <f>IF(ISERROR(RGDP_Can!P14/Hrs_Wkd_Can!P14),"..",(RGDP_Can!P14/Hrs_Wkd_Can!P14))</f>
        <v>17.663907320382037</v>
      </c>
      <c r="Q14" s="28">
        <f>IF(ISERROR(RGDP_Can!Q14/Hrs_Wkd_Can!Q14),"..",(RGDP_Can!Q14/Hrs_Wkd_Can!Q14))</f>
        <v>28.292861750945377</v>
      </c>
      <c r="R14" s="55"/>
      <c r="T14" s="6"/>
    </row>
    <row r="15" spans="1:20">
      <c r="A15" s="5">
        <v>2007</v>
      </c>
      <c r="B15" s="87">
        <f>IF(ISERROR(RGDP_Can!B15/Hrs_Wkd_Can!B15),"..",(RGDP_Can!B15/Hrs_Wkd_Can!B15))</f>
        <v>45.164485356824557</v>
      </c>
      <c r="C15" s="28">
        <f>IF(ISERROR(RGDP_Can!C15/Hrs_Wkd_Can!C15),"..",(RGDP_Can!C15/Hrs_Wkd_Can!C15))</f>
        <v>27.491351052902573</v>
      </c>
      <c r="D15" s="28">
        <f>IF(ISERROR(RGDP_Can!D15/Hrs_Wkd_Can!D15),"..",(RGDP_Can!D15/Hrs_Wkd_Can!D15))</f>
        <v>253.17720355380339</v>
      </c>
      <c r="E15" s="28">
        <f>IF(ISERROR(RGDP_Can!E15/Hrs_Wkd_Can!E15),"..",(RGDP_Can!E15/Hrs_Wkd_Can!E15))</f>
        <v>180.40916344235592</v>
      </c>
      <c r="F15" s="28">
        <f>IF(ISERROR(RGDP_Can!F15/Hrs_Wkd_Can!F15),"..",(RGDP_Can!F15/Hrs_Wkd_Can!F15))</f>
        <v>39.360936575643599</v>
      </c>
      <c r="G15" s="28">
        <f>IF(ISERROR(RGDP_Can!G15/Hrs_Wkd_Can!G15),"..",(RGDP_Can!G15/Hrs_Wkd_Can!G15))</f>
        <v>51.263894445365722</v>
      </c>
      <c r="H15" s="28">
        <f>IF(ISERROR(RGDP_Can!H15/Hrs_Wkd_Can!H15),"..",(RGDP_Can!H15/Hrs_Wkd_Can!H15))</f>
        <v>46.57518372983926</v>
      </c>
      <c r="I15" s="28">
        <f>IF(ISERROR(RGDP_Can!I15/Hrs_Wkd_Can!I15),"..",(RGDP_Can!I15/Hrs_Wkd_Can!I15))</f>
        <v>25.718101833787436</v>
      </c>
      <c r="J15" s="28">
        <f>IF(ISERROR(RGDP_Can!J15/Hrs_Wkd_Can!J15),"..",(RGDP_Can!J15/Hrs_Wkd_Can!J15))</f>
        <v>39.469501905693242</v>
      </c>
      <c r="K15" s="28">
        <f>IF(ISERROR(RGDP_Can!K15/Hrs_Wkd_Can!K15),"..",(RGDP_Can!K15/Hrs_Wkd_Can!K15))</f>
        <v>73.002044357419607</v>
      </c>
      <c r="L15" s="28">
        <f>IF(ISERROR(RGDP_Can!L15/Hrs_Wkd_Can!L15),"..",(RGDP_Can!L15/Hrs_Wkd_Can!L15))</f>
        <v>84.476052324001529</v>
      </c>
      <c r="M15" s="28">
        <f>IF(ISERROR(RGDP_Can!M15/Hrs_Wkd_Can!M15),"..",(RGDP_Can!M15/Hrs_Wkd_Can!M15))</f>
        <v>37.306119413971231</v>
      </c>
      <c r="N15" s="28">
        <f>IF(ISERROR(RGDP_Can!N15/Hrs_Wkd_Can!N15),"..",(RGDP_Can!N15/Hrs_Wkd_Can!N15))</f>
        <v>25.466587192799466</v>
      </c>
      <c r="O15" s="28">
        <f>IF(ISERROR(RGDP_Can!O15/Hrs_Wkd_Can!O15),"..",(RGDP_Can!O15/Hrs_Wkd_Can!O15))</f>
        <v>22.622554962740349</v>
      </c>
      <c r="P15" s="28">
        <f>IF(ISERROR(RGDP_Can!P15/Hrs_Wkd_Can!P15),"..",(RGDP_Can!P15/Hrs_Wkd_Can!P15))</f>
        <v>17.485297532628653</v>
      </c>
      <c r="Q15" s="28">
        <f>IF(ISERROR(RGDP_Can!Q15/Hrs_Wkd_Can!Q15),"..",(RGDP_Can!Q15/Hrs_Wkd_Can!Q15))</f>
        <v>27.924081482873895</v>
      </c>
      <c r="R15" s="55"/>
      <c r="T15" s="6"/>
    </row>
    <row r="16" spans="1:20">
      <c r="A16" s="5">
        <v>2008</v>
      </c>
      <c r="B16" s="87">
        <f>IF(ISERROR(RGDP_Can!B16/Hrs_Wkd_Can!B16),"..",(RGDP_Can!B16/Hrs_Wkd_Can!B16))</f>
        <v>44.794940514550063</v>
      </c>
      <c r="C16" s="28">
        <f>IF(ISERROR(RGDP_Can!C16/Hrs_Wkd_Can!C16),"..",(RGDP_Can!C16/Hrs_Wkd_Can!C16))</f>
        <v>32.610798159576639</v>
      </c>
      <c r="D16" s="28">
        <f>IF(ISERROR(RGDP_Can!D16/Hrs_Wkd_Can!D16),"..",(RGDP_Can!D16/Hrs_Wkd_Can!D16))</f>
        <v>234.52305887571217</v>
      </c>
      <c r="E16" s="28">
        <f>IF(ISERROR(RGDP_Can!E16/Hrs_Wkd_Can!E16),"..",(RGDP_Can!E16/Hrs_Wkd_Can!E16))</f>
        <v>183.36035813397032</v>
      </c>
      <c r="F16" s="28">
        <f>IF(ISERROR(RGDP_Can!F16/Hrs_Wkd_Can!F16),"..",(RGDP_Can!F16/Hrs_Wkd_Can!F16))</f>
        <v>38.726487822038635</v>
      </c>
      <c r="G16" s="28">
        <f>IF(ISERROR(RGDP_Can!G16/Hrs_Wkd_Can!G16),"..",(RGDP_Can!G16/Hrs_Wkd_Can!G16))</f>
        <v>50.3126493151833</v>
      </c>
      <c r="H16" s="28">
        <f>IF(ISERROR(RGDP_Can!H16/Hrs_Wkd_Can!H16),"..",(RGDP_Can!H16/Hrs_Wkd_Can!H16))</f>
        <v>45.440326869719655</v>
      </c>
      <c r="I16" s="28">
        <f>IF(ISERROR(RGDP_Can!I16/Hrs_Wkd_Can!I16),"..",(RGDP_Can!I16/Hrs_Wkd_Can!I16))</f>
        <v>26.409809053357915</v>
      </c>
      <c r="J16" s="28">
        <f>IF(ISERROR(RGDP_Can!J16/Hrs_Wkd_Can!J16),"..",(RGDP_Can!J16/Hrs_Wkd_Can!J16))</f>
        <v>39.333767290012958</v>
      </c>
      <c r="K16" s="28">
        <f>IF(ISERROR(RGDP_Can!K16/Hrs_Wkd_Can!K16),"..",(RGDP_Can!K16/Hrs_Wkd_Can!K16))</f>
        <v>70.418149799808774</v>
      </c>
      <c r="L16" s="28">
        <f>IF(ISERROR(RGDP_Can!L16/Hrs_Wkd_Can!L16),"..",(RGDP_Can!L16/Hrs_Wkd_Can!L16))</f>
        <v>83.47576633401539</v>
      </c>
      <c r="M16" s="28">
        <f>IF(ISERROR(RGDP_Can!M16/Hrs_Wkd_Can!M16),"..",(RGDP_Can!M16/Hrs_Wkd_Can!M16))</f>
        <v>36.653783681831264</v>
      </c>
      <c r="N16" s="28">
        <f>IF(ISERROR(RGDP_Can!N16/Hrs_Wkd_Can!N16),"..",(RGDP_Can!N16/Hrs_Wkd_Can!N16))</f>
        <v>25.603221058656484</v>
      </c>
      <c r="O16" s="28">
        <f>IF(ISERROR(RGDP_Can!O16/Hrs_Wkd_Can!O16),"..",(RGDP_Can!O16/Hrs_Wkd_Can!O16))</f>
        <v>21.76528161235905</v>
      </c>
      <c r="P16" s="28">
        <f>IF(ISERROR(RGDP_Can!P16/Hrs_Wkd_Can!P16),"..",(RGDP_Can!P16/Hrs_Wkd_Can!P16))</f>
        <v>17.426036600018147</v>
      </c>
      <c r="Q16" s="28">
        <f>IF(ISERROR(RGDP_Can!Q16/Hrs_Wkd_Can!Q16),"..",(RGDP_Can!Q16/Hrs_Wkd_Can!Q16))</f>
        <v>27.82156211321562</v>
      </c>
      <c r="R16" s="55"/>
      <c r="T16" s="6"/>
    </row>
    <row r="17" spans="1:20">
      <c r="A17" s="5">
        <v>2009</v>
      </c>
      <c r="B17" s="87">
        <f>IF(ISERROR(RGDP_Can!B17/Hrs_Wkd_Can!B17),"..",(RGDP_Can!B17/Hrs_Wkd_Can!B17))</f>
        <v>44.741998811339748</v>
      </c>
      <c r="C17" s="28">
        <f>IF(ISERROR(RGDP_Can!C17/Hrs_Wkd_Can!C17),"..",(RGDP_Can!C17/Hrs_Wkd_Can!C17))</f>
        <v>30.962077093629379</v>
      </c>
      <c r="D17" s="28">
        <f>IF(ISERROR(RGDP_Can!D17/Hrs_Wkd_Can!D17),"..",(RGDP_Can!D17/Hrs_Wkd_Can!D17))</f>
        <v>254.87656727916655</v>
      </c>
      <c r="E17" s="28">
        <f>IF(ISERROR(RGDP_Can!E17/Hrs_Wkd_Can!E17),"..",(RGDP_Can!E17/Hrs_Wkd_Can!E17))</f>
        <v>169.25239857376044</v>
      </c>
      <c r="F17" s="28">
        <f>IF(ISERROR(RGDP_Can!F17/Hrs_Wkd_Can!F17),"..",(RGDP_Can!F17/Hrs_Wkd_Can!F17))</f>
        <v>36.721053431329373</v>
      </c>
      <c r="G17" s="28">
        <f>IF(ISERROR(RGDP_Can!G17/Hrs_Wkd_Can!G17),"..",(RGDP_Can!G17/Hrs_Wkd_Can!G17))</f>
        <v>49.491979087314299</v>
      </c>
      <c r="H17" s="28">
        <f>IF(ISERROR(RGDP_Can!H17/Hrs_Wkd_Can!H17),"..",(RGDP_Can!H17/Hrs_Wkd_Can!H17))</f>
        <v>46.252787553120235</v>
      </c>
      <c r="I17" s="28">
        <f>IF(ISERROR(RGDP_Can!I17/Hrs_Wkd_Can!I17),"..",(RGDP_Can!I17/Hrs_Wkd_Can!I17))</f>
        <v>26.909481803506825</v>
      </c>
      <c r="J17" s="28">
        <f>IF(ISERROR(RGDP_Can!J17/Hrs_Wkd_Can!J17),"..",(RGDP_Can!J17/Hrs_Wkd_Can!J17))</f>
        <v>40.238101947927653</v>
      </c>
      <c r="K17" s="28">
        <f>IF(ISERROR(RGDP_Can!K17/Hrs_Wkd_Can!K17),"..",(RGDP_Can!K17/Hrs_Wkd_Can!K17))</f>
        <v>71.777451758156431</v>
      </c>
      <c r="L17" s="28">
        <f>IF(ISERROR(RGDP_Can!L17/Hrs_Wkd_Can!L17),"..",(RGDP_Can!L17/Hrs_Wkd_Can!L17))</f>
        <v>85.033592262643126</v>
      </c>
      <c r="M17" s="28">
        <f>IF(ISERROR(RGDP_Can!M17/Hrs_Wkd_Can!M17),"..",(RGDP_Can!M17/Hrs_Wkd_Can!M17))</f>
        <v>36.694123923417578</v>
      </c>
      <c r="N17" s="28">
        <f>IF(ISERROR(RGDP_Can!N17/Hrs_Wkd_Can!N17),"..",(RGDP_Can!N17/Hrs_Wkd_Can!N17))</f>
        <v>25.430387063375662</v>
      </c>
      <c r="O17" s="28">
        <f>IF(ISERROR(RGDP_Can!O17/Hrs_Wkd_Can!O17),"..",(RGDP_Can!O17/Hrs_Wkd_Can!O17))</f>
        <v>21.705134728818038</v>
      </c>
      <c r="P17" s="28">
        <f>IF(ISERROR(RGDP_Can!P17/Hrs_Wkd_Can!P17),"..",(RGDP_Can!P17/Hrs_Wkd_Can!P17))</f>
        <v>17.96032085418139</v>
      </c>
      <c r="Q17" s="28">
        <f>IF(ISERROR(RGDP_Can!Q17/Hrs_Wkd_Can!Q17),"..",(RGDP_Can!Q17/Hrs_Wkd_Can!Q17))</f>
        <v>28.045027679567319</v>
      </c>
      <c r="R17" s="55"/>
      <c r="T17" s="6"/>
    </row>
    <row r="18" spans="1:20">
      <c r="A18" s="5">
        <v>2010</v>
      </c>
      <c r="B18" s="87">
        <f>IF(ISERROR(RGDP_Can!B18/Hrs_Wkd_Can!B18),"..",(RGDP_Can!B18/Hrs_Wkd_Can!B18))</f>
        <v>45.388895403837061</v>
      </c>
      <c r="C18" s="28">
        <f>IF(ISERROR(RGDP_Can!C18/Hrs_Wkd_Can!C18),"..",(RGDP_Can!C18/Hrs_Wkd_Can!C18))</f>
        <v>32.100913327110035</v>
      </c>
      <c r="D18" s="28">
        <f>IF(ISERROR(RGDP_Can!D18/Hrs_Wkd_Can!D18),"..",(RGDP_Can!D18/Hrs_Wkd_Can!D18))</f>
        <v>252.14449051530718</v>
      </c>
      <c r="E18" s="28">
        <f>IF(ISERROR(RGDP_Can!E18/Hrs_Wkd_Can!E18),"..",(RGDP_Can!E18/Hrs_Wkd_Can!E18))</f>
        <v>166.55820264828094</v>
      </c>
      <c r="F18" s="28">
        <f>IF(ISERROR(RGDP_Can!F18/Hrs_Wkd_Can!F18),"..",(RGDP_Can!F18/Hrs_Wkd_Can!F18))</f>
        <v>37.65242979550252</v>
      </c>
      <c r="G18" s="28">
        <f>IF(ISERROR(RGDP_Can!G18/Hrs_Wkd_Can!G18),"..",(RGDP_Can!G18/Hrs_Wkd_Can!G18))</f>
        <v>51.086666767177917</v>
      </c>
      <c r="H18" s="28">
        <f>IF(ISERROR(RGDP_Can!H18/Hrs_Wkd_Can!H18),"..",(RGDP_Can!H18/Hrs_Wkd_Can!H18))</f>
        <v>48.213261385294921</v>
      </c>
      <c r="I18" s="28">
        <f>IF(ISERROR(RGDP_Can!I18/Hrs_Wkd_Can!I18),"..",(RGDP_Can!I18/Hrs_Wkd_Can!I18))</f>
        <v>27.083239860193423</v>
      </c>
      <c r="J18" s="28">
        <f>IF(ISERROR(RGDP_Can!J18/Hrs_Wkd_Can!J18),"..",(RGDP_Can!J18/Hrs_Wkd_Can!J18))</f>
        <v>41.252825585613792</v>
      </c>
      <c r="K18" s="28">
        <f>IF(ISERROR(RGDP_Can!K18/Hrs_Wkd_Can!K18),"..",(RGDP_Can!K18/Hrs_Wkd_Can!K18))</f>
        <v>70.559358459120133</v>
      </c>
      <c r="L18" s="28">
        <f>IF(ISERROR(RGDP_Can!L18/Hrs_Wkd_Can!L18),"..",(RGDP_Can!L18/Hrs_Wkd_Can!L18))</f>
        <v>86.457692507043788</v>
      </c>
      <c r="M18" s="28">
        <f>IF(ISERROR(RGDP_Can!M18/Hrs_Wkd_Can!M18),"..",(RGDP_Can!M18/Hrs_Wkd_Can!M18))</f>
        <v>35.871364119415269</v>
      </c>
      <c r="N18" s="28">
        <f>IF(ISERROR(RGDP_Can!N18/Hrs_Wkd_Can!N18),"..",(RGDP_Can!N18/Hrs_Wkd_Can!N18))</f>
        <v>25.222562588778693</v>
      </c>
      <c r="O18" s="28">
        <f>IF(ISERROR(RGDP_Can!O18/Hrs_Wkd_Can!O18),"..",(RGDP_Can!O18/Hrs_Wkd_Can!O18))</f>
        <v>21.68254893371844</v>
      </c>
      <c r="P18" s="28">
        <f>IF(ISERROR(RGDP_Can!P18/Hrs_Wkd_Can!P18),"..",(RGDP_Can!P18/Hrs_Wkd_Can!P18))</f>
        <v>18.17868745275943</v>
      </c>
      <c r="Q18" s="28">
        <f>IF(ISERROR(RGDP_Can!Q18/Hrs_Wkd_Can!Q18),"..",(RGDP_Can!Q18/Hrs_Wkd_Can!Q18))</f>
        <v>27.895531571355949</v>
      </c>
      <c r="R18" s="55"/>
      <c r="T18" s="6"/>
    </row>
    <row r="19" spans="1:20">
      <c r="A19" s="5">
        <v>2011</v>
      </c>
      <c r="B19" s="87" t="str">
        <f>IF(ISERROR(RGDP_Can!B21/Hrs_Wkd_Can!B21),"..",(RGDP_Can!B21/Hrs_Wkd_Can!B21))</f>
        <v>..</v>
      </c>
      <c r="C19" s="21" t="str">
        <f>IF(ISERROR(RGDP_Can!C21/Hrs_Wkd_Can!C21),"..",(RGDP_Can!C21/Hrs_Wkd_Can!C21))</f>
        <v>..</v>
      </c>
      <c r="D19" s="21" t="str">
        <f>IF(ISERROR(RGDP_Can!D21/Hrs_Wkd_Can!D21),"..",(RGDP_Can!D21/Hrs_Wkd_Can!D21))</f>
        <v>..</v>
      </c>
      <c r="E19" s="21" t="str">
        <f>IF(ISERROR(RGDP_Can!E21/Hrs_Wkd_Can!E21),"..",(RGDP_Can!E21/Hrs_Wkd_Can!E21))</f>
        <v>..</v>
      </c>
      <c r="F19" s="21" t="str">
        <f>IF(ISERROR(RGDP_Can!F21/Hrs_Wkd_Can!F21),"..",(RGDP_Can!F21/Hrs_Wkd_Can!F21))</f>
        <v>..</v>
      </c>
      <c r="G19" s="21" t="str">
        <f>IF(ISERROR(RGDP_Can!G21/Hrs_Wkd_Can!G21),"..",(RGDP_Can!G21/Hrs_Wkd_Can!G21))</f>
        <v>..</v>
      </c>
      <c r="H19" s="21" t="str">
        <f>IF(ISERROR(RGDP_Can!H21/Hrs_Wkd_Can!H21),"..",(RGDP_Can!H21/Hrs_Wkd_Can!H21))</f>
        <v>..</v>
      </c>
      <c r="I19" s="21" t="str">
        <f>IF(ISERROR(RGDP_Can!I21/Hrs_Wkd_Can!I21),"..",(RGDP_Can!I21/Hrs_Wkd_Can!I21))</f>
        <v>..</v>
      </c>
      <c r="J19" s="21" t="str">
        <f>IF(ISERROR(RGDP_Can!J21/Hrs_Wkd_Can!J21),"..",(RGDP_Can!J21/Hrs_Wkd_Can!J21))</f>
        <v>..</v>
      </c>
      <c r="K19" s="21" t="str">
        <f>IF(ISERROR(RGDP_Can!K21/Hrs_Wkd_Can!K21),"..",(RGDP_Can!K21/Hrs_Wkd_Can!K21))</f>
        <v>..</v>
      </c>
      <c r="L19" s="21" t="str">
        <f>IF(ISERROR(RGDP_Can!L21/Hrs_Wkd_Can!L21),"..",(RGDP_Can!L21/Hrs_Wkd_Can!L21))</f>
        <v>..</v>
      </c>
      <c r="M19" s="21" t="str">
        <f>IF(ISERROR(RGDP_Can!M21/Hrs_Wkd_Can!M21),"..",(RGDP_Can!M21/Hrs_Wkd_Can!M21))</f>
        <v>..</v>
      </c>
      <c r="N19" s="21" t="str">
        <f>IF(ISERROR(RGDP_Can!N21/Hrs_Wkd_Can!N21),"..",(RGDP_Can!N21/Hrs_Wkd_Can!N21))</f>
        <v>..</v>
      </c>
      <c r="O19" s="21" t="str">
        <f>IF(ISERROR(RGDP_Can!O21/Hrs_Wkd_Can!O21),"..",(RGDP_Can!O21/Hrs_Wkd_Can!O21))</f>
        <v>..</v>
      </c>
      <c r="P19" s="21" t="str">
        <f>IF(ISERROR(RGDP_Can!P21/Hrs_Wkd_Can!P21),"..",(RGDP_Can!P21/Hrs_Wkd_Can!P21))</f>
        <v>..</v>
      </c>
      <c r="Q19" s="21" t="str">
        <f>IF(ISERROR(RGDP_Can!Q21/Hrs_Wkd_Can!Q21),"..",(RGDP_Can!Q21/Hrs_Wkd_Can!Q21))</f>
        <v>..</v>
      </c>
      <c r="R19" s="55"/>
      <c r="T19" s="6"/>
    </row>
    <row r="20" spans="1:20">
      <c r="A20" s="5">
        <v>2012</v>
      </c>
      <c r="B20" s="87" t="str">
        <f>IF(ISERROR(RGDP_Can!B22/Hrs_Wkd_Can!B22),"..",(RGDP_Can!B22/Hrs_Wkd_Can!B22))</f>
        <v>..</v>
      </c>
      <c r="C20" s="21" t="str">
        <f>IF(ISERROR(RGDP_Can!C22/Hrs_Wkd_Can!C22),"..",(RGDP_Can!C22/Hrs_Wkd_Can!C22))</f>
        <v>..</v>
      </c>
      <c r="D20" s="21" t="str">
        <f>IF(ISERROR(RGDP_Can!D22/Hrs_Wkd_Can!D22),"..",(RGDP_Can!D22/Hrs_Wkd_Can!D22))</f>
        <v>..</v>
      </c>
      <c r="E20" s="21" t="str">
        <f>IF(ISERROR(RGDP_Can!E22/Hrs_Wkd_Can!E22),"..",(RGDP_Can!E22/Hrs_Wkd_Can!E22))</f>
        <v>..</v>
      </c>
      <c r="F20" s="21" t="str">
        <f>IF(ISERROR(RGDP_Can!F22/Hrs_Wkd_Can!F22),"..",(RGDP_Can!F22/Hrs_Wkd_Can!F22))</f>
        <v>..</v>
      </c>
      <c r="G20" s="21" t="str">
        <f>IF(ISERROR(RGDP_Can!G22/Hrs_Wkd_Can!G22),"..",(RGDP_Can!G22/Hrs_Wkd_Can!G22))</f>
        <v>..</v>
      </c>
      <c r="H20" s="21" t="str">
        <f>IF(ISERROR(RGDP_Can!H22/Hrs_Wkd_Can!H22),"..",(RGDP_Can!H22/Hrs_Wkd_Can!H22))</f>
        <v>..</v>
      </c>
      <c r="I20" s="21" t="str">
        <f>IF(ISERROR(RGDP_Can!I22/Hrs_Wkd_Can!I22),"..",(RGDP_Can!I22/Hrs_Wkd_Can!I22))</f>
        <v>..</v>
      </c>
      <c r="J20" s="21" t="str">
        <f>IF(ISERROR(RGDP_Can!J22/Hrs_Wkd_Can!J22),"..",(RGDP_Can!J22/Hrs_Wkd_Can!J22))</f>
        <v>..</v>
      </c>
      <c r="K20" s="21" t="str">
        <f>IF(ISERROR(RGDP_Can!K22/Hrs_Wkd_Can!K22),"..",(RGDP_Can!K22/Hrs_Wkd_Can!K22))</f>
        <v>..</v>
      </c>
      <c r="L20" s="21" t="str">
        <f>IF(ISERROR(RGDP_Can!L22/Hrs_Wkd_Can!L22),"..",(RGDP_Can!L22/Hrs_Wkd_Can!L22))</f>
        <v>..</v>
      </c>
      <c r="M20" s="21" t="str">
        <f>IF(ISERROR(RGDP_Can!M22/Hrs_Wkd_Can!M22),"..",(RGDP_Can!M22/Hrs_Wkd_Can!M22))</f>
        <v>..</v>
      </c>
      <c r="N20" s="21" t="str">
        <f>IF(ISERROR(RGDP_Can!N22/Hrs_Wkd_Can!N22),"..",(RGDP_Can!N22/Hrs_Wkd_Can!N22))</f>
        <v>..</v>
      </c>
      <c r="O20" s="21" t="str">
        <f>IF(ISERROR(RGDP_Can!O22/Hrs_Wkd_Can!O22),"..",(RGDP_Can!O22/Hrs_Wkd_Can!O22))</f>
        <v>..</v>
      </c>
      <c r="P20" s="21" t="str">
        <f>IF(ISERROR(RGDP_Can!P22/Hrs_Wkd_Can!P22),"..",(RGDP_Can!P22/Hrs_Wkd_Can!P22))</f>
        <v>..</v>
      </c>
      <c r="Q20" s="21" t="str">
        <f>IF(ISERROR(RGDP_Can!Q22/Hrs_Wkd_Can!Q22),"..",(RGDP_Can!Q22/Hrs_Wkd_Can!Q22))</f>
        <v>..</v>
      </c>
      <c r="R20" s="55"/>
      <c r="T20" s="6"/>
    </row>
    <row r="21" spans="1:20">
      <c r="H21" s="55"/>
      <c r="I21" s="55"/>
      <c r="J21" s="55"/>
      <c r="K21" s="55"/>
      <c r="L21" s="55"/>
      <c r="M21" s="55"/>
      <c r="N21" s="55"/>
      <c r="O21" s="55"/>
      <c r="P21" s="55"/>
      <c r="Q21" s="55"/>
      <c r="R21" s="55"/>
    </row>
    <row r="22" spans="1:20">
      <c r="A22" s="4"/>
      <c r="B22" s="10" t="s">
        <v>17</v>
      </c>
      <c r="C22" s="8"/>
      <c r="D22" s="8"/>
      <c r="E22" s="8"/>
      <c r="F22" s="8"/>
      <c r="G22" s="8"/>
      <c r="H22" s="10"/>
      <c r="I22" s="8"/>
      <c r="J22" s="10" t="s">
        <v>17</v>
      </c>
      <c r="K22" s="8"/>
      <c r="L22" s="8"/>
      <c r="M22" s="8"/>
      <c r="N22" s="8"/>
      <c r="O22" s="8"/>
      <c r="P22" s="8"/>
      <c r="Q22" s="8"/>
      <c r="R22" s="55"/>
    </row>
    <row r="23" spans="1:20">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1.2869915145234945</v>
      </c>
      <c r="C23" s="9">
        <f t="shared" si="0"/>
        <v>4.5535247241977217</v>
      </c>
      <c r="D23" s="9">
        <f t="shared" si="0"/>
        <v>-1.5576337141910757</v>
      </c>
      <c r="E23" s="9">
        <f t="shared" si="0"/>
        <v>-0.49945434947884504</v>
      </c>
      <c r="F23" s="9">
        <f t="shared" si="0"/>
        <v>0.64601084735966818</v>
      </c>
      <c r="G23" s="9">
        <f t="shared" si="0"/>
        <v>1.6464837237056607</v>
      </c>
      <c r="H23" s="28">
        <f t="shared" si="0"/>
        <v>3.2364627497819543</v>
      </c>
      <c r="I23" s="28">
        <f t="shared" si="0"/>
        <v>2.727706511111827</v>
      </c>
      <c r="J23" s="28">
        <f t="shared" si="0"/>
        <v>1.2100965571671729</v>
      </c>
      <c r="K23" s="28">
        <f t="shared" si="0"/>
        <v>1.730866956297783</v>
      </c>
      <c r="L23" s="28">
        <f t="shared" si="0"/>
        <v>1.4647650328907691</v>
      </c>
      <c r="M23" s="28">
        <f t="shared" si="0"/>
        <v>1.1074370999666572</v>
      </c>
      <c r="N23" s="28">
        <f t="shared" si="0"/>
        <v>-5.070675006857428E-2</v>
      </c>
      <c r="O23" s="28">
        <f t="shared" si="0"/>
        <v>-1.1817878906248414</v>
      </c>
      <c r="P23" s="28">
        <f t="shared" si="0"/>
        <v>0.62365549761640438</v>
      </c>
      <c r="Q23" s="58">
        <f t="shared" si="0"/>
        <v>1.0993413012497344</v>
      </c>
      <c r="R23" s="55"/>
    </row>
    <row r="24" spans="1:20">
      <c r="A24" s="26" t="s">
        <v>19</v>
      </c>
      <c r="B24" s="16">
        <f t="shared" si="0"/>
        <v>3.1520779386314812</v>
      </c>
      <c r="C24" s="9">
        <f t="shared" si="0"/>
        <v>8.2230974292084156</v>
      </c>
      <c r="D24" s="9">
        <f t="shared" si="0"/>
        <v>3.4384785581431432</v>
      </c>
      <c r="E24" s="9">
        <f t="shared" si="0"/>
        <v>0.62214638948958623</v>
      </c>
      <c r="F24" s="9">
        <f t="shared" si="0"/>
        <v>3.5991002188266119</v>
      </c>
      <c r="G24" s="9">
        <f t="shared" si="0"/>
        <v>5.1254400965774272</v>
      </c>
      <c r="H24" s="28">
        <f t="shared" si="0"/>
        <v>4.8496791668585892</v>
      </c>
      <c r="I24" s="28">
        <f t="shared" si="0"/>
        <v>4.1423357019296336</v>
      </c>
      <c r="J24" s="28">
        <f t="shared" si="0"/>
        <v>1.4940860650582533</v>
      </c>
      <c r="K24" s="28">
        <f t="shared" si="0"/>
        <v>0.38091002980018551</v>
      </c>
      <c r="L24" s="28">
        <f t="shared" si="0"/>
        <v>2.1140996920884891</v>
      </c>
      <c r="M24" s="28">
        <f t="shared" si="0"/>
        <v>3.1818644636384619</v>
      </c>
      <c r="N24" s="28">
        <f t="shared" si="0"/>
        <v>-8.5760912434684755E-2</v>
      </c>
      <c r="O24" s="28">
        <f t="shared" si="0"/>
        <v>-1.3472534869039543</v>
      </c>
      <c r="P24" s="28">
        <f t="shared" si="0"/>
        <v>1.1316943641588084</v>
      </c>
      <c r="Q24" s="28">
        <f t="shared" si="0"/>
        <v>2.191268537498714</v>
      </c>
      <c r="R24" s="55"/>
    </row>
    <row r="25" spans="1:20">
      <c r="A25" s="26" t="s">
        <v>20</v>
      </c>
      <c r="B25" s="16">
        <f t="shared" si="0"/>
        <v>0.73406943569973571</v>
      </c>
      <c r="C25" s="9">
        <f t="shared" si="0"/>
        <v>3.4771107580279459</v>
      </c>
      <c r="D25" s="9">
        <f t="shared" si="0"/>
        <v>-3.0088696884879917</v>
      </c>
      <c r="E25" s="9">
        <f t="shared" si="0"/>
        <v>-0.83349029056398738</v>
      </c>
      <c r="F25" s="9">
        <f t="shared" si="0"/>
        <v>-0.22339078733878415</v>
      </c>
      <c r="G25" s="9">
        <f t="shared" si="0"/>
        <v>0.62542308651445389</v>
      </c>
      <c r="H25" s="28">
        <f t="shared" si="0"/>
        <v>2.7573553980267063</v>
      </c>
      <c r="I25" s="28">
        <f t="shared" si="0"/>
        <v>2.3070767755621446</v>
      </c>
      <c r="J25" s="28">
        <f t="shared" si="0"/>
        <v>1.1250547585429649</v>
      </c>
      <c r="K25" s="28">
        <f t="shared" si="0"/>
        <v>2.1393831518229156</v>
      </c>
      <c r="L25" s="28">
        <f t="shared" si="0"/>
        <v>1.2707710002223038</v>
      </c>
      <c r="M25" s="28">
        <f t="shared" si="0"/>
        <v>0.49327993888272914</v>
      </c>
      <c r="N25" s="28">
        <f t="shared" si="0"/>
        <v>-4.0188103349436677E-2</v>
      </c>
      <c r="O25" s="28">
        <f t="shared" si="0"/>
        <v>-1.1320941150164687</v>
      </c>
      <c r="P25" s="28">
        <f t="shared" si="0"/>
        <v>0.47174209195577355</v>
      </c>
      <c r="Q25" s="28">
        <f t="shared" si="0"/>
        <v>0.77404396914506624</v>
      </c>
      <c r="R25" s="55"/>
    </row>
    <row r="26" spans="1:20">
      <c r="H26" s="55"/>
      <c r="I26" s="55"/>
      <c r="J26" s="55"/>
      <c r="K26" s="55"/>
      <c r="L26" s="55"/>
      <c r="M26" s="55"/>
      <c r="N26" s="55"/>
      <c r="O26" s="55"/>
      <c r="P26" s="55"/>
      <c r="Q26" s="55"/>
      <c r="R26" s="55"/>
    </row>
    <row r="27" spans="1:20">
      <c r="H27" s="55"/>
      <c r="I27" s="55"/>
      <c r="J27" s="55"/>
      <c r="K27" s="55"/>
      <c r="L27" s="55"/>
      <c r="M27" s="55"/>
      <c r="N27" s="55"/>
      <c r="O27" s="55"/>
      <c r="P27" s="55"/>
      <c r="Q27" s="55"/>
      <c r="R27" s="55"/>
    </row>
    <row r="28" spans="1:20">
      <c r="H28" s="55"/>
      <c r="I28" s="55"/>
      <c r="J28" s="55"/>
      <c r="K28" s="55"/>
      <c r="L28" s="55"/>
      <c r="M28" s="55"/>
      <c r="N28" s="55"/>
      <c r="O28" s="55"/>
      <c r="P28" s="55"/>
      <c r="Q28" s="55"/>
      <c r="R28" s="55"/>
    </row>
    <row r="29" spans="1:20"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20" ht="11.25" customHeight="1">
      <c r="A30" s="5"/>
      <c r="B30" s="144" t="s">
        <v>27</v>
      </c>
      <c r="C30" s="145"/>
      <c r="D30" s="145"/>
      <c r="E30" s="145"/>
      <c r="F30" s="145"/>
      <c r="G30" s="145"/>
      <c r="H30" s="145"/>
      <c r="I30" s="145"/>
      <c r="J30" s="145" t="s">
        <v>27</v>
      </c>
      <c r="K30" s="145"/>
      <c r="L30" s="145"/>
      <c r="M30" s="145"/>
      <c r="N30" s="145"/>
      <c r="O30" s="145"/>
      <c r="P30" s="145"/>
      <c r="Q30" s="145"/>
      <c r="R30" s="55"/>
    </row>
    <row r="31" spans="1:20">
      <c r="A31" s="5">
        <v>1997</v>
      </c>
      <c r="B31" s="87">
        <f t="shared" ref="B31:Q31" si="1">IF(ISERROR((B5/$B5)*100),"..",(B5/$B5)*100)</f>
        <v>100</v>
      </c>
      <c r="C31" s="21">
        <f t="shared" si="1"/>
        <v>46.812591892713975</v>
      </c>
      <c r="D31" s="21">
        <f t="shared" si="1"/>
        <v>804.50921596340663</v>
      </c>
      <c r="E31" s="21">
        <f t="shared" si="1"/>
        <v>462.46953870586475</v>
      </c>
      <c r="F31" s="21">
        <f t="shared" si="1"/>
        <v>90.091904115097037</v>
      </c>
      <c r="G31" s="21">
        <f t="shared" si="1"/>
        <v>107.48676946927067</v>
      </c>
      <c r="H31" s="21">
        <f t="shared" si="1"/>
        <v>82.905649249608487</v>
      </c>
      <c r="I31" s="21">
        <f t="shared" si="1"/>
        <v>49.660379621511261</v>
      </c>
      <c r="J31" s="21">
        <f t="shared" si="1"/>
        <v>91.789268526722623</v>
      </c>
      <c r="K31" s="21">
        <f t="shared" si="1"/>
        <v>146.86457351314769</v>
      </c>
      <c r="L31" s="21">
        <f t="shared" si="1"/>
        <v>186.18875857569131</v>
      </c>
      <c r="M31" s="21">
        <f t="shared" si="1"/>
        <v>80.875259156943486</v>
      </c>
      <c r="N31" s="21">
        <f t="shared" si="1"/>
        <v>66.054265579884088</v>
      </c>
      <c r="O31" s="21">
        <f t="shared" si="1"/>
        <v>65.838140480106887</v>
      </c>
      <c r="P31" s="21">
        <f t="shared" si="1"/>
        <v>43.62239079029618</v>
      </c>
      <c r="Q31" s="21">
        <f t="shared" si="1"/>
        <v>62.958521586762458</v>
      </c>
      <c r="R31" s="55"/>
    </row>
    <row r="32" spans="1:20">
      <c r="A32" s="5">
        <v>1998</v>
      </c>
      <c r="B32" s="87">
        <f t="shared" ref="B32:Q32" si="2">IF(ISERROR((B6/$B6)*100),"..",(B6/$B6)*100)</f>
        <v>100</v>
      </c>
      <c r="C32" s="21">
        <f t="shared" si="2"/>
        <v>49.487673952105702</v>
      </c>
      <c r="D32" s="21">
        <f t="shared" si="2"/>
        <v>888.76735047661339</v>
      </c>
      <c r="E32" s="21">
        <f t="shared" si="2"/>
        <v>433.87851305495519</v>
      </c>
      <c r="F32" s="21">
        <f t="shared" si="2"/>
        <v>92.250189391161655</v>
      </c>
      <c r="G32" s="21">
        <f t="shared" si="2"/>
        <v>110.9429034172794</v>
      </c>
      <c r="H32" s="21">
        <f t="shared" si="2"/>
        <v>88.934642675816534</v>
      </c>
      <c r="I32" s="21">
        <f t="shared" si="2"/>
        <v>49.664580436019989</v>
      </c>
      <c r="J32" s="21">
        <f t="shared" si="2"/>
        <v>88.7692897469082</v>
      </c>
      <c r="K32" s="21">
        <f t="shared" si="2"/>
        <v>139.29060308053349</v>
      </c>
      <c r="L32" s="21">
        <f t="shared" si="2"/>
        <v>189.81844808902974</v>
      </c>
      <c r="M32" s="21">
        <f t="shared" si="2"/>
        <v>79.861394103860249</v>
      </c>
      <c r="N32" s="21">
        <f t="shared" si="2"/>
        <v>63.7353767333802</v>
      </c>
      <c r="O32" s="21">
        <f t="shared" si="2"/>
        <v>62.691216926334405</v>
      </c>
      <c r="P32" s="21">
        <f t="shared" si="2"/>
        <v>41.664892896082137</v>
      </c>
      <c r="Q32" s="21">
        <f t="shared" si="2"/>
        <v>61.135177967582742</v>
      </c>
      <c r="R32" s="55"/>
    </row>
    <row r="33" spans="1:18">
      <c r="A33" s="5">
        <v>1999</v>
      </c>
      <c r="B33" s="87">
        <f t="shared" ref="B33:Q33" si="3">IF(ISERROR((B7/$B7)*100),"..",(B7/$B7)*100)</f>
        <v>100</v>
      </c>
      <c r="C33" s="21">
        <f t="shared" si="3"/>
        <v>53.11643776720647</v>
      </c>
      <c r="D33" s="21">
        <f t="shared" si="3"/>
        <v>907.69068950288988</v>
      </c>
      <c r="E33" s="21">
        <f t="shared" si="3"/>
        <v>446.83716515810767</v>
      </c>
      <c r="F33" s="21">
        <f t="shared" si="3"/>
        <v>91.913847373242348</v>
      </c>
      <c r="G33" s="21">
        <f t="shared" si="3"/>
        <v>111.78738720500039</v>
      </c>
      <c r="H33" s="21">
        <f t="shared" si="3"/>
        <v>88.531009963136086</v>
      </c>
      <c r="I33" s="21">
        <f t="shared" si="3"/>
        <v>50.315164225593598</v>
      </c>
      <c r="J33" s="21">
        <f t="shared" si="3"/>
        <v>87.500788659898959</v>
      </c>
      <c r="K33" s="21">
        <f t="shared" si="3"/>
        <v>136.26142193508073</v>
      </c>
      <c r="L33" s="21">
        <f t="shared" si="3"/>
        <v>188.46576008670857</v>
      </c>
      <c r="M33" s="21">
        <f t="shared" si="3"/>
        <v>80.719619549010631</v>
      </c>
      <c r="N33" s="21">
        <f t="shared" si="3"/>
        <v>61.404932132266154</v>
      </c>
      <c r="O33" s="21">
        <f t="shared" si="3"/>
        <v>59.739428853633633</v>
      </c>
      <c r="P33" s="21">
        <f t="shared" si="3"/>
        <v>41.038725135246757</v>
      </c>
      <c r="Q33" s="21">
        <f t="shared" si="3"/>
        <v>60.520490028706156</v>
      </c>
      <c r="R33" s="55"/>
    </row>
    <row r="34" spans="1:18">
      <c r="A34" s="5">
        <v>2000</v>
      </c>
      <c r="B34" s="87">
        <f t="shared" ref="B34:Q34" si="4">IF(ISERROR((B8/$B8)*100),"..",(B8/$B8)*100)</f>
        <v>100</v>
      </c>
      <c r="C34" s="21">
        <f t="shared" si="4"/>
        <v>54.061566206396975</v>
      </c>
      <c r="D34" s="21">
        <f t="shared" si="4"/>
        <v>811.22897200065984</v>
      </c>
      <c r="E34" s="21">
        <f t="shared" si="4"/>
        <v>429.26938955539339</v>
      </c>
      <c r="F34" s="21">
        <f t="shared" si="4"/>
        <v>91.26826051236354</v>
      </c>
      <c r="G34" s="21">
        <f t="shared" si="4"/>
        <v>113.77439847994938</v>
      </c>
      <c r="H34" s="21">
        <f t="shared" si="4"/>
        <v>87.066582758375333</v>
      </c>
      <c r="I34" s="21">
        <f t="shared" si="4"/>
        <v>51.104369376175541</v>
      </c>
      <c r="J34" s="21">
        <f t="shared" si="4"/>
        <v>87.433965814211078</v>
      </c>
      <c r="K34" s="21">
        <f t="shared" si="4"/>
        <v>135.34321577238694</v>
      </c>
      <c r="L34" s="21">
        <f t="shared" si="4"/>
        <v>180.624497223204</v>
      </c>
      <c r="M34" s="21">
        <f t="shared" si="4"/>
        <v>80.945340788054523</v>
      </c>
      <c r="N34" s="21">
        <f t="shared" si="4"/>
        <v>60.027337548234385</v>
      </c>
      <c r="O34" s="21">
        <f t="shared" si="4"/>
        <v>57.59319277556073</v>
      </c>
      <c r="P34" s="21">
        <f t="shared" si="4"/>
        <v>41.109043452056405</v>
      </c>
      <c r="Q34" s="21">
        <f t="shared" si="4"/>
        <v>61.215577217539874</v>
      </c>
      <c r="R34" s="55"/>
    </row>
    <row r="35" spans="1:18">
      <c r="A35" s="5">
        <v>2001</v>
      </c>
      <c r="B35" s="87">
        <f t="shared" ref="B35:Q35" si="5">IF(ISERROR((B9/$B9)*100),"..",(B9/$B9)*100)</f>
        <v>100</v>
      </c>
      <c r="C35" s="21">
        <f t="shared" si="5"/>
        <v>54.965717473363981</v>
      </c>
      <c r="D35" s="21">
        <f t="shared" si="5"/>
        <v>754.20971647719614</v>
      </c>
      <c r="E35" s="21">
        <f t="shared" si="5"/>
        <v>393.22540429434673</v>
      </c>
      <c r="F35" s="21">
        <f t="shared" si="5"/>
        <v>95.170218411585282</v>
      </c>
      <c r="G35" s="21">
        <f t="shared" si="5"/>
        <v>109.7736823782701</v>
      </c>
      <c r="H35" s="21">
        <f t="shared" si="5"/>
        <v>86.036489810861951</v>
      </c>
      <c r="I35" s="21">
        <f t="shared" si="5"/>
        <v>52.344151868309197</v>
      </c>
      <c r="J35" s="21">
        <f t="shared" si="5"/>
        <v>88.478043077513789</v>
      </c>
      <c r="K35" s="21">
        <f t="shared" si="5"/>
        <v>140.43160409380698</v>
      </c>
      <c r="L35" s="21">
        <f t="shared" si="5"/>
        <v>190.32319826460059</v>
      </c>
      <c r="M35" s="21">
        <f t="shared" si="5"/>
        <v>82.261686344484062</v>
      </c>
      <c r="N35" s="21">
        <f t="shared" si="5"/>
        <v>59.87747490438872</v>
      </c>
      <c r="O35" s="21">
        <f t="shared" si="5"/>
        <v>57.978884750783578</v>
      </c>
      <c r="P35" s="21">
        <f t="shared" si="5"/>
        <v>40.771651606465383</v>
      </c>
      <c r="Q35" s="21">
        <f t="shared" si="5"/>
        <v>62.16811393428047</v>
      </c>
      <c r="R35" s="55"/>
    </row>
    <row r="36" spans="1:18">
      <c r="A36" s="5">
        <v>2002</v>
      </c>
      <c r="B36" s="87">
        <f t="shared" ref="B36:Q36" si="6">IF(ISERROR((B10/$B10)*100),"..",(B10/$B10)*100)</f>
        <v>100</v>
      </c>
      <c r="C36" s="21">
        <f t="shared" si="6"/>
        <v>50.496350561745253</v>
      </c>
      <c r="D36" s="21">
        <f t="shared" si="6"/>
        <v>800.61848059454996</v>
      </c>
      <c r="E36" s="21">
        <f t="shared" si="6"/>
        <v>421.94965228253494</v>
      </c>
      <c r="F36" s="21">
        <f t="shared" si="6"/>
        <v>95.300024215414808</v>
      </c>
      <c r="G36" s="21">
        <f t="shared" si="6"/>
        <v>110.40180423492816</v>
      </c>
      <c r="H36" s="21">
        <f t="shared" si="6"/>
        <v>87.398505300957552</v>
      </c>
      <c r="I36" s="21">
        <f t="shared" si="6"/>
        <v>52.510244163135333</v>
      </c>
      <c r="J36" s="21">
        <f t="shared" si="6"/>
        <v>86.335353824321402</v>
      </c>
      <c r="K36" s="21">
        <f t="shared" si="6"/>
        <v>151.61258601634532</v>
      </c>
      <c r="L36" s="21">
        <f t="shared" si="6"/>
        <v>189.65826063457152</v>
      </c>
      <c r="M36" s="21">
        <f t="shared" si="6"/>
        <v>83.242424163014192</v>
      </c>
      <c r="N36" s="21">
        <f t="shared" si="6"/>
        <v>60.752065701560468</v>
      </c>
      <c r="O36" s="21">
        <f t="shared" si="6"/>
        <v>53.641118854060835</v>
      </c>
      <c r="P36" s="21">
        <f t="shared" si="6"/>
        <v>40.745477178019762</v>
      </c>
      <c r="Q36" s="21">
        <f t="shared" si="6"/>
        <v>61.918018589101173</v>
      </c>
      <c r="R36" s="55"/>
    </row>
    <row r="37" spans="1:18">
      <c r="A37" s="5">
        <v>2003</v>
      </c>
      <c r="B37" s="87">
        <f t="shared" ref="B37:Q37" si="7">IF(ISERROR((B11/$B11)*100),"..",(B11/$B11)*100)</f>
        <v>100</v>
      </c>
      <c r="C37" s="21">
        <f t="shared" si="7"/>
        <v>54.841872941132998</v>
      </c>
      <c r="D37" s="21">
        <f t="shared" si="7"/>
        <v>778.99525258557003</v>
      </c>
      <c r="E37" s="21">
        <f t="shared" si="7"/>
        <v>384.74929456040132</v>
      </c>
      <c r="F37" s="21">
        <f t="shared" si="7"/>
        <v>95.616555985673898</v>
      </c>
      <c r="G37" s="21">
        <f t="shared" si="7"/>
        <v>109.50934115657192</v>
      </c>
      <c r="H37" s="21">
        <f t="shared" si="7"/>
        <v>92.599277714924114</v>
      </c>
      <c r="I37" s="21">
        <f t="shared" si="7"/>
        <v>53.42329643366174</v>
      </c>
      <c r="J37" s="21">
        <f t="shared" si="7"/>
        <v>86.230411479440534</v>
      </c>
      <c r="K37" s="21">
        <f t="shared" si="7"/>
        <v>151.90468608337341</v>
      </c>
      <c r="L37" s="21">
        <f t="shared" si="7"/>
        <v>188.03733951112608</v>
      </c>
      <c r="M37" s="21">
        <f t="shared" si="7"/>
        <v>84.23644111110481</v>
      </c>
      <c r="N37" s="21">
        <f t="shared" si="7"/>
        <v>57.356690185955181</v>
      </c>
      <c r="O37" s="21">
        <f t="shared" si="7"/>
        <v>50.891959172217959</v>
      </c>
      <c r="P37" s="21">
        <f t="shared" si="7"/>
        <v>39.430632023174631</v>
      </c>
      <c r="Q37" s="21">
        <f t="shared" si="7"/>
        <v>62.48859978616057</v>
      </c>
      <c r="R37" s="55"/>
    </row>
    <row r="38" spans="1:18">
      <c r="A38" s="5">
        <v>2004</v>
      </c>
      <c r="B38" s="87">
        <f t="shared" ref="B38:Q38" si="8">IF(ISERROR((B12/$B12)*100),"..",(B12/$B12)*100)</f>
        <v>100</v>
      </c>
      <c r="C38" s="21">
        <f t="shared" si="8"/>
        <v>60.021408779827738</v>
      </c>
      <c r="D38" s="21">
        <f t="shared" si="8"/>
        <v>724.18873330697841</v>
      </c>
      <c r="E38" s="21">
        <f t="shared" si="8"/>
        <v>359.42001505865113</v>
      </c>
      <c r="F38" s="21">
        <f t="shared" si="8"/>
        <v>95.263413061625556</v>
      </c>
      <c r="G38" s="21">
        <f t="shared" si="8"/>
        <v>109.98487929710036</v>
      </c>
      <c r="H38" s="21">
        <f t="shared" si="8"/>
        <v>92.28348355732507</v>
      </c>
      <c r="I38" s="21">
        <f t="shared" si="8"/>
        <v>53.327597368095304</v>
      </c>
      <c r="J38" s="21">
        <f t="shared" si="8"/>
        <v>85.83685391745324</v>
      </c>
      <c r="K38" s="21">
        <f t="shared" si="8"/>
        <v>156.72121613245872</v>
      </c>
      <c r="L38" s="21">
        <f t="shared" si="8"/>
        <v>189.00511601977871</v>
      </c>
      <c r="M38" s="21">
        <f t="shared" si="8"/>
        <v>83.330554085614835</v>
      </c>
      <c r="N38" s="21">
        <f t="shared" si="8"/>
        <v>57.703250390303154</v>
      </c>
      <c r="O38" s="21">
        <f t="shared" si="8"/>
        <v>48.878479978026988</v>
      </c>
      <c r="P38" s="21">
        <f t="shared" si="8"/>
        <v>40.116358776941233</v>
      </c>
      <c r="Q38" s="21">
        <f t="shared" si="8"/>
        <v>62.742205507811022</v>
      </c>
      <c r="R38" s="55"/>
    </row>
    <row r="39" spans="1:18">
      <c r="A39" s="5">
        <v>2005</v>
      </c>
      <c r="B39" s="87">
        <f t="shared" ref="B39:Q39" si="9">IF(ISERROR((B13/$B13)*100),"..",(B13/$B13)*100)</f>
        <v>100</v>
      </c>
      <c r="C39" s="21">
        <f t="shared" si="9"/>
        <v>60.516301699173937</v>
      </c>
      <c r="D39" s="21">
        <f t="shared" si="9"/>
        <v>623.31640514751894</v>
      </c>
      <c r="E39" s="21">
        <f t="shared" si="9"/>
        <v>355.32331623973903</v>
      </c>
      <c r="F39" s="21">
        <f t="shared" si="9"/>
        <v>92.816600171715379</v>
      </c>
      <c r="G39" s="21">
        <f t="shared" si="9"/>
        <v>111.23151761216926</v>
      </c>
      <c r="H39" s="21">
        <f t="shared" si="9"/>
        <v>94.51344007345395</v>
      </c>
      <c r="I39" s="21">
        <f t="shared" si="9"/>
        <v>53.721007374885112</v>
      </c>
      <c r="J39" s="21">
        <f t="shared" si="9"/>
        <v>90.148405686782979</v>
      </c>
      <c r="K39" s="21">
        <f t="shared" si="9"/>
        <v>159.95515375955119</v>
      </c>
      <c r="L39" s="21">
        <f t="shared" si="9"/>
        <v>183.05787186781384</v>
      </c>
      <c r="M39" s="21">
        <f t="shared" si="9"/>
        <v>82.427033753471747</v>
      </c>
      <c r="N39" s="21">
        <f t="shared" si="9"/>
        <v>57.214570634577491</v>
      </c>
      <c r="O39" s="21">
        <f t="shared" si="9"/>
        <v>50.927548408287791</v>
      </c>
      <c r="P39" s="21">
        <f t="shared" si="9"/>
        <v>39.603478843078207</v>
      </c>
      <c r="Q39" s="21">
        <f t="shared" si="9"/>
        <v>63.613981910252136</v>
      </c>
      <c r="R39" s="55"/>
    </row>
    <row r="40" spans="1:18">
      <c r="A40" s="5">
        <v>2006</v>
      </c>
      <c r="B40" s="87">
        <f t="shared" ref="B40:Q40" si="10">IF(ISERROR((B14/$B14)*100),"..",(B14/$B14)*100)</f>
        <v>100</v>
      </c>
      <c r="C40" s="21">
        <f t="shared" si="10"/>
        <v>60.822227337727696</v>
      </c>
      <c r="D40" s="21">
        <f t="shared" si="10"/>
        <v>561.95843612630631</v>
      </c>
      <c r="E40" s="21">
        <f t="shared" si="10"/>
        <v>360.93437056401399</v>
      </c>
      <c r="F40" s="21">
        <f t="shared" si="10"/>
        <v>89.80279147618127</v>
      </c>
      <c r="G40" s="21">
        <f t="shared" si="10"/>
        <v>112.86632988376144</v>
      </c>
      <c r="H40" s="21">
        <f t="shared" si="10"/>
        <v>99.012648554604652</v>
      </c>
      <c r="I40" s="21">
        <f t="shared" si="10"/>
        <v>56.326551955943671</v>
      </c>
      <c r="J40" s="21">
        <f t="shared" si="10"/>
        <v>87.439310213451108</v>
      </c>
      <c r="K40" s="21">
        <f t="shared" si="10"/>
        <v>162.39745133011127</v>
      </c>
      <c r="L40" s="21">
        <f t="shared" si="10"/>
        <v>183.00719169029716</v>
      </c>
      <c r="M40" s="21">
        <f t="shared" si="10"/>
        <v>83.303828886020682</v>
      </c>
      <c r="N40" s="21">
        <f t="shared" si="10"/>
        <v>55.667108433956649</v>
      </c>
      <c r="O40" s="21">
        <f t="shared" si="10"/>
        <v>50.391137330782399</v>
      </c>
      <c r="P40" s="21">
        <f t="shared" si="10"/>
        <v>39.05550968836333</v>
      </c>
      <c r="Q40" s="21">
        <f t="shared" si="10"/>
        <v>62.556495354260754</v>
      </c>
      <c r="R40" s="55"/>
    </row>
    <row r="41" spans="1:18">
      <c r="A41" s="5">
        <v>2007</v>
      </c>
      <c r="B41" s="87">
        <f t="shared" ref="B41:Q41" si="11">IF(ISERROR((B15/$B15)*100),"..",(B15/$B15)*100)</f>
        <v>100</v>
      </c>
      <c r="C41" s="21">
        <f t="shared" si="11"/>
        <v>60.869399564072538</v>
      </c>
      <c r="D41" s="21">
        <f t="shared" si="11"/>
        <v>560.56700647325579</v>
      </c>
      <c r="E41" s="21">
        <f t="shared" si="11"/>
        <v>399.44917343134364</v>
      </c>
      <c r="F41" s="21">
        <f t="shared" si="11"/>
        <v>87.150193929301551</v>
      </c>
      <c r="G41" s="21">
        <f t="shared" si="11"/>
        <v>113.50487897814499</v>
      </c>
      <c r="H41" s="21">
        <f t="shared" si="11"/>
        <v>103.12346827793874</v>
      </c>
      <c r="I41" s="21">
        <f t="shared" si="11"/>
        <v>56.94319691810972</v>
      </c>
      <c r="J41" s="21">
        <f t="shared" si="11"/>
        <v>87.390571582654431</v>
      </c>
      <c r="K41" s="21">
        <f t="shared" si="11"/>
        <v>161.6359486456291</v>
      </c>
      <c r="L41" s="21">
        <f t="shared" si="11"/>
        <v>187.0408832439775</v>
      </c>
      <c r="M41" s="21">
        <f t="shared" si="11"/>
        <v>82.60056351629413</v>
      </c>
      <c r="N41" s="21">
        <f t="shared" si="11"/>
        <v>56.386311039745642</v>
      </c>
      <c r="O41" s="21">
        <f t="shared" si="11"/>
        <v>50.089256600644475</v>
      </c>
      <c r="P41" s="21">
        <f t="shared" si="11"/>
        <v>38.714705580026163</v>
      </c>
      <c r="Q41" s="21">
        <f t="shared" si="11"/>
        <v>61.827520588927598</v>
      </c>
      <c r="R41" s="55"/>
    </row>
    <row r="42" spans="1:18">
      <c r="A42" s="5">
        <v>2008</v>
      </c>
      <c r="B42" s="87">
        <f t="shared" ref="B42:Q42" si="12">IF(ISERROR((B16/$B16)*100),"..",(B16/$B16)*100)</f>
        <v>100</v>
      </c>
      <c r="C42" s="21">
        <f t="shared" si="12"/>
        <v>72.800181862021148</v>
      </c>
      <c r="D42" s="21">
        <f t="shared" si="12"/>
        <v>523.54809757931389</v>
      </c>
      <c r="E42" s="21">
        <f t="shared" si="12"/>
        <v>409.33274166177796</v>
      </c>
      <c r="F42" s="21">
        <f t="shared" si="12"/>
        <v>86.45281671812846</v>
      </c>
      <c r="G42" s="21">
        <f t="shared" si="12"/>
        <v>112.31770538648445</v>
      </c>
      <c r="H42" s="21">
        <f t="shared" si="12"/>
        <v>101.4407572546278</v>
      </c>
      <c r="I42" s="21">
        <f t="shared" si="12"/>
        <v>58.95712495651069</v>
      </c>
      <c r="J42" s="21">
        <f t="shared" si="12"/>
        <v>87.808504349362323</v>
      </c>
      <c r="K42" s="21">
        <f t="shared" si="12"/>
        <v>157.20112358880331</v>
      </c>
      <c r="L42" s="21">
        <f t="shared" si="12"/>
        <v>186.35088109314762</v>
      </c>
      <c r="M42" s="21">
        <f t="shared" si="12"/>
        <v>81.825722415962503</v>
      </c>
      <c r="N42" s="21">
        <f t="shared" si="12"/>
        <v>57.156501972226479</v>
      </c>
      <c r="O42" s="21">
        <f t="shared" si="12"/>
        <v>48.588705247391417</v>
      </c>
      <c r="P42" s="21">
        <f t="shared" si="12"/>
        <v>38.901796497213589</v>
      </c>
      <c r="Q42" s="21">
        <f t="shared" si="12"/>
        <v>62.108715389807834</v>
      </c>
      <c r="R42" s="55"/>
    </row>
    <row r="43" spans="1:18">
      <c r="A43" s="5">
        <v>2009</v>
      </c>
      <c r="B43" s="87">
        <f t="shared" ref="B43:Q43" si="13">IF(ISERROR((B17/$B17)*100),"..",(B17/$B17)*100)</f>
        <v>100</v>
      </c>
      <c r="C43" s="21">
        <f t="shared" si="13"/>
        <v>69.201372125069469</v>
      </c>
      <c r="D43" s="21">
        <f t="shared" si="13"/>
        <v>569.65842843518362</v>
      </c>
      <c r="E43" s="21">
        <f t="shared" si="13"/>
        <v>378.28528691226876</v>
      </c>
      <c r="F43" s="21">
        <f t="shared" si="13"/>
        <v>82.072894387593863</v>
      </c>
      <c r="G43" s="21">
        <f t="shared" si="13"/>
        <v>110.61637924582546</v>
      </c>
      <c r="H43" s="21">
        <f t="shared" si="13"/>
        <v>103.37666796727369</v>
      </c>
      <c r="I43" s="21">
        <f t="shared" si="13"/>
        <v>60.143673770530526</v>
      </c>
      <c r="J43" s="21">
        <f t="shared" si="13"/>
        <v>89.933626160951491</v>
      </c>
      <c r="K43" s="21">
        <f t="shared" si="13"/>
        <v>160.42522387257455</v>
      </c>
      <c r="L43" s="21">
        <f t="shared" si="13"/>
        <v>190.05318162292645</v>
      </c>
      <c r="M43" s="21">
        <f t="shared" si="13"/>
        <v>82.012705954740554</v>
      </c>
      <c r="N43" s="21">
        <f t="shared" si="13"/>
        <v>56.837843053472149</v>
      </c>
      <c r="O43" s="21">
        <f t="shared" si="13"/>
        <v>48.511768149519789</v>
      </c>
      <c r="P43" s="21">
        <f t="shared" si="13"/>
        <v>40.141972489680974</v>
      </c>
      <c r="Q43" s="21">
        <f t="shared" si="13"/>
        <v>62.681660240130746</v>
      </c>
      <c r="R43" s="55"/>
    </row>
    <row r="44" spans="1:18">
      <c r="A44" s="5">
        <v>2010</v>
      </c>
      <c r="B44" s="87">
        <f t="shared" ref="B44:Q44" si="14">IF(ISERROR((B18/$B18)*100),"..",(B18/$B18)*100)</f>
        <v>100</v>
      </c>
      <c r="C44" s="21">
        <f t="shared" si="14"/>
        <v>70.724156297481315</v>
      </c>
      <c r="D44" s="21">
        <f t="shared" si="14"/>
        <v>555.52021760369064</v>
      </c>
      <c r="E44" s="21">
        <f t="shared" si="14"/>
        <v>366.9580437381619</v>
      </c>
      <c r="F44" s="21">
        <f t="shared" si="14"/>
        <v>82.9551577770264</v>
      </c>
      <c r="G44" s="21">
        <f t="shared" si="14"/>
        <v>112.55322764003456</v>
      </c>
      <c r="H44" s="21">
        <f t="shared" si="14"/>
        <v>106.22259245643394</v>
      </c>
      <c r="I44" s="21">
        <f t="shared" si="14"/>
        <v>59.669308140739361</v>
      </c>
      <c r="J44" s="21">
        <f t="shared" si="14"/>
        <v>90.887485184595135</v>
      </c>
      <c r="K44" s="21">
        <f t="shared" si="14"/>
        <v>155.45511260261961</v>
      </c>
      <c r="L44" s="21">
        <f t="shared" si="14"/>
        <v>190.48203693393887</v>
      </c>
      <c r="M44" s="21">
        <f t="shared" si="14"/>
        <v>79.03114583480874</v>
      </c>
      <c r="N44" s="21">
        <f t="shared" si="14"/>
        <v>55.569897360063194</v>
      </c>
      <c r="O44" s="21">
        <f t="shared" si="14"/>
        <v>47.770602789080989</v>
      </c>
      <c r="P44" s="21">
        <f t="shared" si="14"/>
        <v>40.050958039447352</v>
      </c>
      <c r="Q44" s="21">
        <f t="shared" si="14"/>
        <v>61.458934664882229</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16</v>
      </c>
      <c r="C48" s="1" t="s">
        <v>21</v>
      </c>
      <c r="J48" s="1" t="s">
        <v>23</v>
      </c>
      <c r="K48" s="116" t="s">
        <v>26</v>
      </c>
    </row>
    <row r="49" spans="10:11">
      <c r="J49" s="1" t="s">
        <v>16</v>
      </c>
      <c r="K49" s="1" t="s">
        <v>21</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32.xml><?xml version="1.0" encoding="utf-8"?>
<worksheet xmlns="http://schemas.openxmlformats.org/spreadsheetml/2006/main" xmlns:r="http://schemas.openxmlformats.org/officeDocument/2006/relationships">
  <sheetPr codeName="Sheet26">
    <tabColor theme="5"/>
  </sheetPr>
  <dimension ref="A1:T49"/>
  <sheetViews>
    <sheetView zoomScaleNormal="100" workbookViewId="0">
      <selection activeCell="J12" sqref="J12"/>
    </sheetView>
  </sheetViews>
  <sheetFormatPr defaultRowHeight="11.25"/>
  <cols>
    <col min="1" max="1" width="9.140625" style="1"/>
    <col min="2" max="17" width="12.7109375" style="1" customWidth="1"/>
    <col min="18" max="16384" width="9.140625" style="1"/>
  </cols>
  <sheetData>
    <row r="1" spans="1:20" ht="12.75">
      <c r="B1" s="7" t="str">
        <f>'Table of Contents'!B54</f>
        <v>Table 42: Capital Productivity, Canada, Business Sector Industries, 1997-2010</v>
      </c>
      <c r="J1" s="7" t="str">
        <f>B1 &amp; " (continued)"</f>
        <v>Table 42: Capital Productivity, Canada, Business Sector Industries, 1997-2010 (continued)</v>
      </c>
    </row>
    <row r="3" spans="1:20"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20" ht="11.25" customHeight="1">
      <c r="A4" s="5"/>
      <c r="B4" s="141" t="s">
        <v>256</v>
      </c>
      <c r="C4" s="142"/>
      <c r="D4" s="142"/>
      <c r="E4" s="142"/>
      <c r="F4" s="142"/>
      <c r="G4" s="142"/>
      <c r="H4" s="142"/>
      <c r="I4" s="142"/>
      <c r="J4" s="142" t="s">
        <v>256</v>
      </c>
      <c r="K4" s="142"/>
      <c r="L4" s="142"/>
      <c r="M4" s="142"/>
      <c r="N4" s="142"/>
      <c r="O4" s="142"/>
      <c r="P4" s="142"/>
      <c r="Q4" s="142"/>
      <c r="R4" s="55"/>
    </row>
    <row r="5" spans="1:20">
      <c r="A5" s="5">
        <v>1997</v>
      </c>
      <c r="B5" s="16">
        <f>IF(ISERROR(RGDP_Can!B5/KServ_Can!B5),"..",RGDP_Can!B5/KServ_Can!B5)</f>
        <v>2.6406343888737394</v>
      </c>
      <c r="C5" s="28">
        <f>IF(ISERROR(RGDP_Can!C5/KServ_Can!C5),"..",RGDP_Can!C5/KServ_Can!C5)</f>
        <v>1.3867520827894122</v>
      </c>
      <c r="D5" s="28">
        <f>IF(ISERROR(RGDP_Can!D5/KServ_Can!D5),"..",RGDP_Can!D5/KServ_Can!D5)</f>
        <v>2.2657143160602788</v>
      </c>
      <c r="E5" s="28">
        <f>IF(ISERROR(RGDP_Can!E5/KServ_Can!E5),"..",RGDP_Can!E5/KServ_Can!E5)</f>
        <v>1.3326997397492606</v>
      </c>
      <c r="F5" s="28">
        <f>IF(ISERROR(RGDP_Can!F5/KServ_Can!F5),"..",RGDP_Can!F5/KServ_Can!F5)</f>
        <v>4.3968615942400531</v>
      </c>
      <c r="G5" s="28">
        <f>IF(ISERROR(RGDP_Can!G5/KServ_Can!G5),"..",RGDP_Can!G5/KServ_Can!G5)</f>
        <v>2.3985149389540306</v>
      </c>
      <c r="H5" s="28">
        <f>IF(ISERROR(RGDP_Can!H5/KServ_Can!H5),"..",RGDP_Can!H5/KServ_Can!H5)</f>
        <v>2.7933692722162489</v>
      </c>
      <c r="I5" s="28">
        <f>IF(ISERROR(RGDP_Can!I5/KServ_Can!I5),"..",RGDP_Can!I5/KServ_Can!I5)</f>
        <v>3.9527793130459306</v>
      </c>
      <c r="J5" s="28">
        <f>IF(ISERROR(RGDP_Can!J5/KServ_Can!J5),"..",RGDP_Can!J5/KServ_Can!J5)</f>
        <v>3.4548887837658775</v>
      </c>
      <c r="K5" s="28">
        <f>IF(ISERROR(RGDP_Can!K5/KServ_Can!K5),"..",RGDP_Can!K5/KServ_Can!K5)</f>
        <v>1.62868316290369</v>
      </c>
      <c r="L5" s="28">
        <f>IF(ISERROR(RGDP_Can!L5/KServ_Can!L5),"..",RGDP_Can!L5/KServ_Can!L5)</f>
        <v>2.2072443014912175</v>
      </c>
      <c r="M5" s="28">
        <f>IF(ISERROR(RGDP_Can!M5/KServ_Can!M5),"..",RGDP_Can!M5/KServ_Can!M5)</f>
        <v>6.5282128759113851</v>
      </c>
      <c r="N5" s="28">
        <f>IF(ISERROR(RGDP_Can!N5/KServ_Can!N5),"..",RGDP_Can!N5/KServ_Can!N5)</f>
        <v>4.0904837652663861</v>
      </c>
      <c r="O5" s="28">
        <f>IF(ISERROR(RGDP_Can!O5/KServ_Can!O5),"..",RGDP_Can!O5/KServ_Can!O5)</f>
        <v>4.343062695197335</v>
      </c>
      <c r="P5" s="28">
        <f>IF(ISERROR(RGDP_Can!P5/KServ_Can!P5),"..",RGDP_Can!P5/KServ_Can!P5)</f>
        <v>4.0185249220362271</v>
      </c>
      <c r="Q5" s="28">
        <f>IF(ISERROR(RGDP_Can!Q5/KServ_Can!Q5),"..",RGDP_Can!Q5/KServ_Can!Q5)</f>
        <v>6.6891330499682065</v>
      </c>
      <c r="R5" s="55"/>
      <c r="T5" s="6"/>
    </row>
    <row r="6" spans="1:20">
      <c r="A6" s="5">
        <v>1998</v>
      </c>
      <c r="B6" s="16">
        <f>IF(ISERROR(RGDP_Can!B6/KServ_Can!B6),"..",RGDP_Can!B6/KServ_Can!B6)</f>
        <v>2.6154862418680316</v>
      </c>
      <c r="C6" s="28">
        <f>IF(ISERROR(RGDP_Can!C6/KServ_Can!C6),"..",RGDP_Can!C6/KServ_Can!C6)</f>
        <v>1.4671714965659821</v>
      </c>
      <c r="D6" s="28">
        <f>IF(ISERROR(RGDP_Can!D6/KServ_Can!D6),"..",RGDP_Can!D6/KServ_Can!D6)</f>
        <v>2.1966884375903759</v>
      </c>
      <c r="E6" s="28">
        <f>IF(ISERROR(RGDP_Can!E6/KServ_Can!E6),"..",RGDP_Can!E6/KServ_Can!E6)</f>
        <v>1.3085281860679574</v>
      </c>
      <c r="F6" s="28">
        <f>IF(ISERROR(RGDP_Can!F6/KServ_Can!F6),"..",RGDP_Can!F6/KServ_Can!F6)</f>
        <v>4.378836553805165</v>
      </c>
      <c r="G6" s="28">
        <f>IF(ISERROR(RGDP_Can!G6/KServ_Can!G6),"..",RGDP_Can!G6/KServ_Can!G6)</f>
        <v>2.4086704053720212</v>
      </c>
      <c r="H6" s="28">
        <f>IF(ISERROR(RGDP_Can!H6/KServ_Can!H6),"..",RGDP_Can!H6/KServ_Can!H6)</f>
        <v>2.7575265603869767</v>
      </c>
      <c r="I6" s="28">
        <f>IF(ISERROR(RGDP_Can!I6/KServ_Can!I6),"..",RGDP_Can!I6/KServ_Can!I6)</f>
        <v>3.9682215253525039</v>
      </c>
      <c r="J6" s="28">
        <f>IF(ISERROR(RGDP_Can!J6/KServ_Can!J6),"..",RGDP_Can!J6/KServ_Can!J6)</f>
        <v>3.0480866056616449</v>
      </c>
      <c r="K6" s="28">
        <f>IF(ISERROR(RGDP_Can!K6/KServ_Can!K6),"..",RGDP_Can!K6/KServ_Can!K6)</f>
        <v>1.6305406729118808</v>
      </c>
      <c r="L6" s="28">
        <f>IF(ISERROR(RGDP_Can!L6/KServ_Can!L6),"..",RGDP_Can!L6/KServ_Can!L6)</f>
        <v>2.1351136850955577</v>
      </c>
      <c r="M6" s="28">
        <f>IF(ISERROR(RGDP_Can!M6/KServ_Can!M6),"..",RGDP_Can!M6/KServ_Can!M6)</f>
        <v>6.4511320753079344</v>
      </c>
      <c r="N6" s="28">
        <f>IF(ISERROR(RGDP_Can!N6/KServ_Can!N6),"..",RGDP_Can!N6/KServ_Can!N6)</f>
        <v>4.8032356932419713</v>
      </c>
      <c r="O6" s="28">
        <f>IF(ISERROR(RGDP_Can!O6/KServ_Can!O6),"..",RGDP_Can!O6/KServ_Can!O6)</f>
        <v>4.3589723790721173</v>
      </c>
      <c r="P6" s="28">
        <f>IF(ISERROR(RGDP_Can!P6/KServ_Can!P6),"..",RGDP_Can!P6/KServ_Can!P6)</f>
        <v>4.3193979352093441</v>
      </c>
      <c r="Q6" s="28">
        <f>IF(ISERROR(RGDP_Can!Q6/KServ_Can!Q6),"..",RGDP_Can!Q6/KServ_Can!Q6)</f>
        <v>6.1090671196840196</v>
      </c>
      <c r="R6" s="55"/>
      <c r="T6" s="6"/>
    </row>
    <row r="7" spans="1:20">
      <c r="A7" s="5">
        <v>1999</v>
      </c>
      <c r="B7" s="16">
        <f>IF(ISERROR(RGDP_Can!B7/KServ_Can!B7),"..",RGDP_Can!B7/KServ_Can!B7)</f>
        <v>2.6392643776987916</v>
      </c>
      <c r="C7" s="28">
        <f>IF(ISERROR(RGDP_Can!C7/KServ_Can!C7),"..",RGDP_Can!C7/KServ_Can!C7)</f>
        <v>1.5931349447822696</v>
      </c>
      <c r="D7" s="28">
        <f>IF(ISERROR(RGDP_Can!D7/KServ_Can!D7),"..",RGDP_Can!D7/KServ_Can!D7)</f>
        <v>2.1475631756427802</v>
      </c>
      <c r="E7" s="28">
        <f>IF(ISERROR(RGDP_Can!E7/KServ_Can!E7),"..",RGDP_Can!E7/KServ_Can!E7)</f>
        <v>1.3314159709881443</v>
      </c>
      <c r="F7" s="28">
        <f>IF(ISERROR(RGDP_Can!F7/KServ_Can!F7),"..",RGDP_Can!F7/KServ_Can!F7)</f>
        <v>4.4039869294412091</v>
      </c>
      <c r="G7" s="28">
        <f>IF(ISERROR(RGDP_Can!G7/KServ_Can!G7),"..",RGDP_Can!G7/KServ_Can!G7)</f>
        <v>2.5208840445848857</v>
      </c>
      <c r="H7" s="28">
        <f>IF(ISERROR(RGDP_Can!H7/KServ_Can!H7),"..",RGDP_Can!H7/KServ_Can!H7)</f>
        <v>2.8103345925998733</v>
      </c>
      <c r="I7" s="28">
        <f>IF(ISERROR(RGDP_Can!I7/KServ_Can!I7),"..",RGDP_Can!I7/KServ_Can!I7)</f>
        <v>4.0564599611054506</v>
      </c>
      <c r="J7" s="28">
        <f>IF(ISERROR(RGDP_Can!J7/KServ_Can!J7),"..",RGDP_Can!J7/KServ_Can!J7)</f>
        <v>3.0145257288667873</v>
      </c>
      <c r="K7" s="28">
        <f>IF(ISERROR(RGDP_Can!K7/KServ_Can!K7),"..",RGDP_Can!K7/KServ_Can!K7)</f>
        <v>1.6736845623332741</v>
      </c>
      <c r="L7" s="28">
        <f>IF(ISERROR(RGDP_Can!L7/KServ_Can!L7),"..",RGDP_Can!L7/KServ_Can!L7)</f>
        <v>2.04938263940236</v>
      </c>
      <c r="M7" s="28">
        <f>IF(ISERROR(RGDP_Can!M7/KServ_Can!M7),"..",RGDP_Can!M7/KServ_Can!M7)</f>
        <v>6.4207519146898928</v>
      </c>
      <c r="N7" s="28">
        <f>IF(ISERROR(RGDP_Can!N7/KServ_Can!N7),"..",RGDP_Can!N7/KServ_Can!N7)</f>
        <v>5.5911659340125954</v>
      </c>
      <c r="O7" s="28">
        <f>IF(ISERROR(RGDP_Can!O7/KServ_Can!O7),"..",RGDP_Can!O7/KServ_Can!O7)</f>
        <v>4.1266404388574278</v>
      </c>
      <c r="P7" s="28">
        <f>IF(ISERROR(RGDP_Can!P7/KServ_Can!P7),"..",RGDP_Can!P7/KServ_Can!P7)</f>
        <v>4.5979318171406307</v>
      </c>
      <c r="Q7" s="28">
        <f>IF(ISERROR(RGDP_Can!Q7/KServ_Can!Q7),"..",RGDP_Can!Q7/KServ_Can!Q7)</f>
        <v>5.2086520258416256</v>
      </c>
      <c r="R7" s="55"/>
      <c r="T7" s="6"/>
    </row>
    <row r="8" spans="1:20">
      <c r="A8" s="5">
        <v>2000</v>
      </c>
      <c r="B8" s="16">
        <f>IF(ISERROR(RGDP_Can!B8/KServ_Can!B8),"..",RGDP_Can!B8/KServ_Can!B8)</f>
        <v>2.6790121342844948</v>
      </c>
      <c r="C8" s="28">
        <f>IF(ISERROR(RGDP_Can!C8/KServ_Can!C8),"..",RGDP_Can!C8/KServ_Can!C8)</f>
        <v>1.60640581716046</v>
      </c>
      <c r="D8" s="28">
        <f>IF(ISERROR(RGDP_Can!D8/KServ_Can!D8),"..",RGDP_Can!D8/KServ_Can!D8)</f>
        <v>2.0605069458843674</v>
      </c>
      <c r="E8" s="28">
        <f>IF(ISERROR(RGDP_Can!E8/KServ_Can!E8),"..",RGDP_Can!E8/KServ_Can!E8)</f>
        <v>1.3570963383395398</v>
      </c>
      <c r="F8" s="28">
        <f>IF(ISERROR(RGDP_Can!F8/KServ_Can!F8),"..",RGDP_Can!F8/KServ_Can!F8)</f>
        <v>4.4377480599208141</v>
      </c>
      <c r="G8" s="28">
        <f>IF(ISERROR(RGDP_Can!G8/KServ_Can!G8),"..",RGDP_Can!G8/KServ_Can!G8)</f>
        <v>2.7016861240510104</v>
      </c>
      <c r="H8" s="28">
        <f>IF(ISERROR(RGDP_Can!H8/KServ_Can!H8),"..",RGDP_Can!H8/KServ_Can!H8)</f>
        <v>2.9212641099119296</v>
      </c>
      <c r="I8" s="28">
        <f>IF(ISERROR(RGDP_Can!I8/KServ_Can!I8),"..",RGDP_Can!I8/KServ_Can!I8)</f>
        <v>4.0502427791560534</v>
      </c>
      <c r="J8" s="28">
        <f>IF(ISERROR(RGDP_Can!J8/KServ_Can!J8),"..",RGDP_Can!J8/KServ_Can!J8)</f>
        <v>3.1169102370220036</v>
      </c>
      <c r="K8" s="28">
        <f>IF(ISERROR(RGDP_Can!K8/KServ_Can!K8),"..",RGDP_Can!K8/KServ_Can!K8)</f>
        <v>1.6121279781977849</v>
      </c>
      <c r="L8" s="28">
        <f>IF(ISERROR(RGDP_Can!L8/KServ_Can!L8),"..",RGDP_Can!L8/KServ_Can!L8)</f>
        <v>2.0132070775652156</v>
      </c>
      <c r="M8" s="28">
        <f>IF(ISERROR(RGDP_Can!M8/KServ_Can!M8),"..",RGDP_Can!M8/KServ_Can!M8)</f>
        <v>5.709563666868811</v>
      </c>
      <c r="N8" s="28">
        <f>IF(ISERROR(RGDP_Can!N8/KServ_Can!N8),"..",RGDP_Can!N8/KServ_Can!N8)</f>
        <v>5.5627804419133291</v>
      </c>
      <c r="O8" s="28">
        <f>IF(ISERROR(RGDP_Can!O8/KServ_Can!O8),"..",RGDP_Can!O8/KServ_Can!O8)</f>
        <v>4.1948675648017124</v>
      </c>
      <c r="P8" s="28">
        <f>IF(ISERROR(RGDP_Can!P8/KServ_Can!P8),"..",RGDP_Can!P8/KServ_Can!P8)</f>
        <v>4.8948161967568771</v>
      </c>
      <c r="Q8" s="28">
        <f>IF(ISERROR(RGDP_Can!Q8/KServ_Can!Q8),"..",RGDP_Can!Q8/KServ_Can!Q8)</f>
        <v>5.0563622050931745</v>
      </c>
      <c r="R8" s="55"/>
      <c r="T8" s="6"/>
    </row>
    <row r="9" spans="1:20">
      <c r="A9" s="5">
        <v>2001</v>
      </c>
      <c r="B9" s="16">
        <f>IF(ISERROR(RGDP_Can!B9/KServ_Can!B9),"..",RGDP_Can!B9/KServ_Can!B9)</f>
        <v>2.6320040569110841</v>
      </c>
      <c r="C9" s="28">
        <f>IF(ISERROR(RGDP_Can!C9/KServ_Can!C9),"..",RGDP_Can!C9/KServ_Can!C9)</f>
        <v>1.5180944344844141</v>
      </c>
      <c r="D9" s="28">
        <f>IF(ISERROR(RGDP_Can!D9/KServ_Can!D9),"..",RGDP_Can!D9/KServ_Can!D9)</f>
        <v>1.8567762720374679</v>
      </c>
      <c r="E9" s="28">
        <f>IF(ISERROR(RGDP_Can!E9/KServ_Can!E9),"..",RGDP_Can!E9/KServ_Can!E9)</f>
        <v>1.2873640031001992</v>
      </c>
      <c r="F9" s="28">
        <f>IF(ISERROR(RGDP_Can!F9/KServ_Can!F9),"..",RGDP_Can!F9/KServ_Can!F9)</f>
        <v>4.5719577957106283</v>
      </c>
      <c r="G9" s="28">
        <f>IF(ISERROR(RGDP_Can!G9/KServ_Can!G9),"..",RGDP_Can!G9/KServ_Can!G9)</f>
        <v>2.5960266597421189</v>
      </c>
      <c r="H9" s="28">
        <f>IF(ISERROR(RGDP_Can!H9/KServ_Can!H9),"..",RGDP_Can!H9/KServ_Can!H9)</f>
        <v>2.7995587873509895</v>
      </c>
      <c r="I9" s="28">
        <f>IF(ISERROR(RGDP_Can!I9/KServ_Can!I9),"..",RGDP_Can!I9/KServ_Can!I9)</f>
        <v>3.96397022280996</v>
      </c>
      <c r="J9" s="28">
        <f>IF(ISERROR(RGDP_Can!J9/KServ_Can!J9),"..",RGDP_Can!J9/KServ_Can!J9)</f>
        <v>3.1500553890629179</v>
      </c>
      <c r="K9" s="28">
        <f>IF(ISERROR(RGDP_Can!K9/KServ_Can!K9),"..",RGDP_Can!K9/KServ_Can!K9)</f>
        <v>1.6286802800125348</v>
      </c>
      <c r="L9" s="28">
        <f>IF(ISERROR(RGDP_Can!L9/KServ_Can!L9),"..",RGDP_Can!L9/KServ_Can!L9)</f>
        <v>2.0610531775459298</v>
      </c>
      <c r="M9" s="28">
        <f>IF(ISERROR(RGDP_Can!M9/KServ_Can!M9),"..",RGDP_Can!M9/KServ_Can!M9)</f>
        <v>5.8126053487009823</v>
      </c>
      <c r="N9" s="28">
        <f>IF(ISERROR(RGDP_Can!N9/KServ_Can!N9),"..",RGDP_Can!N9/KServ_Can!N9)</f>
        <v>6.0405224136163342</v>
      </c>
      <c r="O9" s="28">
        <f>IF(ISERROR(RGDP_Can!O9/KServ_Can!O9),"..",RGDP_Can!O9/KServ_Can!O9)</f>
        <v>4.5431449126615728</v>
      </c>
      <c r="P9" s="28">
        <f>IF(ISERROR(RGDP_Can!P9/KServ_Can!P9),"..",RGDP_Can!P9/KServ_Can!P9)</f>
        <v>5.1607261803839766</v>
      </c>
      <c r="Q9" s="28">
        <f>IF(ISERROR(RGDP_Can!Q9/KServ_Can!Q9),"..",RGDP_Can!Q9/KServ_Can!Q9)</f>
        <v>4.7139551081482178</v>
      </c>
      <c r="R9" s="55"/>
      <c r="T9" s="6"/>
    </row>
    <row r="10" spans="1:20">
      <c r="A10" s="5">
        <v>2002</v>
      </c>
      <c r="B10" s="16">
        <f>IF(ISERROR(RGDP_Can!B10/KServ_Can!B10),"..",RGDP_Can!B10/KServ_Can!B10)</f>
        <v>2.6415743501514299</v>
      </c>
      <c r="C10" s="28">
        <f>IF(ISERROR(RGDP_Can!C10/KServ_Can!C10),"..",RGDP_Can!C10/KServ_Can!C10)</f>
        <v>1.434923994170886</v>
      </c>
      <c r="D10" s="28">
        <f>IF(ISERROR(RGDP_Can!D10/KServ_Can!D10),"..",RGDP_Can!D10/KServ_Can!D10)</f>
        <v>1.8371223648747341</v>
      </c>
      <c r="E10" s="28">
        <f>IF(ISERROR(RGDP_Can!E10/KServ_Can!E10),"..",RGDP_Can!E10/KServ_Can!E10)</f>
        <v>1.3749989621437624</v>
      </c>
      <c r="F10" s="28">
        <f>IF(ISERROR(RGDP_Can!F10/KServ_Can!F10),"..",RGDP_Can!F10/KServ_Can!F10)</f>
        <v>4.5188254896322579</v>
      </c>
      <c r="G10" s="28">
        <f>IF(ISERROR(RGDP_Can!G10/KServ_Can!G10),"..",RGDP_Can!G10/KServ_Can!G10)</f>
        <v>2.6739300486660849</v>
      </c>
      <c r="H10" s="28">
        <f>IF(ISERROR(RGDP_Can!H10/KServ_Can!H10),"..",RGDP_Can!H10/KServ_Can!H10)</f>
        <v>2.8029502362695586</v>
      </c>
      <c r="I10" s="28">
        <f>IF(ISERROR(RGDP_Can!I10/KServ_Can!I10),"..",RGDP_Can!I10/KServ_Can!I10)</f>
        <v>3.9947388947206184</v>
      </c>
      <c r="J10" s="28">
        <f>IF(ISERROR(RGDP_Can!J10/KServ_Can!J10),"..",RGDP_Can!J10/KServ_Can!J10)</f>
        <v>2.9722109855217811</v>
      </c>
      <c r="K10" s="28">
        <f>IF(ISERROR(RGDP_Can!K10/KServ_Can!K10),"..",RGDP_Can!K10/KServ_Can!K10)</f>
        <v>1.6878411514546348</v>
      </c>
      <c r="L10" s="28">
        <f>IF(ISERROR(RGDP_Can!L10/KServ_Can!L10),"..",RGDP_Can!L10/KServ_Can!L10)</f>
        <v>2.0400016985207556</v>
      </c>
      <c r="M10" s="28">
        <f>IF(ISERROR(RGDP_Can!M10/KServ_Can!M10),"..",RGDP_Can!M10/KServ_Can!M10)</f>
        <v>5.8728130584067131</v>
      </c>
      <c r="N10" s="28">
        <f>IF(ISERROR(RGDP_Can!N10/KServ_Can!N10),"..",RGDP_Can!N10/KServ_Can!N10)</f>
        <v>6.6805656173418759</v>
      </c>
      <c r="O10" s="28">
        <f>IF(ISERROR(RGDP_Can!O10/KServ_Can!O10),"..",RGDP_Can!O10/KServ_Can!O10)</f>
        <v>4.355159907113487</v>
      </c>
      <c r="P10" s="28">
        <f>IF(ISERROR(RGDP_Can!P10/KServ_Can!P10),"..",RGDP_Can!P10/KServ_Can!P10)</f>
        <v>5.3221948342395446</v>
      </c>
      <c r="Q10" s="28">
        <f>IF(ISERROR(RGDP_Can!Q10/KServ_Can!Q10),"..",RGDP_Can!Q10/KServ_Can!Q10)</f>
        <v>4.2680892958410457</v>
      </c>
      <c r="R10" s="55"/>
      <c r="T10" s="6"/>
    </row>
    <row r="11" spans="1:20">
      <c r="A11" s="5">
        <v>2003</v>
      </c>
      <c r="B11" s="16">
        <f>IF(ISERROR(RGDP_Can!B11/KServ_Can!B11),"..",RGDP_Can!B11/KServ_Can!B11)</f>
        <v>2.5972408597586671</v>
      </c>
      <c r="C11" s="28">
        <f>IF(ISERROR(RGDP_Can!C11/KServ_Can!C11),"..",RGDP_Can!C11/KServ_Can!C11)</f>
        <v>1.5679219506589932</v>
      </c>
      <c r="D11" s="28">
        <f>IF(ISERROR(RGDP_Can!D11/KServ_Can!D11),"..",RGDP_Can!D11/KServ_Can!D11)</f>
        <v>1.7522317811079826</v>
      </c>
      <c r="E11" s="28">
        <f>IF(ISERROR(RGDP_Can!E11/KServ_Can!E11),"..",RGDP_Can!E11/KServ_Can!E11)</f>
        <v>1.3632394840421751</v>
      </c>
      <c r="F11" s="28">
        <f>IF(ISERROR(RGDP_Can!F11/KServ_Can!F11),"..",RGDP_Can!F11/KServ_Can!F11)</f>
        <v>4.5726922361345501</v>
      </c>
      <c r="G11" s="28">
        <f>IF(ISERROR(RGDP_Can!G11/KServ_Can!G11),"..",RGDP_Can!G11/KServ_Can!G11)</f>
        <v>2.631401244101446</v>
      </c>
      <c r="H11" s="28">
        <f>IF(ISERROR(RGDP_Can!H11/KServ_Can!H11),"..",RGDP_Can!H11/KServ_Can!H11)</f>
        <v>2.7702212167786109</v>
      </c>
      <c r="I11" s="28">
        <f>IF(ISERROR(RGDP_Can!I11/KServ_Can!I11),"..",RGDP_Can!I11/KServ_Can!I11)</f>
        <v>3.8071557026648617</v>
      </c>
      <c r="J11" s="28">
        <f>IF(ISERROR(RGDP_Can!J11/KServ_Can!J11),"..",RGDP_Can!J11/KServ_Can!J11)</f>
        <v>2.9175690800246881</v>
      </c>
      <c r="K11" s="28">
        <f>IF(ISERROR(RGDP_Can!K11/KServ_Can!K11),"..",RGDP_Can!K11/KServ_Can!K11)</f>
        <v>1.7653566765945723</v>
      </c>
      <c r="L11" s="28">
        <f>IF(ISERROR(RGDP_Can!L11/KServ_Can!L11),"..",RGDP_Can!L11/KServ_Can!L11)</f>
        <v>2.0121586944092473</v>
      </c>
      <c r="M11" s="28">
        <f>IF(ISERROR(RGDP_Can!M11/KServ_Can!M11),"..",RGDP_Can!M11/KServ_Can!M11)</f>
        <v>5.7849172966356042</v>
      </c>
      <c r="N11" s="28">
        <f>IF(ISERROR(RGDP_Can!N11/KServ_Can!N11),"..",RGDP_Can!N11/KServ_Can!N11)</f>
        <v>6.009616537211115</v>
      </c>
      <c r="O11" s="28">
        <f>IF(ISERROR(RGDP_Can!O11/KServ_Can!O11),"..",RGDP_Can!O11/KServ_Can!O11)</f>
        <v>3.9758657228759144</v>
      </c>
      <c r="P11" s="28">
        <f>IF(ISERROR(RGDP_Can!P11/KServ_Can!P11),"..",RGDP_Can!P11/KServ_Can!P11)</f>
        <v>5.058753287308523</v>
      </c>
      <c r="Q11" s="28">
        <f>IF(ISERROR(RGDP_Can!Q11/KServ_Can!Q11),"..",RGDP_Can!Q11/KServ_Can!Q11)</f>
        <v>3.8569709171576347</v>
      </c>
      <c r="R11" s="55"/>
      <c r="T11" s="6"/>
    </row>
    <row r="12" spans="1:20">
      <c r="A12" s="5">
        <v>2004</v>
      </c>
      <c r="B12" s="16">
        <f>IF(ISERROR(RGDP_Can!B12/KServ_Can!B12),"..",RGDP_Can!B12/KServ_Can!B12)</f>
        <v>2.55971070889861</v>
      </c>
      <c r="C12" s="28">
        <f>IF(ISERROR(RGDP_Can!C12/KServ_Can!C12),"..",RGDP_Can!C12/KServ_Can!C12)</f>
        <v>1.7188379681587878</v>
      </c>
      <c r="D12" s="28">
        <f>IF(ISERROR(RGDP_Can!D12/KServ_Can!D12),"..",RGDP_Can!D12/KServ_Can!D12)</f>
        <v>1.6339851980345126</v>
      </c>
      <c r="E12" s="28">
        <f>IF(ISERROR(RGDP_Can!E12/KServ_Can!E12),"..",RGDP_Can!E12/KServ_Can!E12)</f>
        <v>1.3268122427722235</v>
      </c>
      <c r="F12" s="28">
        <f>IF(ISERROR(RGDP_Can!F12/KServ_Can!F12),"..",RGDP_Can!F12/KServ_Can!F12)</f>
        <v>4.5764061542712033</v>
      </c>
      <c r="G12" s="28">
        <f>IF(ISERROR(RGDP_Can!G12/KServ_Can!G12),"..",RGDP_Can!G12/KServ_Can!G12)</f>
        <v>2.6691799381898114</v>
      </c>
      <c r="H12" s="28">
        <f>IF(ISERROR(RGDP_Can!H12/KServ_Can!H12),"..",RGDP_Can!H12/KServ_Can!H12)</f>
        <v>2.6958679894700368</v>
      </c>
      <c r="I12" s="28">
        <f>IF(ISERROR(RGDP_Can!I12/KServ_Can!I12),"..",RGDP_Can!I12/KServ_Can!I12)</f>
        <v>3.5186891160916698</v>
      </c>
      <c r="J12" s="28">
        <f>IF(ISERROR(RGDP_Can!J12/KServ_Can!J12),"..",RGDP_Can!J12/KServ_Can!J12)</f>
        <v>2.9906051773195408</v>
      </c>
      <c r="K12" s="28">
        <f>IF(ISERROR(RGDP_Can!K12/KServ_Can!K12),"..",RGDP_Can!K12/KServ_Can!K12)</f>
        <v>1.8083583634901901</v>
      </c>
      <c r="L12" s="28">
        <f>IF(ISERROR(RGDP_Can!L12/KServ_Can!L12),"..",RGDP_Can!L12/KServ_Can!L12)</f>
        <v>1.9914094738721604</v>
      </c>
      <c r="M12" s="28">
        <f>IF(ISERROR(RGDP_Can!M12/KServ_Can!M12),"..",RGDP_Can!M12/KServ_Can!M12)</f>
        <v>5.3456748941893641</v>
      </c>
      <c r="N12" s="28">
        <f>IF(ISERROR(RGDP_Can!N12/KServ_Can!N12),"..",RGDP_Can!N12/KServ_Can!N12)</f>
        <v>5.7471876459795874</v>
      </c>
      <c r="O12" s="28">
        <f>IF(ISERROR(RGDP_Can!O12/KServ_Can!O12),"..",RGDP_Can!O12/KServ_Can!O12)</f>
        <v>3.9529699596902486</v>
      </c>
      <c r="P12" s="28">
        <f>IF(ISERROR(RGDP_Can!P12/KServ_Can!P12),"..",RGDP_Can!P12/KServ_Can!P12)</f>
        <v>5.0014143021449664</v>
      </c>
      <c r="Q12" s="28">
        <f>IF(ISERROR(RGDP_Can!Q12/KServ_Can!Q12),"..",RGDP_Can!Q12/KServ_Can!Q12)</f>
        <v>3.6281458825919835</v>
      </c>
      <c r="R12" s="55"/>
      <c r="T12" s="6"/>
    </row>
    <row r="13" spans="1:20">
      <c r="A13" s="5">
        <v>2005</v>
      </c>
      <c r="B13" s="16">
        <f>IF(ISERROR(RGDP_Can!B13/KServ_Can!B13),"..",RGDP_Can!B13/KServ_Can!B13)</f>
        <v>2.4887425447710219</v>
      </c>
      <c r="C13" s="28">
        <f>IF(ISERROR(RGDP_Can!C13/KServ_Can!C13),"..",RGDP_Can!C13/KServ_Can!C13)</f>
        <v>1.7796110928654301</v>
      </c>
      <c r="D13" s="28">
        <f>IF(ISERROR(RGDP_Can!D13/KServ_Can!D13),"..",RGDP_Can!D13/KServ_Can!D13)</f>
        <v>1.4502076047506927</v>
      </c>
      <c r="E13" s="28">
        <f>IF(ISERROR(RGDP_Can!E13/KServ_Can!E13),"..",RGDP_Can!E13/KServ_Can!E13)</f>
        <v>1.3776122182007204</v>
      </c>
      <c r="F13" s="28">
        <f>IF(ISERROR(RGDP_Can!F13/KServ_Can!F13),"..",RGDP_Can!F13/KServ_Can!F13)</f>
        <v>4.5577038736172284</v>
      </c>
      <c r="G13" s="28">
        <f>IF(ISERROR(RGDP_Can!G13/KServ_Can!G13),"..",RGDP_Can!G13/KServ_Can!G13)</f>
        <v>2.6713258926408763</v>
      </c>
      <c r="H13" s="28">
        <f>IF(ISERROR(RGDP_Can!H13/KServ_Can!H13),"..",RGDP_Can!H13/KServ_Can!H13)</f>
        <v>2.6617555207803236</v>
      </c>
      <c r="I13" s="28">
        <f>IF(ISERROR(RGDP_Can!I13/KServ_Can!I13),"..",RGDP_Can!I13/KServ_Can!I13)</f>
        <v>3.4059767563016443</v>
      </c>
      <c r="J13" s="28">
        <f>IF(ISERROR(RGDP_Can!J13/KServ_Can!J13),"..",RGDP_Can!J13/KServ_Can!J13)</f>
        <v>3.0522998589557719</v>
      </c>
      <c r="K13" s="28">
        <f>IF(ISERROR(RGDP_Can!K13/KServ_Can!K13),"..",RGDP_Can!K13/KServ_Can!K13)</f>
        <v>1.8130537710200467</v>
      </c>
      <c r="L13" s="28">
        <f>IF(ISERROR(RGDP_Can!L13/KServ_Can!L13),"..",RGDP_Can!L13/KServ_Can!L13)</f>
        <v>1.9313776748647193</v>
      </c>
      <c r="M13" s="28">
        <f>IF(ISERROR(RGDP_Can!M13/KServ_Can!M13),"..",RGDP_Can!M13/KServ_Can!M13)</f>
        <v>5.3554233729335392</v>
      </c>
      <c r="N13" s="28">
        <f>IF(ISERROR(RGDP_Can!N13/KServ_Can!N13),"..",RGDP_Can!N13/KServ_Can!N13)</f>
        <v>5.4804534399731102</v>
      </c>
      <c r="O13" s="28">
        <f>IF(ISERROR(RGDP_Can!O13/KServ_Can!O13),"..",RGDP_Can!O13/KServ_Can!O13)</f>
        <v>3.7781409373028829</v>
      </c>
      <c r="P13" s="28">
        <f>IF(ISERROR(RGDP_Can!P13/KServ_Can!P13),"..",RGDP_Can!P13/KServ_Can!P13)</f>
        <v>4.818767465610919</v>
      </c>
      <c r="Q13" s="28">
        <f>IF(ISERROR(RGDP_Can!Q13/KServ_Can!Q13),"..",RGDP_Can!Q13/KServ_Can!Q13)</f>
        <v>3.404488750017193</v>
      </c>
      <c r="R13" s="55"/>
      <c r="T13" s="6"/>
    </row>
    <row r="14" spans="1:20">
      <c r="A14" s="5">
        <v>2006</v>
      </c>
      <c r="B14" s="16">
        <f>IF(ISERROR(RGDP_Can!B14/KServ_Can!B14),"..",RGDP_Can!B14/KServ_Can!B14)</f>
        <v>2.399163932936955</v>
      </c>
      <c r="C14" s="28">
        <f>IF(ISERROR(RGDP_Can!C14/KServ_Can!C14),"..",RGDP_Can!C14/KServ_Can!C14)</f>
        <v>1.7805460763290677</v>
      </c>
      <c r="D14" s="28">
        <f>IF(ISERROR(RGDP_Can!D14/KServ_Can!D14),"..",RGDP_Can!D14/KServ_Can!D14)</f>
        <v>1.3165209167603562</v>
      </c>
      <c r="E14" s="28">
        <f>IF(ISERROR(RGDP_Can!E14/KServ_Can!E14),"..",RGDP_Can!E14/KServ_Can!E14)</f>
        <v>1.3127750443442354</v>
      </c>
      <c r="F14" s="28">
        <f>IF(ISERROR(RGDP_Can!F14/KServ_Can!F14),"..",RGDP_Can!F14/KServ_Can!F14)</f>
        <v>4.4597171358056862</v>
      </c>
      <c r="G14" s="28">
        <f>IF(ISERROR(RGDP_Can!G14/KServ_Can!G14),"..",RGDP_Can!G14/KServ_Can!G14)</f>
        <v>2.6179693486899747</v>
      </c>
      <c r="H14" s="28">
        <f>IF(ISERROR(RGDP_Can!H14/KServ_Can!H14),"..",RGDP_Can!H14/KServ_Can!H14)</f>
        <v>2.641103162285789</v>
      </c>
      <c r="I14" s="28">
        <f>IF(ISERROR(RGDP_Can!I14/KServ_Can!I14),"..",RGDP_Can!I14/KServ_Can!I14)</f>
        <v>3.4258124009048521</v>
      </c>
      <c r="J14" s="28">
        <f>IF(ISERROR(RGDP_Can!J14/KServ_Can!J14),"..",RGDP_Can!J14/KServ_Can!J14)</f>
        <v>2.9559036353947783</v>
      </c>
      <c r="K14" s="28">
        <f>IF(ISERROR(RGDP_Can!K14/KServ_Can!K14),"..",RGDP_Can!K14/KServ_Can!K14)</f>
        <v>1.8400967936092325</v>
      </c>
      <c r="L14" s="28">
        <f>IF(ISERROR(RGDP_Can!L14/KServ_Can!L14),"..",RGDP_Can!L14/KServ_Can!L14)</f>
        <v>1.8713343173483283</v>
      </c>
      <c r="M14" s="28">
        <f>IF(ISERROR(RGDP_Can!M14/KServ_Can!M14),"..",RGDP_Can!M14/KServ_Can!M14)</f>
        <v>5.3355964375586291</v>
      </c>
      <c r="N14" s="28">
        <f>IF(ISERROR(RGDP_Can!N14/KServ_Can!N14),"..",RGDP_Can!N14/KServ_Can!N14)</f>
        <v>4.6267172392797358</v>
      </c>
      <c r="O14" s="28">
        <f>IF(ISERROR(RGDP_Can!O14/KServ_Can!O14),"..",RGDP_Can!O14/KServ_Can!O14)</f>
        <v>3.7942835507210377</v>
      </c>
      <c r="P14" s="28">
        <f>IF(ISERROR(RGDP_Can!P14/KServ_Can!P14),"..",RGDP_Can!P14/KServ_Can!P14)</f>
        <v>4.8201582616920735</v>
      </c>
      <c r="Q14" s="28">
        <f>IF(ISERROR(RGDP_Can!Q14/KServ_Can!Q14),"..",RGDP_Can!Q14/KServ_Can!Q14)</f>
        <v>3.2446103367925598</v>
      </c>
      <c r="R14" s="55"/>
      <c r="T14" s="6"/>
    </row>
    <row r="15" spans="1:20">
      <c r="A15" s="5">
        <v>2007</v>
      </c>
      <c r="B15" s="16">
        <f>IF(ISERROR(RGDP_Can!B15/KServ_Can!B15),"..",RGDP_Can!B15/KServ_Can!B15)</f>
        <v>2.3154077820862247</v>
      </c>
      <c r="C15" s="28">
        <f>IF(ISERROR(RGDP_Can!C15/KServ_Can!C15),"..",RGDP_Can!C15/KServ_Can!C15)</f>
        <v>1.7526843890825268</v>
      </c>
      <c r="D15" s="28">
        <f>IF(ISERROR(RGDP_Can!D15/KServ_Can!D15),"..",RGDP_Can!D15/KServ_Can!D15)</f>
        <v>1.2235498290935338</v>
      </c>
      <c r="E15" s="28">
        <f>IF(ISERROR(RGDP_Can!E15/KServ_Can!E15),"..",RGDP_Can!E15/KServ_Can!E15)</f>
        <v>1.3377401890119567</v>
      </c>
      <c r="F15" s="28">
        <f>IF(ISERROR(RGDP_Can!F15/KServ_Can!F15),"..",RGDP_Can!F15/KServ_Can!F15)</f>
        <v>3.9569402778621381</v>
      </c>
      <c r="G15" s="28">
        <f>IF(ISERROR(RGDP_Can!G15/KServ_Can!G15),"..",RGDP_Can!G15/KServ_Can!G15)</f>
        <v>2.5034997510747168</v>
      </c>
      <c r="H15" s="28">
        <f>IF(ISERROR(RGDP_Can!H15/KServ_Can!H15),"..",RGDP_Can!H15/KServ_Can!H15)</f>
        <v>2.6135944591303351</v>
      </c>
      <c r="I15" s="28">
        <f>IF(ISERROR(RGDP_Can!I15/KServ_Can!I15),"..",RGDP_Can!I15/KServ_Can!I15)</f>
        <v>3.2741474880037611</v>
      </c>
      <c r="J15" s="28">
        <f>IF(ISERROR(RGDP_Can!J15/KServ_Can!J15),"..",RGDP_Can!J15/KServ_Can!J15)</f>
        <v>2.850295860095625</v>
      </c>
      <c r="K15" s="28">
        <f>IF(ISERROR(RGDP_Can!K15/KServ_Can!K15),"..",RGDP_Can!K15/KServ_Can!K15)</f>
        <v>1.9053868769802926</v>
      </c>
      <c r="L15" s="28">
        <f>IF(ISERROR(RGDP_Can!L15/KServ_Can!L15),"..",RGDP_Can!L15/KServ_Can!L15)</f>
        <v>1.8441607123694581</v>
      </c>
      <c r="M15" s="28">
        <f>IF(ISERROR(RGDP_Can!M15/KServ_Can!M15),"..",RGDP_Can!M15/KServ_Can!M15)</f>
        <v>5.122356754163448</v>
      </c>
      <c r="N15" s="28">
        <f>IF(ISERROR(RGDP_Can!N15/KServ_Can!N15),"..",RGDP_Can!N15/KServ_Can!N15)</f>
        <v>4.3702554070234187</v>
      </c>
      <c r="O15" s="28">
        <f>IF(ISERROR(RGDP_Can!O15/KServ_Can!O15),"..",RGDP_Can!O15/KServ_Can!O15)</f>
        <v>3.6398715932980532</v>
      </c>
      <c r="P15" s="28">
        <f>IF(ISERROR(RGDP_Can!P15/KServ_Can!P15),"..",RGDP_Can!P15/KServ_Can!P15)</f>
        <v>4.7465514217327609</v>
      </c>
      <c r="Q15" s="28">
        <f>IF(ISERROR(RGDP_Can!Q15/KServ_Can!Q15),"..",RGDP_Can!Q15/KServ_Can!Q15)</f>
        <v>3.1564504019396336</v>
      </c>
      <c r="R15" s="55"/>
      <c r="T15" s="6"/>
    </row>
    <row r="16" spans="1:20">
      <c r="A16" s="5">
        <v>2008</v>
      </c>
      <c r="B16" s="16">
        <f>IF(ISERROR(RGDP_Can!B16/KServ_Can!B16),"..",RGDP_Can!B16/KServ_Can!B16)</f>
        <v>2.2073065879684672</v>
      </c>
      <c r="C16" s="28">
        <f>IF(ISERROR(RGDP_Can!C16/KServ_Can!C16),"..",RGDP_Can!C16/KServ_Can!C16)</f>
        <v>1.8954192736931272</v>
      </c>
      <c r="D16" s="28">
        <f>IF(ISERROR(RGDP_Can!D16/KServ_Can!D16),"..",RGDP_Can!D16/KServ_Can!D16)</f>
        <v>1.1054306147568886</v>
      </c>
      <c r="E16" s="28">
        <f>IF(ISERROR(RGDP_Can!E16/KServ_Can!E16),"..",RGDP_Can!E16/KServ_Can!E16)</f>
        <v>1.3581743749962785</v>
      </c>
      <c r="F16" s="28">
        <f>IF(ISERROR(RGDP_Can!F16/KServ_Can!F16),"..",RGDP_Can!F16/KServ_Can!F16)</f>
        <v>3.7496554836778064</v>
      </c>
      <c r="G16" s="28">
        <f>IF(ISERROR(RGDP_Can!G16/KServ_Can!G16),"..",RGDP_Can!G16/KServ_Can!G16)</f>
        <v>2.352812230260581</v>
      </c>
      <c r="H16" s="28">
        <f>IF(ISERROR(RGDP_Can!H16/KServ_Can!H16),"..",RGDP_Can!H16/KServ_Can!H16)</f>
        <v>2.4587028522392296</v>
      </c>
      <c r="I16" s="28">
        <f>IF(ISERROR(RGDP_Can!I16/KServ_Can!I16),"..",RGDP_Can!I16/KServ_Can!I16)</f>
        <v>3.1553966018561832</v>
      </c>
      <c r="J16" s="28">
        <f>IF(ISERROR(RGDP_Can!J16/KServ_Can!J16),"..",RGDP_Can!J16/KServ_Can!J16)</f>
        <v>2.7073457557462111</v>
      </c>
      <c r="K16" s="28">
        <f>IF(ISERROR(RGDP_Can!K16/KServ_Can!K16),"..",RGDP_Can!K16/KServ_Can!K16)</f>
        <v>1.8981514993583497</v>
      </c>
      <c r="L16" s="28">
        <f>IF(ISERROR(RGDP_Can!L16/KServ_Can!L16),"..",RGDP_Can!L16/KServ_Can!L16)</f>
        <v>1.8245086269511925</v>
      </c>
      <c r="M16" s="28">
        <f>IF(ISERROR(RGDP_Can!M16/KServ_Can!M16),"..",RGDP_Can!M16/KServ_Can!M16)</f>
        <v>4.7099258653628437</v>
      </c>
      <c r="N16" s="28">
        <f>IF(ISERROR(RGDP_Can!N16/KServ_Can!N16),"..",RGDP_Can!N16/KServ_Can!N16)</f>
        <v>3.727252657191618</v>
      </c>
      <c r="O16" s="28">
        <f>IF(ISERROR(RGDP_Can!O16/KServ_Can!O16),"..",RGDP_Can!O16/KServ_Can!O16)</f>
        <v>3.2524900326685509</v>
      </c>
      <c r="P16" s="28">
        <f>IF(ISERROR(RGDP_Can!P16/KServ_Can!P16),"..",RGDP_Can!P16/KServ_Can!P16)</f>
        <v>4.6060581048163973</v>
      </c>
      <c r="Q16" s="28">
        <f>IF(ISERROR(RGDP_Can!Q16/KServ_Can!Q16),"..",RGDP_Can!Q16/KServ_Can!Q16)</f>
        <v>2.999922540450513</v>
      </c>
      <c r="R16" s="55"/>
      <c r="T16" s="6"/>
    </row>
    <row r="17" spans="1:20">
      <c r="A17" s="5">
        <v>2009</v>
      </c>
      <c r="B17" s="16">
        <f>IF(ISERROR(RGDP_Can!B17/KServ_Can!B17),"..",RGDP_Can!B17/KServ_Can!B17)</f>
        <v>2.1007329073418823</v>
      </c>
      <c r="C17" s="28">
        <f>IF(ISERROR(RGDP_Can!C17/KServ_Can!C17),"..",RGDP_Can!C17/KServ_Can!C17)</f>
        <v>1.7437482686996206</v>
      </c>
      <c r="D17" s="28">
        <f>IF(ISERROR(RGDP_Can!D17/KServ_Can!D17),"..",RGDP_Can!D17/KServ_Can!D17)</f>
        <v>1.0364230177682072</v>
      </c>
      <c r="E17" s="28">
        <f>IF(ISERROR(RGDP_Can!E17/KServ_Can!E17),"..",RGDP_Can!E17/KServ_Can!E17)</f>
        <v>1.2592575319759847</v>
      </c>
      <c r="F17" s="28">
        <f>IF(ISERROR(RGDP_Can!F17/KServ_Can!F17),"..",RGDP_Can!F17/KServ_Can!F17)</f>
        <v>3.2539206250048385</v>
      </c>
      <c r="G17" s="28">
        <f>IF(ISERROR(RGDP_Can!G17/KServ_Can!G17),"..",RGDP_Can!G17/KServ_Can!G17)</f>
        <v>2.1357128670853731</v>
      </c>
      <c r="H17" s="28">
        <f>IF(ISERROR(RGDP_Can!H17/KServ_Can!H17),"..",RGDP_Can!H17/KServ_Can!H17)</f>
        <v>2.2598609223978436</v>
      </c>
      <c r="I17" s="28">
        <f>IF(ISERROR(RGDP_Can!I17/KServ_Can!I17),"..",RGDP_Can!I17/KServ_Can!I17)</f>
        <v>3.1418320276447163</v>
      </c>
      <c r="J17" s="28">
        <f>IF(ISERROR(RGDP_Can!J17/KServ_Can!J17),"..",RGDP_Can!J17/KServ_Can!J17)</f>
        <v>2.5540850711098928</v>
      </c>
      <c r="K17" s="28">
        <f>IF(ISERROR(RGDP_Can!K17/KServ_Can!K17),"..",RGDP_Can!K17/KServ_Can!K17)</f>
        <v>1.9022802417301417</v>
      </c>
      <c r="L17" s="28">
        <f>IF(ISERROR(RGDP_Can!L17/KServ_Can!L17),"..",RGDP_Can!L17/KServ_Can!L17)</f>
        <v>1.8939447016476907</v>
      </c>
      <c r="M17" s="28">
        <f>IF(ISERROR(RGDP_Can!M17/KServ_Can!M17),"..",RGDP_Can!M17/KServ_Can!M17)</f>
        <v>4.5079338196282634</v>
      </c>
      <c r="N17" s="28">
        <f>IF(ISERROR(RGDP_Can!N17/KServ_Can!N17),"..",RGDP_Can!N17/KServ_Can!N17)</f>
        <v>3.3790487785574879</v>
      </c>
      <c r="O17" s="28">
        <f>IF(ISERROR(RGDP_Can!O17/KServ_Can!O17),"..",RGDP_Can!O17/KServ_Can!O17)</f>
        <v>3.2142443748444691</v>
      </c>
      <c r="P17" s="28">
        <f>IF(ISERROR(RGDP_Can!P17/KServ_Can!P17),"..",RGDP_Can!P17/KServ_Can!P17)</f>
        <v>4.1968882448953515</v>
      </c>
      <c r="Q17" s="28">
        <f>IF(ISERROR(RGDP_Can!Q17/KServ_Can!Q17),"..",RGDP_Can!Q17/KServ_Can!Q17)</f>
        <v>2.8150281534321824</v>
      </c>
      <c r="R17" s="55"/>
      <c r="T17" s="6"/>
    </row>
    <row r="18" spans="1:20">
      <c r="A18" s="5">
        <v>2010</v>
      </c>
      <c r="B18" s="16">
        <f>IF(ISERROR(RGDP_Can!B18/KServ_Can!B18),"..",RGDP_Can!B18/KServ_Can!B18)</f>
        <v>2.1324708404132884</v>
      </c>
      <c r="C18" s="28">
        <f>IF(ISERROR(RGDP_Can!C18/KServ_Can!C18),"..",RGDP_Can!C18/KServ_Can!C18)</f>
        <v>1.7077102574728418</v>
      </c>
      <c r="D18" s="28">
        <f>IF(ISERROR(RGDP_Can!D18/KServ_Can!D18),"..",RGDP_Can!D18/KServ_Can!D18)</f>
        <v>1.0889621889197951</v>
      </c>
      <c r="E18" s="28">
        <f>IF(ISERROR(RGDP_Can!E18/KServ_Can!E18),"..",RGDP_Can!E18/KServ_Can!E18)</f>
        <v>1.2009069269091817</v>
      </c>
      <c r="F18" s="28">
        <f>IF(ISERROR(RGDP_Can!F18/KServ_Can!F18),"..",RGDP_Can!F18/KServ_Can!F18)</f>
        <v>3.3339696553721065</v>
      </c>
      <c r="G18" s="28">
        <f>IF(ISERROR(RGDP_Can!G18/KServ_Can!G18),"..",RGDP_Can!G18/KServ_Can!G18)</f>
        <v>2.3004256637546865</v>
      </c>
      <c r="H18" s="28">
        <f>IF(ISERROR(RGDP_Can!H18/KServ_Can!H18),"..",RGDP_Can!H18/KServ_Can!H18)</f>
        <v>2.3254050363156797</v>
      </c>
      <c r="I18" s="28">
        <f>IF(ISERROR(RGDP_Can!I18/KServ_Can!I18),"..",RGDP_Can!I18/KServ_Can!I18)</f>
        <v>3.2314267056001951</v>
      </c>
      <c r="J18" s="28">
        <f>IF(ISERROR(RGDP_Can!J18/KServ_Can!J18),"..",RGDP_Can!J18/KServ_Can!J18)</f>
        <v>2.5693670091708483</v>
      </c>
      <c r="K18" s="28">
        <f>IF(ISERROR(RGDP_Can!K18/KServ_Can!K18),"..",RGDP_Can!K18/KServ_Can!K18)</f>
        <v>1.9000335044757786</v>
      </c>
      <c r="L18" s="28">
        <f>IF(ISERROR(RGDP_Can!L18/KServ_Can!L18),"..",RGDP_Can!L18/KServ_Can!L18)</f>
        <v>1.9203118677397621</v>
      </c>
      <c r="M18" s="28">
        <f>IF(ISERROR(RGDP_Can!M18/KServ_Can!M18),"..",RGDP_Can!M18/KServ_Can!M18)</f>
        <v>4.2573680534616418</v>
      </c>
      <c r="N18" s="28">
        <f>IF(ISERROR(RGDP_Can!N18/KServ_Can!N18),"..",RGDP_Can!N18/KServ_Can!N18)</f>
        <v>3.1691641634479044</v>
      </c>
      <c r="O18" s="28">
        <f>IF(ISERROR(RGDP_Can!O18/KServ_Can!O18),"..",RGDP_Can!O18/KServ_Can!O18)</f>
        <v>3.040391824408827</v>
      </c>
      <c r="P18" s="28">
        <f>IF(ISERROR(RGDP_Can!P18/KServ_Can!P18),"..",RGDP_Can!P18/KServ_Can!P18)</f>
        <v>4.1608839920726188</v>
      </c>
      <c r="Q18" s="28">
        <f>IF(ISERROR(RGDP_Can!Q18/KServ_Can!Q18),"..",RGDP_Can!Q18/KServ_Can!Q18)</f>
        <v>2.6613034977476109</v>
      </c>
      <c r="R18" s="55"/>
      <c r="T18" s="6"/>
    </row>
    <row r="19" spans="1:20">
      <c r="A19" s="5">
        <v>2011</v>
      </c>
      <c r="B19" s="96" t="s">
        <v>25</v>
      </c>
      <c r="C19" s="38" t="s">
        <v>25</v>
      </c>
      <c r="D19" s="38" t="s">
        <v>25</v>
      </c>
      <c r="E19" s="38" t="s">
        <v>25</v>
      </c>
      <c r="F19" s="38" t="s">
        <v>25</v>
      </c>
      <c r="G19" s="38" t="s">
        <v>25</v>
      </c>
      <c r="H19" s="38" t="s">
        <v>25</v>
      </c>
      <c r="I19" s="38" t="s">
        <v>25</v>
      </c>
      <c r="J19" s="38" t="s">
        <v>25</v>
      </c>
      <c r="K19" s="38" t="s">
        <v>25</v>
      </c>
      <c r="L19" s="38" t="s">
        <v>25</v>
      </c>
      <c r="M19" s="38" t="s">
        <v>25</v>
      </c>
      <c r="N19" s="38" t="s">
        <v>25</v>
      </c>
      <c r="O19" s="38" t="s">
        <v>25</v>
      </c>
      <c r="P19" s="38" t="s">
        <v>25</v>
      </c>
      <c r="Q19" s="38" t="s">
        <v>25</v>
      </c>
      <c r="R19" s="55"/>
      <c r="T19" s="6"/>
    </row>
    <row r="20" spans="1:20">
      <c r="A20" s="5">
        <v>2012</v>
      </c>
      <c r="B20" s="96" t="s">
        <v>25</v>
      </c>
      <c r="C20" s="38" t="s">
        <v>25</v>
      </c>
      <c r="D20" s="38" t="s">
        <v>25</v>
      </c>
      <c r="E20" s="38" t="s">
        <v>25</v>
      </c>
      <c r="F20" s="38" t="s">
        <v>25</v>
      </c>
      <c r="G20" s="38" t="s">
        <v>25</v>
      </c>
      <c r="H20" s="38" t="s">
        <v>25</v>
      </c>
      <c r="I20" s="38" t="s">
        <v>25</v>
      </c>
      <c r="J20" s="38" t="s">
        <v>25</v>
      </c>
      <c r="K20" s="38" t="s">
        <v>25</v>
      </c>
      <c r="L20" s="38" t="s">
        <v>25</v>
      </c>
      <c r="M20" s="38" t="s">
        <v>25</v>
      </c>
      <c r="N20" s="38" t="s">
        <v>25</v>
      </c>
      <c r="O20" s="38" t="s">
        <v>25</v>
      </c>
      <c r="P20" s="38" t="s">
        <v>25</v>
      </c>
      <c r="Q20" s="38" t="s">
        <v>25</v>
      </c>
      <c r="R20" s="55"/>
      <c r="T20" s="6"/>
    </row>
    <row r="21" spans="1:20">
      <c r="H21" s="55"/>
      <c r="I21" s="55"/>
      <c r="J21" s="55"/>
      <c r="K21" s="55"/>
      <c r="L21" s="55"/>
      <c r="M21" s="55"/>
      <c r="N21" s="55"/>
      <c r="O21" s="55"/>
      <c r="P21" s="55"/>
      <c r="Q21" s="55"/>
      <c r="R21" s="55"/>
    </row>
    <row r="22" spans="1:20">
      <c r="A22" s="4"/>
      <c r="B22" s="10" t="s">
        <v>17</v>
      </c>
      <c r="C22" s="8"/>
      <c r="D22" s="8"/>
      <c r="E22" s="8"/>
      <c r="F22" s="8"/>
      <c r="G22" s="8"/>
      <c r="H22" s="10"/>
      <c r="I22" s="8"/>
      <c r="J22" s="10" t="s">
        <v>17</v>
      </c>
      <c r="K22" s="8"/>
      <c r="L22" s="8"/>
      <c r="M22" s="8"/>
      <c r="N22" s="8"/>
      <c r="O22" s="8"/>
      <c r="P22" s="8"/>
      <c r="Q22" s="8"/>
      <c r="R22" s="55"/>
    </row>
    <row r="23" spans="1:20">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-1.6306952213876014</v>
      </c>
      <c r="C23" s="9">
        <f t="shared" si="0"/>
        <v>1.6143463199710828</v>
      </c>
      <c r="D23" s="9">
        <f t="shared" si="0"/>
        <v>-5.4800103274973537</v>
      </c>
      <c r="E23" s="9">
        <f t="shared" si="0"/>
        <v>-0.79779841083325032</v>
      </c>
      <c r="F23" s="9">
        <f t="shared" si="0"/>
        <v>-2.1061754561811363</v>
      </c>
      <c r="G23" s="9">
        <f t="shared" si="0"/>
        <v>-0.32068158690529147</v>
      </c>
      <c r="H23" s="28">
        <f t="shared" si="0"/>
        <v>-1.4005175858669339</v>
      </c>
      <c r="I23" s="28">
        <f t="shared" si="0"/>
        <v>-1.5380130515126877</v>
      </c>
      <c r="J23" s="28">
        <f t="shared" si="0"/>
        <v>-2.2521795415371026</v>
      </c>
      <c r="K23" s="28">
        <f t="shared" si="0"/>
        <v>1.1924358622545483</v>
      </c>
      <c r="L23" s="28">
        <f t="shared" si="0"/>
        <v>-1.0654923011716888</v>
      </c>
      <c r="M23" s="28">
        <f t="shared" si="0"/>
        <v>-3.2348461428704844</v>
      </c>
      <c r="N23" s="28">
        <f t="shared" si="0"/>
        <v>-1.9438990433848558</v>
      </c>
      <c r="O23" s="28">
        <f t="shared" si="0"/>
        <v>-2.7057467746783637</v>
      </c>
      <c r="P23" s="28">
        <f t="shared" si="0"/>
        <v>0.26814848677290115</v>
      </c>
      <c r="Q23" s="58">
        <f t="shared" si="0"/>
        <v>-6.8442680967932379</v>
      </c>
      <c r="R23" s="55"/>
    </row>
    <row r="24" spans="1:20">
      <c r="A24" s="26" t="s">
        <v>19</v>
      </c>
      <c r="B24" s="16">
        <f t="shared" si="0"/>
        <v>0.48212291892111292</v>
      </c>
      <c r="C24" s="9">
        <f t="shared" si="0"/>
        <v>5.023256483019245</v>
      </c>
      <c r="D24" s="9">
        <f t="shared" si="0"/>
        <v>-3.1150518101096925</v>
      </c>
      <c r="E24" s="9">
        <f t="shared" si="0"/>
        <v>0.60651884289879554</v>
      </c>
      <c r="F24" s="9">
        <f t="shared" si="0"/>
        <v>0.30901118091093416</v>
      </c>
      <c r="G24" s="9">
        <f t="shared" si="0"/>
        <v>4.0473015861407724</v>
      </c>
      <c r="H24" s="28">
        <f t="shared" si="0"/>
        <v>1.5034547053585978</v>
      </c>
      <c r="I24" s="28">
        <f t="shared" si="0"/>
        <v>0.81523407403796266</v>
      </c>
      <c r="J24" s="28">
        <f t="shared" si="0"/>
        <v>-3.3733904404376958</v>
      </c>
      <c r="K24" s="28">
        <f t="shared" si="0"/>
        <v>-0.3399801182590978</v>
      </c>
      <c r="L24" s="28">
        <f t="shared" si="0"/>
        <v>-3.0206323284404535</v>
      </c>
      <c r="M24" s="28">
        <f t="shared" si="0"/>
        <v>-4.3680809665087246</v>
      </c>
      <c r="N24" s="28">
        <f t="shared" si="0"/>
        <v>10.791323026455046</v>
      </c>
      <c r="O24" s="28">
        <f t="shared" si="0"/>
        <v>-1.1505967426548414</v>
      </c>
      <c r="P24" s="28">
        <f t="shared" si="0"/>
        <v>6.7963903635796186</v>
      </c>
      <c r="Q24" s="28">
        <f t="shared" si="0"/>
        <v>-8.9060682327288134</v>
      </c>
      <c r="R24" s="55"/>
    </row>
    <row r="25" spans="1:20">
      <c r="A25" s="26" t="s">
        <v>20</v>
      </c>
      <c r="B25" s="16">
        <f t="shared" si="0"/>
        <v>-2.2558347417435454</v>
      </c>
      <c r="C25" s="9">
        <f t="shared" si="0"/>
        <v>0.6134154413588222</v>
      </c>
      <c r="D25" s="9">
        <f t="shared" si="0"/>
        <v>-6.1781760225275928</v>
      </c>
      <c r="E25" s="9">
        <f t="shared" si="0"/>
        <v>-1.2152586381276032</v>
      </c>
      <c r="F25" s="9">
        <f t="shared" si="0"/>
        <v>-2.8193275241614413</v>
      </c>
      <c r="G25" s="9">
        <f t="shared" si="0"/>
        <v>-1.594962501295738</v>
      </c>
      <c r="H25" s="28">
        <f t="shared" si="0"/>
        <v>-2.2553989029667876</v>
      </c>
      <c r="I25" s="28">
        <f t="shared" si="0"/>
        <v>-2.23321693063252</v>
      </c>
      <c r="J25" s="28">
        <f t="shared" si="0"/>
        <v>-1.9132861535785861</v>
      </c>
      <c r="K25" s="28">
        <f t="shared" si="0"/>
        <v>1.6567390818126526</v>
      </c>
      <c r="L25" s="28">
        <f t="shared" si="0"/>
        <v>-0.47129995511818734</v>
      </c>
      <c r="M25" s="28">
        <f t="shared" si="0"/>
        <v>-2.8922642855201297</v>
      </c>
      <c r="N25" s="28">
        <f t="shared" si="0"/>
        <v>-5.4709525262917058</v>
      </c>
      <c r="O25" s="28">
        <f t="shared" si="0"/>
        <v>-3.167503199292554</v>
      </c>
      <c r="P25" s="28">
        <f t="shared" si="0"/>
        <v>-1.6113680562003685</v>
      </c>
      <c r="Q25" s="28">
        <f t="shared" si="0"/>
        <v>-6.2166757229761611</v>
      </c>
      <c r="R25" s="55"/>
    </row>
    <row r="26" spans="1:20">
      <c r="H26" s="55"/>
      <c r="I26" s="55"/>
      <c r="J26" s="55"/>
      <c r="K26" s="55"/>
      <c r="L26" s="55"/>
      <c r="M26" s="55"/>
      <c r="N26" s="55"/>
      <c r="O26" s="55"/>
      <c r="P26" s="55"/>
      <c r="Q26" s="55"/>
      <c r="R26" s="55"/>
    </row>
    <row r="27" spans="1:20">
      <c r="H27" s="55"/>
      <c r="I27" s="55"/>
      <c r="J27" s="55"/>
      <c r="K27" s="55"/>
      <c r="L27" s="55"/>
      <c r="M27" s="55"/>
      <c r="N27" s="55"/>
      <c r="O27" s="55"/>
      <c r="P27" s="55"/>
      <c r="Q27" s="55"/>
      <c r="R27" s="55"/>
    </row>
    <row r="28" spans="1:20">
      <c r="H28" s="55"/>
      <c r="I28" s="55"/>
      <c r="J28" s="55"/>
      <c r="K28" s="55"/>
      <c r="L28" s="55"/>
      <c r="M28" s="55"/>
      <c r="N28" s="55"/>
      <c r="O28" s="55"/>
      <c r="P28" s="55"/>
      <c r="Q28" s="55"/>
      <c r="R28" s="55"/>
    </row>
    <row r="29" spans="1:20"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20" ht="11.25" customHeight="1">
      <c r="A30" s="5"/>
      <c r="B30" s="141" t="s">
        <v>27</v>
      </c>
      <c r="C30" s="142"/>
      <c r="D30" s="142"/>
      <c r="E30" s="142"/>
      <c r="F30" s="142"/>
      <c r="G30" s="142"/>
      <c r="H30" s="142"/>
      <c r="I30" s="142"/>
      <c r="J30" s="142" t="s">
        <v>27</v>
      </c>
      <c r="K30" s="142"/>
      <c r="L30" s="142"/>
      <c r="M30" s="142"/>
      <c r="N30" s="142"/>
      <c r="O30" s="142"/>
      <c r="P30" s="142"/>
      <c r="Q30" s="142"/>
      <c r="R30" s="55"/>
    </row>
    <row r="31" spans="1:20">
      <c r="A31" s="5">
        <v>1997</v>
      </c>
      <c r="B31" s="87">
        <f t="shared" ref="B31:Q31" si="1">IF(ISERROR((B5/$B5)*100),"..",(B5/$B5)*100)</f>
        <v>100</v>
      </c>
      <c r="C31" s="21">
        <f t="shared" si="1"/>
        <v>52.515868483439611</v>
      </c>
      <c r="D31" s="21">
        <f t="shared" si="1"/>
        <v>85.801893878486965</v>
      </c>
      <c r="E31" s="21">
        <f t="shared" si="1"/>
        <v>50.468923125615738</v>
      </c>
      <c r="F31" s="21">
        <f t="shared" si="1"/>
        <v>166.50777603920264</v>
      </c>
      <c r="G31" s="21">
        <f t="shared" si="1"/>
        <v>90.831012012118222</v>
      </c>
      <c r="H31" s="21">
        <f t="shared" si="1"/>
        <v>105.78402235410003</v>
      </c>
      <c r="I31" s="21">
        <f t="shared" si="1"/>
        <v>149.69051867615175</v>
      </c>
      <c r="J31" s="21">
        <f t="shared" si="1"/>
        <v>130.8355597549961</v>
      </c>
      <c r="K31" s="21">
        <f t="shared" si="1"/>
        <v>61.677722965591684</v>
      </c>
      <c r="L31" s="21">
        <f t="shared" si="1"/>
        <v>83.587652678894045</v>
      </c>
      <c r="M31" s="21">
        <f t="shared" si="1"/>
        <v>247.22138374846136</v>
      </c>
      <c r="N31" s="21">
        <f t="shared" si="1"/>
        <v>154.90534329559435</v>
      </c>
      <c r="O31" s="21">
        <f t="shared" si="1"/>
        <v>164.47042852644591</v>
      </c>
      <c r="P31" s="21">
        <f t="shared" si="1"/>
        <v>152.18028436531017</v>
      </c>
      <c r="Q31" s="21">
        <f t="shared" si="1"/>
        <v>253.31538050677275</v>
      </c>
      <c r="R31" s="55"/>
    </row>
    <row r="32" spans="1:20">
      <c r="A32" s="5">
        <v>1998</v>
      </c>
      <c r="B32" s="87">
        <f t="shared" ref="B32:Q32" si="2">IF(ISERROR((B6/$B6)*100),"..",(B6/$B6)*100)</f>
        <v>100</v>
      </c>
      <c r="C32" s="21">
        <f t="shared" si="2"/>
        <v>56.09555397691939</v>
      </c>
      <c r="D32" s="21">
        <f t="shared" si="2"/>
        <v>83.987764967995318</v>
      </c>
      <c r="E32" s="21">
        <f t="shared" si="2"/>
        <v>50.030016029959349</v>
      </c>
      <c r="F32" s="21">
        <f t="shared" si="2"/>
        <v>167.41959807357711</v>
      </c>
      <c r="G32" s="21">
        <f t="shared" si="2"/>
        <v>92.092642921023412</v>
      </c>
      <c r="H32" s="21">
        <f t="shared" si="2"/>
        <v>105.43074233177757</v>
      </c>
      <c r="I32" s="21">
        <f t="shared" si="2"/>
        <v>151.72022172513215</v>
      </c>
      <c r="J32" s="21">
        <f t="shared" si="2"/>
        <v>116.53995944878845</v>
      </c>
      <c r="K32" s="21">
        <f t="shared" si="2"/>
        <v>62.341779773512272</v>
      </c>
      <c r="L32" s="21">
        <f t="shared" si="2"/>
        <v>81.633527675168253</v>
      </c>
      <c r="M32" s="21">
        <f t="shared" si="2"/>
        <v>246.65134811416212</v>
      </c>
      <c r="N32" s="21">
        <f t="shared" si="2"/>
        <v>183.64599348117412</v>
      </c>
      <c r="O32" s="21">
        <f t="shared" si="2"/>
        <v>166.660115021628</v>
      </c>
      <c r="P32" s="21">
        <f t="shared" si="2"/>
        <v>165.14703331508812</v>
      </c>
      <c r="Q32" s="21">
        <f t="shared" si="2"/>
        <v>233.57290212013518</v>
      </c>
      <c r="R32" s="55"/>
    </row>
    <row r="33" spans="1:18">
      <c r="A33" s="5">
        <v>1999</v>
      </c>
      <c r="B33" s="87">
        <f t="shared" ref="B33:Q33" si="3">IF(ISERROR((B7/$B7)*100),"..",(B7/$B7)*100)</f>
        <v>100</v>
      </c>
      <c r="C33" s="21">
        <f t="shared" si="3"/>
        <v>60.362840427958353</v>
      </c>
      <c r="D33" s="21">
        <f>IF(ISERROR((D7/$B7)*100),"..",(D7/$B7)*100)</f>
        <v>81.369763248775712</v>
      </c>
      <c r="E33" s="21">
        <f t="shared" si="3"/>
        <v>50.446479793321167</v>
      </c>
      <c r="F33" s="21">
        <f t="shared" si="3"/>
        <v>166.86418255988062</v>
      </c>
      <c r="G33" s="21">
        <f t="shared" si="3"/>
        <v>95.514646652522046</v>
      </c>
      <c r="H33" s="21">
        <f t="shared" si="3"/>
        <v>106.48173848541236</v>
      </c>
      <c r="I33" s="21">
        <f t="shared" si="3"/>
        <v>153.6966131692472</v>
      </c>
      <c r="J33" s="21">
        <f t="shared" si="3"/>
        <v>114.21840700533346</v>
      </c>
      <c r="K33" s="21">
        <f t="shared" si="3"/>
        <v>63.414812721133337</v>
      </c>
      <c r="L33" s="21">
        <f t="shared" si="3"/>
        <v>77.649766985043129</v>
      </c>
      <c r="M33" s="21">
        <f t="shared" si="3"/>
        <v>243.27808797571953</v>
      </c>
      <c r="N33" s="21">
        <f t="shared" si="3"/>
        <v>211.8456180917959</v>
      </c>
      <c r="O33" s="21">
        <f t="shared" si="3"/>
        <v>156.35570554153799</v>
      </c>
      <c r="P33" s="21">
        <f t="shared" si="3"/>
        <v>174.21262742725403</v>
      </c>
      <c r="Q33" s="21">
        <f t="shared" si="3"/>
        <v>197.35241644806786</v>
      </c>
      <c r="R33" s="55"/>
    </row>
    <row r="34" spans="1:18">
      <c r="A34" s="5">
        <v>2000</v>
      </c>
      <c r="B34" s="87">
        <f t="shared" ref="B34:Q34" si="4">IF(ISERROR((B8/$B8)*100),"..",(B8/$B8)*100)</f>
        <v>100</v>
      </c>
      <c r="C34" s="21">
        <f t="shared" si="4"/>
        <v>59.962618183119787</v>
      </c>
      <c r="D34" s="21">
        <f t="shared" si="4"/>
        <v>76.912938150415783</v>
      </c>
      <c r="E34" s="21">
        <f t="shared" si="4"/>
        <v>50.656595428299191</v>
      </c>
      <c r="F34" s="21">
        <f t="shared" si="4"/>
        <v>165.64867337213607</v>
      </c>
      <c r="G34" s="21">
        <f t="shared" si="4"/>
        <v>100.84635636682442</v>
      </c>
      <c r="H34" s="21">
        <f t="shared" si="4"/>
        <v>109.0425859788849</v>
      </c>
      <c r="I34" s="21">
        <f t="shared" si="4"/>
        <v>151.18418940038822</v>
      </c>
      <c r="J34" s="21">
        <f t="shared" si="4"/>
        <v>116.34550650717608</v>
      </c>
      <c r="K34" s="21">
        <f t="shared" si="4"/>
        <v>60.176210386159703</v>
      </c>
      <c r="L34" s="21">
        <f t="shared" si="4"/>
        <v>75.147366889508277</v>
      </c>
      <c r="M34" s="21">
        <f t="shared" si="4"/>
        <v>213.121978575648</v>
      </c>
      <c r="N34" s="21">
        <f t="shared" si="4"/>
        <v>207.64297297216331</v>
      </c>
      <c r="O34" s="21">
        <f t="shared" si="4"/>
        <v>156.58262652558196</v>
      </c>
      <c r="P34" s="21">
        <f t="shared" si="4"/>
        <v>182.7097434205603</v>
      </c>
      <c r="Q34" s="21">
        <f t="shared" si="4"/>
        <v>188.73980227206465</v>
      </c>
      <c r="R34" s="55"/>
    </row>
    <row r="35" spans="1:18">
      <c r="A35" s="5">
        <v>2001</v>
      </c>
      <c r="B35" s="87">
        <f t="shared" ref="B35:Q35" si="5">IF(ISERROR((B9/$B9)*100),"..",(B9/$B9)*100)</f>
        <v>100</v>
      </c>
      <c r="C35" s="21">
        <f t="shared" si="5"/>
        <v>57.678271068702202</v>
      </c>
      <c r="D35" s="21">
        <f t="shared" si="5"/>
        <v>70.546102205350607</v>
      </c>
      <c r="E35" s="21">
        <f t="shared" si="5"/>
        <v>48.911930804964165</v>
      </c>
      <c r="F35" s="21">
        <f t="shared" si="5"/>
        <v>173.70633543309469</v>
      </c>
      <c r="G35" s="21">
        <f t="shared" si="5"/>
        <v>98.633079722103915</v>
      </c>
      <c r="H35" s="21">
        <f t="shared" si="5"/>
        <v>106.36605137442483</v>
      </c>
      <c r="I35" s="21">
        <f t="shared" si="5"/>
        <v>150.60653924151126</v>
      </c>
      <c r="J35" s="21">
        <f t="shared" si="5"/>
        <v>119.68277103492835</v>
      </c>
      <c r="K35" s="21">
        <f t="shared" si="5"/>
        <v>61.879854468155784</v>
      </c>
      <c r="L35" s="21">
        <f t="shared" si="5"/>
        <v>78.307370846714377</v>
      </c>
      <c r="M35" s="21">
        <f t="shared" si="5"/>
        <v>220.84332786031672</v>
      </c>
      <c r="N35" s="21">
        <f t="shared" si="5"/>
        <v>229.50277746552877</v>
      </c>
      <c r="O35" s="21">
        <f t="shared" si="5"/>
        <v>172.61162271890268</v>
      </c>
      <c r="P35" s="21">
        <f t="shared" si="5"/>
        <v>196.07592043154358</v>
      </c>
      <c r="Q35" s="21">
        <f t="shared" si="5"/>
        <v>179.10136178439285</v>
      </c>
      <c r="R35" s="55"/>
    </row>
    <row r="36" spans="1:18">
      <c r="A36" s="5">
        <v>2002</v>
      </c>
      <c r="B36" s="87">
        <f t="shared" ref="B36:Q36" si="6">IF(ISERROR((B10/$B10)*100),"..",(B10/$B10)*100)</f>
        <v>100</v>
      </c>
      <c r="C36" s="21">
        <f t="shared" si="6"/>
        <v>54.320787680597668</v>
      </c>
      <c r="D36" s="21">
        <f t="shared" si="6"/>
        <v>69.546494679183269</v>
      </c>
      <c r="E36" s="21">
        <f t="shared" si="6"/>
        <v>52.052252932609669</v>
      </c>
      <c r="F36" s="21">
        <f t="shared" si="6"/>
        <v>171.06561809904056</v>
      </c>
      <c r="G36" s="21">
        <f t="shared" si="6"/>
        <v>101.22486419936656</v>
      </c>
      <c r="H36" s="21">
        <f t="shared" si="6"/>
        <v>106.10907984130289</v>
      </c>
      <c r="I36" s="21">
        <f t="shared" si="6"/>
        <v>151.22568458054636</v>
      </c>
      <c r="J36" s="21">
        <f t="shared" si="6"/>
        <v>112.51665073714079</v>
      </c>
      <c r="K36" s="21">
        <f t="shared" si="6"/>
        <v>63.895273337957661</v>
      </c>
      <c r="L36" s="21">
        <f t="shared" si="6"/>
        <v>77.226737850623479</v>
      </c>
      <c r="M36" s="21">
        <f t="shared" si="6"/>
        <v>222.32245925881475</v>
      </c>
      <c r="N36" s="21">
        <f t="shared" si="6"/>
        <v>252.90091179750092</v>
      </c>
      <c r="O36" s="21">
        <f t="shared" si="6"/>
        <v>164.8698590241772</v>
      </c>
      <c r="P36" s="21">
        <f t="shared" si="6"/>
        <v>201.47813874458791</v>
      </c>
      <c r="Q36" s="21">
        <f t="shared" si="6"/>
        <v>161.57369545916339</v>
      </c>
      <c r="R36" s="55"/>
    </row>
    <row r="37" spans="1:18">
      <c r="A37" s="5">
        <v>2003</v>
      </c>
      <c r="B37" s="87">
        <f t="shared" ref="B37:Q37" si="7">IF(ISERROR((B11/$B11)*100),"..",(B11/$B11)*100)</f>
        <v>100</v>
      </c>
      <c r="C37" s="21">
        <f t="shared" si="7"/>
        <v>60.36875420189881</v>
      </c>
      <c r="D37" s="21">
        <f t="shared" si="7"/>
        <v>67.465124558020321</v>
      </c>
      <c r="E37" s="21">
        <f t="shared" si="7"/>
        <v>52.487988509808282</v>
      </c>
      <c r="F37" s="21">
        <f t="shared" si="7"/>
        <v>176.05961414604573</v>
      </c>
      <c r="G37" s="21">
        <f t="shared" si="7"/>
        <v>101.31525669690693</v>
      </c>
      <c r="H37" s="21">
        <f t="shared" si="7"/>
        <v>106.66015846662819</v>
      </c>
      <c r="I37" s="21">
        <f t="shared" si="7"/>
        <v>146.58462222939997</v>
      </c>
      <c r="J37" s="21">
        <f t="shared" si="7"/>
        <v>112.33340446891728</v>
      </c>
      <c r="K37" s="21">
        <f t="shared" si="7"/>
        <v>67.970464501263365</v>
      </c>
      <c r="L37" s="21">
        <f t="shared" si="7"/>
        <v>77.472933896327774</v>
      </c>
      <c r="M37" s="21">
        <f t="shared" si="7"/>
        <v>222.73318529160719</v>
      </c>
      <c r="N37" s="21">
        <f t="shared" si="7"/>
        <v>231.38464477143339</v>
      </c>
      <c r="O37" s="21">
        <f t="shared" si="7"/>
        <v>153.08036249072978</v>
      </c>
      <c r="P37" s="21">
        <f t="shared" si="7"/>
        <v>194.77412995029567</v>
      </c>
      <c r="Q37" s="21">
        <f t="shared" si="7"/>
        <v>148.50262741962331</v>
      </c>
      <c r="R37" s="55"/>
    </row>
    <row r="38" spans="1:18">
      <c r="A38" s="5">
        <v>2004</v>
      </c>
      <c r="B38" s="87">
        <f t="shared" ref="B38:Q38" si="8">IF(ISERROR((B12/$B12)*100),"..",(B12/$B12)*100)</f>
        <v>100</v>
      </c>
      <c r="C38" s="21">
        <f t="shared" si="8"/>
        <v>67.149696338082194</v>
      </c>
      <c r="D38" s="21">
        <f t="shared" si="8"/>
        <v>63.834760402966872</v>
      </c>
      <c r="E38" s="21">
        <f t="shared" si="8"/>
        <v>51.834460752134106</v>
      </c>
      <c r="F38" s="21">
        <f t="shared" si="8"/>
        <v>178.78606900231844</v>
      </c>
      <c r="G38" s="21">
        <f t="shared" si="8"/>
        <v>104.27662504636331</v>
      </c>
      <c r="H38" s="21">
        <f t="shared" si="8"/>
        <v>105.31924487005848</v>
      </c>
      <c r="I38" s="21">
        <f t="shared" si="8"/>
        <v>137.46432766246807</v>
      </c>
      <c r="J38" s="21">
        <f t="shared" si="8"/>
        <v>116.8337174557642</v>
      </c>
      <c r="K38" s="21">
        <f t="shared" si="8"/>
        <v>70.646981989159585</v>
      </c>
      <c r="L38" s="21">
        <f t="shared" si="8"/>
        <v>77.798224109826151</v>
      </c>
      <c r="M38" s="21">
        <f t="shared" si="8"/>
        <v>208.83902526975388</v>
      </c>
      <c r="N38" s="21">
        <f t="shared" si="8"/>
        <v>224.52488970726233</v>
      </c>
      <c r="O38" s="21">
        <f t="shared" si="8"/>
        <v>154.43034034854389</v>
      </c>
      <c r="P38" s="21">
        <f t="shared" si="8"/>
        <v>195.38982607518841</v>
      </c>
      <c r="Q38" s="21">
        <f t="shared" si="8"/>
        <v>141.74046582604245</v>
      </c>
      <c r="R38" s="55"/>
    </row>
    <row r="39" spans="1:18">
      <c r="A39" s="5">
        <v>2005</v>
      </c>
      <c r="B39" s="87">
        <f t="shared" ref="B39:Q39" si="9">IF(ISERROR((B13/$B13)*100),"..",(B13/$B13)*100)</f>
        <v>100</v>
      </c>
      <c r="C39" s="21">
        <f t="shared" si="9"/>
        <v>71.506435914975853</v>
      </c>
      <c r="D39" s="21">
        <f t="shared" si="9"/>
        <v>58.270696090989993</v>
      </c>
      <c r="E39" s="21">
        <f t="shared" si="9"/>
        <v>55.353745653408616</v>
      </c>
      <c r="F39" s="21">
        <f t="shared" si="9"/>
        <v>183.13279865742652</v>
      </c>
      <c r="G39" s="21">
        <f t="shared" si="9"/>
        <v>107.33636945506764</v>
      </c>
      <c r="H39" s="21">
        <f t="shared" si="9"/>
        <v>106.9518229747312</v>
      </c>
      <c r="I39" s="21">
        <f t="shared" si="9"/>
        <v>136.85532734021763</v>
      </c>
      <c r="J39" s="21">
        <f t="shared" si="9"/>
        <v>122.64425926132108</v>
      </c>
      <c r="K39" s="21">
        <f t="shared" si="9"/>
        <v>72.85019395957076</v>
      </c>
      <c r="L39" s="21">
        <f t="shared" si="9"/>
        <v>77.604558933693042</v>
      </c>
      <c r="M39" s="21">
        <f t="shared" si="9"/>
        <v>215.18591323098343</v>
      </c>
      <c r="N39" s="21">
        <f t="shared" si="9"/>
        <v>220.20973810600978</v>
      </c>
      <c r="O39" s="21">
        <f t="shared" si="9"/>
        <v>151.80923174399678</v>
      </c>
      <c r="P39" s="21">
        <f t="shared" si="9"/>
        <v>193.62257762400537</v>
      </c>
      <c r="Q39" s="21">
        <f t="shared" si="9"/>
        <v>136.7955378578713</v>
      </c>
      <c r="R39" s="55"/>
    </row>
    <row r="40" spans="1:18">
      <c r="A40" s="5">
        <v>2006</v>
      </c>
      <c r="B40" s="87">
        <f t="shared" ref="B40:Q40" si="10">IF(ISERROR((B14/$B14)*100),"..",(B14/$B14)*100)</f>
        <v>100</v>
      </c>
      <c r="C40" s="21">
        <f t="shared" si="10"/>
        <v>74.215273574465527</v>
      </c>
      <c r="D40" s="21">
        <f t="shared" si="10"/>
        <v>54.874154228749475</v>
      </c>
      <c r="E40" s="21">
        <f t="shared" si="10"/>
        <v>54.718021820926253</v>
      </c>
      <c r="F40" s="21">
        <f t="shared" si="10"/>
        <v>185.88630291496128</v>
      </c>
      <c r="G40" s="21">
        <f t="shared" si="10"/>
        <v>109.12006940205904</v>
      </c>
      <c r="H40" s="21">
        <f t="shared" si="10"/>
        <v>110.08431420743567</v>
      </c>
      <c r="I40" s="21">
        <f t="shared" si="10"/>
        <v>142.79192654880893</v>
      </c>
      <c r="J40" s="21">
        <f t="shared" si="10"/>
        <v>123.20557152492226</v>
      </c>
      <c r="K40" s="21">
        <f t="shared" si="10"/>
        <v>76.697418144189257</v>
      </c>
      <c r="L40" s="21">
        <f t="shared" si="10"/>
        <v>77.999435205643493</v>
      </c>
      <c r="M40" s="21">
        <f t="shared" si="10"/>
        <v>222.39399168638792</v>
      </c>
      <c r="N40" s="21">
        <f t="shared" si="10"/>
        <v>192.84706541982334</v>
      </c>
      <c r="O40" s="21">
        <f t="shared" si="10"/>
        <v>158.15024136663459</v>
      </c>
      <c r="P40" s="21">
        <f t="shared" si="10"/>
        <v>200.90991680553648</v>
      </c>
      <c r="Q40" s="21">
        <f t="shared" si="10"/>
        <v>135.23920946996918</v>
      </c>
      <c r="R40" s="55"/>
    </row>
    <row r="41" spans="1:18">
      <c r="A41" s="5">
        <v>2007</v>
      </c>
      <c r="B41" s="87">
        <f t="shared" ref="B41:Q41" si="11">IF(ISERROR((B15/$B15)*100),"..",(B15/$B15)*100)</f>
        <v>100</v>
      </c>
      <c r="C41" s="21">
        <f t="shared" si="11"/>
        <v>75.696575032814579</v>
      </c>
      <c r="D41" s="21">
        <f t="shared" si="11"/>
        <v>52.843816046566673</v>
      </c>
      <c r="E41" s="21">
        <f t="shared" si="11"/>
        <v>57.775576266165452</v>
      </c>
      <c r="F41" s="21">
        <f t="shared" si="11"/>
        <v>170.89604295520087</v>
      </c>
      <c r="G41" s="21">
        <f t="shared" si="11"/>
        <v>108.12349213143864</v>
      </c>
      <c r="H41" s="21">
        <f t="shared" si="11"/>
        <v>112.87836550222868</v>
      </c>
      <c r="I41" s="21">
        <f t="shared" si="11"/>
        <v>141.40694841466305</v>
      </c>
      <c r="J41" s="21">
        <f t="shared" si="11"/>
        <v>123.1012473114976</v>
      </c>
      <c r="K41" s="21">
        <f t="shared" si="11"/>
        <v>82.291633107646561</v>
      </c>
      <c r="L41" s="21">
        <f t="shared" si="11"/>
        <v>79.647340163460782</v>
      </c>
      <c r="M41" s="21">
        <f t="shared" si="11"/>
        <v>221.22914131126015</v>
      </c>
      <c r="N41" s="21">
        <f t="shared" si="11"/>
        <v>188.746683881564</v>
      </c>
      <c r="O41" s="21">
        <f t="shared" si="11"/>
        <v>157.20218362652571</v>
      </c>
      <c r="P41" s="21">
        <f t="shared" si="11"/>
        <v>204.99850861933405</v>
      </c>
      <c r="Q41" s="21">
        <f t="shared" si="11"/>
        <v>136.32373642173798</v>
      </c>
      <c r="R41" s="55"/>
    </row>
    <row r="42" spans="1:18">
      <c r="A42" s="5">
        <v>2008</v>
      </c>
      <c r="B42" s="87">
        <f t="shared" ref="B42:Q42" si="12">IF(ISERROR((B16/$B16)*100),"..",(B16/$B16)*100)</f>
        <v>100</v>
      </c>
      <c r="C42" s="21">
        <f t="shared" si="12"/>
        <v>85.870231350036846</v>
      </c>
      <c r="D42" s="21">
        <f t="shared" si="12"/>
        <v>50.080519887103257</v>
      </c>
      <c r="E42" s="21">
        <f t="shared" si="12"/>
        <v>61.530844079358168</v>
      </c>
      <c r="F42" s="21">
        <f t="shared" si="12"/>
        <v>169.87470177982237</v>
      </c>
      <c r="G42" s="21">
        <f t="shared" si="12"/>
        <v>106.59199963816681</v>
      </c>
      <c r="H42" s="21">
        <f t="shared" si="12"/>
        <v>111.3892771235798</v>
      </c>
      <c r="I42" s="21">
        <f t="shared" si="12"/>
        <v>142.95234830791256</v>
      </c>
      <c r="J42" s="21">
        <f t="shared" si="12"/>
        <v>122.65381576367076</v>
      </c>
      <c r="K42" s="21">
        <f t="shared" si="12"/>
        <v>85.994012327274675</v>
      </c>
      <c r="L42" s="21">
        <f t="shared" si="12"/>
        <v>82.657689552334034</v>
      </c>
      <c r="M42" s="21">
        <f t="shared" si="12"/>
        <v>213.37887047660678</v>
      </c>
      <c r="N42" s="21">
        <f t="shared" si="12"/>
        <v>168.85976227806486</v>
      </c>
      <c r="O42" s="21">
        <f t="shared" si="12"/>
        <v>147.35107711801993</v>
      </c>
      <c r="P42" s="21">
        <f t="shared" si="12"/>
        <v>208.67323687262052</v>
      </c>
      <c r="Q42" s="21">
        <f t="shared" si="12"/>
        <v>135.90873858676531</v>
      </c>
      <c r="R42" s="55"/>
    </row>
    <row r="43" spans="1:18">
      <c r="A43" s="5">
        <v>2009</v>
      </c>
      <c r="B43" s="87">
        <f t="shared" ref="B43:Q43" si="13">IF(ISERROR((B17/$B17)*100),"..",(B17/$B17)*100)</f>
        <v>100</v>
      </c>
      <c r="C43" s="21">
        <f t="shared" si="13"/>
        <v>83.006662227519229</v>
      </c>
      <c r="D43" s="21">
        <f t="shared" si="13"/>
        <v>49.336258509875158</v>
      </c>
      <c r="E43" s="21">
        <f t="shared" si="13"/>
        <v>59.943723810627567</v>
      </c>
      <c r="F43" s="21">
        <f t="shared" si="13"/>
        <v>154.89454245385807</v>
      </c>
      <c r="G43" s="21">
        <f t="shared" si="13"/>
        <v>101.66513123211614</v>
      </c>
      <c r="H43" s="21">
        <f t="shared" si="13"/>
        <v>107.57488086656912</v>
      </c>
      <c r="I43" s="21">
        <f t="shared" si="13"/>
        <v>149.55885237310659</v>
      </c>
      <c r="J43" s="21">
        <f t="shared" si="13"/>
        <v>121.58066654659349</v>
      </c>
      <c r="K43" s="21">
        <f t="shared" si="13"/>
        <v>90.553170042790043</v>
      </c>
      <c r="L43" s="21">
        <f t="shared" si="13"/>
        <v>90.156378044467971</v>
      </c>
      <c r="M43" s="21">
        <f t="shared" si="13"/>
        <v>214.58862304072159</v>
      </c>
      <c r="N43" s="21">
        <f t="shared" si="13"/>
        <v>160.85094715030172</v>
      </c>
      <c r="O43" s="21">
        <f t="shared" si="13"/>
        <v>153.00585636617387</v>
      </c>
      <c r="P43" s="21">
        <f t="shared" si="13"/>
        <v>199.78209653533702</v>
      </c>
      <c r="Q43" s="21">
        <f t="shared" si="13"/>
        <v>134.00219245359079</v>
      </c>
      <c r="R43" s="55"/>
    </row>
    <row r="44" spans="1:18">
      <c r="A44" s="5">
        <v>2010</v>
      </c>
      <c r="B44" s="87">
        <f t="shared" ref="B44:Q44" si="14">IF(ISERROR((B18/$B18)*100),"..",(B18/$B18)*100)</f>
        <v>100</v>
      </c>
      <c r="C44" s="21">
        <f t="shared" si="14"/>
        <v>80.081294670452564</v>
      </c>
      <c r="D44" s="21">
        <f t="shared" si="14"/>
        <v>51.065748158542057</v>
      </c>
      <c r="E44" s="21">
        <f t="shared" si="14"/>
        <v>56.315280103733436</v>
      </c>
      <c r="F44" s="21">
        <f t="shared" si="14"/>
        <v>156.34303607762152</v>
      </c>
      <c r="G44" s="21">
        <f t="shared" si="14"/>
        <v>107.87606658709797</v>
      </c>
      <c r="H44" s="21">
        <f t="shared" si="14"/>
        <v>109.04744825795598</v>
      </c>
      <c r="I44" s="21">
        <f t="shared" si="14"/>
        <v>151.53439120292595</v>
      </c>
      <c r="J44" s="21">
        <f t="shared" si="14"/>
        <v>120.48779099239107</v>
      </c>
      <c r="K44" s="21">
        <f t="shared" si="14"/>
        <v>89.100093115812001</v>
      </c>
      <c r="L44" s="21">
        <f t="shared" si="14"/>
        <v>90.051025849788019</v>
      </c>
      <c r="M44" s="21">
        <f t="shared" si="14"/>
        <v>199.6448426294323</v>
      </c>
      <c r="N44" s="21">
        <f t="shared" si="14"/>
        <v>148.61465410864409</v>
      </c>
      <c r="O44" s="21">
        <f t="shared" si="14"/>
        <v>142.57600933101514</v>
      </c>
      <c r="P44" s="21">
        <f t="shared" si="14"/>
        <v>195.12032301769759</v>
      </c>
      <c r="Q44" s="21">
        <f t="shared" si="14"/>
        <v>124.79905691145727</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16</v>
      </c>
      <c r="C48" s="1" t="s">
        <v>77</v>
      </c>
      <c r="J48" s="1" t="s">
        <v>23</v>
      </c>
      <c r="K48" s="116" t="s">
        <v>26</v>
      </c>
    </row>
    <row r="49" spans="10:11">
      <c r="J49" s="1" t="s">
        <v>16</v>
      </c>
      <c r="K49" s="1" t="s">
        <v>77</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33.xml><?xml version="1.0" encoding="utf-8"?>
<worksheet xmlns="http://schemas.openxmlformats.org/spreadsheetml/2006/main" xmlns:r="http://schemas.openxmlformats.org/officeDocument/2006/relationships">
  <sheetPr codeName="Sheet61">
    <tabColor theme="5"/>
  </sheetPr>
  <dimension ref="A1:T28"/>
  <sheetViews>
    <sheetView zoomScaleNormal="100" workbookViewId="0"/>
  </sheetViews>
  <sheetFormatPr defaultRowHeight="11.25"/>
  <cols>
    <col min="1" max="1" width="9.140625" style="1"/>
    <col min="2" max="17" width="12.7109375" style="1" customWidth="1"/>
    <col min="18" max="16384" width="9.140625" style="1"/>
  </cols>
  <sheetData>
    <row r="1" spans="1:20" ht="12.75">
      <c r="B1" s="7" t="str">
        <f>'Table of Contents'!B55</f>
        <v>Table 43: Multifactor Productivity, Canada, Business Sector Industries, 1997-2010</v>
      </c>
      <c r="J1" s="7" t="str">
        <f>B1 &amp; " (continued)"</f>
        <v>Table 43: Multifactor Productivity, Canada, Business Sector Industries, 1997-2010 (continued)</v>
      </c>
    </row>
    <row r="3" spans="1:20"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20" ht="11.25" customHeight="1">
      <c r="A4" s="5"/>
      <c r="B4" s="141" t="s">
        <v>190</v>
      </c>
      <c r="C4" s="142"/>
      <c r="D4" s="142"/>
      <c r="E4" s="142"/>
      <c r="F4" s="142"/>
      <c r="G4" s="142"/>
      <c r="H4" s="142"/>
      <c r="I4" s="142"/>
      <c r="J4" s="142" t="s">
        <v>190</v>
      </c>
      <c r="K4" s="142"/>
      <c r="L4" s="142"/>
      <c r="M4" s="142"/>
      <c r="N4" s="142"/>
      <c r="O4" s="142"/>
      <c r="P4" s="142"/>
      <c r="Q4" s="142"/>
      <c r="R4" s="55"/>
    </row>
    <row r="5" spans="1:20">
      <c r="A5" s="5">
        <v>1997</v>
      </c>
      <c r="B5" s="87">
        <v>99.138108303590798</v>
      </c>
      <c r="C5" s="21">
        <v>76.002439469366976</v>
      </c>
      <c r="D5" s="21">
        <v>167.91899625446783</v>
      </c>
      <c r="E5" s="21">
        <v>99.508900955291153</v>
      </c>
      <c r="F5" s="21">
        <v>93.313155189394621</v>
      </c>
      <c r="G5" s="21">
        <v>88.908620259994009</v>
      </c>
      <c r="H5" s="21">
        <v>81.035441312989605</v>
      </c>
      <c r="I5" s="21">
        <v>85.036042237748148</v>
      </c>
      <c r="J5" s="21">
        <v>102.1611159745883</v>
      </c>
      <c r="K5" s="21">
        <v>82.509196505005804</v>
      </c>
      <c r="L5" s="21">
        <v>103.85659667394869</v>
      </c>
      <c r="M5" s="21">
        <v>95.04289312565038</v>
      </c>
      <c r="N5" s="21">
        <v>98.388395159800424</v>
      </c>
      <c r="O5" s="21">
        <v>112.93418346058692</v>
      </c>
      <c r="P5" s="21">
        <v>94.885112965622355</v>
      </c>
      <c r="Q5" s="21">
        <v>116.63267806669751</v>
      </c>
      <c r="R5" s="55"/>
      <c r="T5" s="6"/>
    </row>
    <row r="6" spans="1:20">
      <c r="A6" s="5">
        <v>1998</v>
      </c>
      <c r="B6" s="87">
        <v>99.776223437731375</v>
      </c>
      <c r="C6" s="21">
        <v>81.180258983895015</v>
      </c>
      <c r="D6" s="21">
        <v>170.22522313822134</v>
      </c>
      <c r="E6" s="21">
        <v>97.302147276585998</v>
      </c>
      <c r="F6" s="21">
        <v>96.918328036741457</v>
      </c>
      <c r="G6" s="21">
        <v>91.477042427163397</v>
      </c>
      <c r="H6" s="21">
        <v>85.769184646557079</v>
      </c>
      <c r="I6" s="21">
        <v>86.143002483073758</v>
      </c>
      <c r="J6" s="21">
        <v>97.049042716712179</v>
      </c>
      <c r="K6" s="21">
        <v>81.314104428522882</v>
      </c>
      <c r="L6" s="21">
        <v>103.44697195441117</v>
      </c>
      <c r="M6" s="21">
        <v>95.758741104109788</v>
      </c>
      <c r="N6" s="21">
        <v>101.53723729123769</v>
      </c>
      <c r="O6" s="21">
        <v>109.31601967228974</v>
      </c>
      <c r="P6" s="21">
        <v>94.276923901380997</v>
      </c>
      <c r="Q6" s="21">
        <v>113.00701838880707</v>
      </c>
      <c r="R6" s="55"/>
      <c r="T6" s="6"/>
    </row>
    <row r="7" spans="1:20">
      <c r="A7" s="5">
        <v>1999</v>
      </c>
      <c r="B7" s="87">
        <v>102.0465371850233</v>
      </c>
      <c r="C7" s="21">
        <v>88.066461317783535</v>
      </c>
      <c r="D7" s="21">
        <v>169.53529886099747</v>
      </c>
      <c r="E7" s="21">
        <v>100.21565908037925</v>
      </c>
      <c r="F7" s="21">
        <v>100.07381514652138</v>
      </c>
      <c r="G7" s="21">
        <v>95.994431192487525</v>
      </c>
      <c r="H7" s="21">
        <v>88.423246961382745</v>
      </c>
      <c r="I7" s="21">
        <v>90.239899460527582</v>
      </c>
      <c r="J7" s="21">
        <v>97.958527656517418</v>
      </c>
      <c r="K7" s="21">
        <v>82.562756657765405</v>
      </c>
      <c r="L7" s="21">
        <v>101.94305513096977</v>
      </c>
      <c r="M7" s="21">
        <v>98.088933895937984</v>
      </c>
      <c r="N7" s="21">
        <v>105.20576916082189</v>
      </c>
      <c r="O7" s="21">
        <v>106.62383548722714</v>
      </c>
      <c r="P7" s="21">
        <v>96.499673116829541</v>
      </c>
      <c r="Q7" s="21">
        <v>109.43544467057322</v>
      </c>
      <c r="R7" s="55"/>
      <c r="T7" s="6"/>
    </row>
    <row r="8" spans="1:20">
      <c r="A8" s="5">
        <v>2000</v>
      </c>
      <c r="B8" s="87">
        <v>104.39970674263685</v>
      </c>
      <c r="C8" s="21">
        <v>88.485204804604706</v>
      </c>
      <c r="D8" s="21">
        <v>162.04084237755495</v>
      </c>
      <c r="E8" s="21">
        <v>101.22552377951943</v>
      </c>
      <c r="F8" s="21">
        <v>102.45088620280998</v>
      </c>
      <c r="G8" s="21">
        <v>101.8984424895897</v>
      </c>
      <c r="H8" s="21">
        <v>90.142833352209863</v>
      </c>
      <c r="I8" s="21">
        <v>94.140930462274582</v>
      </c>
      <c r="J8" s="21">
        <v>101.25705259607976</v>
      </c>
      <c r="K8" s="21">
        <v>81.863554722930218</v>
      </c>
      <c r="L8" s="21">
        <v>100.32954749262547</v>
      </c>
      <c r="M8" s="21">
        <v>97.354617411180655</v>
      </c>
      <c r="N8" s="21">
        <v>106.64170471615553</v>
      </c>
      <c r="O8" s="21">
        <v>106.60653506115587</v>
      </c>
      <c r="P8" s="21">
        <v>101.31349259847522</v>
      </c>
      <c r="Q8" s="21">
        <v>111.75846113341636</v>
      </c>
      <c r="R8" s="55"/>
      <c r="T8" s="6"/>
    </row>
    <row r="9" spans="1:20">
      <c r="A9" s="5">
        <v>2001</v>
      </c>
      <c r="B9" s="87">
        <v>103.63971840873967</v>
      </c>
      <c r="C9" s="21">
        <v>85.222305730089872</v>
      </c>
      <c r="D9" s="21">
        <v>147.11612635547911</v>
      </c>
      <c r="E9" s="21">
        <v>95.609408456030181</v>
      </c>
      <c r="F9" s="21">
        <v>105.87464782591852</v>
      </c>
      <c r="G9" s="21">
        <v>98.269836399225667</v>
      </c>
      <c r="H9" s="21">
        <v>88.727656272270082</v>
      </c>
      <c r="I9" s="21">
        <v>95.949033306613501</v>
      </c>
      <c r="J9" s="21">
        <v>102.34087937604703</v>
      </c>
      <c r="K9" s="21">
        <v>84.967035706047582</v>
      </c>
      <c r="L9" s="21">
        <v>104.23592281364888</v>
      </c>
      <c r="M9" s="21">
        <v>99.29506389483771</v>
      </c>
      <c r="N9" s="21">
        <v>108.43382577840811</v>
      </c>
      <c r="O9" s="21">
        <v>111.39508699010095</v>
      </c>
      <c r="P9" s="21">
        <v>102.97028696727013</v>
      </c>
      <c r="Q9" s="21">
        <v>110.47891558058159</v>
      </c>
      <c r="R9" s="55"/>
      <c r="T9" s="6"/>
    </row>
    <row r="10" spans="1:20">
      <c r="A10" s="5">
        <v>2002</v>
      </c>
      <c r="B10" s="87">
        <v>104.49009286456847</v>
      </c>
      <c r="C10" s="21">
        <v>79.692755818890632</v>
      </c>
      <c r="D10" s="21">
        <v>147.14403722869758</v>
      </c>
      <c r="E10" s="21">
        <v>102.14829682567049</v>
      </c>
      <c r="F10" s="21">
        <v>107.7772893353077</v>
      </c>
      <c r="G10" s="21">
        <v>100.36019424658429</v>
      </c>
      <c r="H10" s="21">
        <v>90.772177390292427</v>
      </c>
      <c r="I10" s="21">
        <v>97.500690742242199</v>
      </c>
      <c r="J10" s="21">
        <v>98.985756306858335</v>
      </c>
      <c r="K10" s="21">
        <v>90.366805131024591</v>
      </c>
      <c r="L10" s="21">
        <v>104.04573772315059</v>
      </c>
      <c r="M10" s="21">
        <v>100.91077718683368</v>
      </c>
      <c r="N10" s="21">
        <v>113.24184452781721</v>
      </c>
      <c r="O10" s="21">
        <v>106.65217703485024</v>
      </c>
      <c r="P10" s="21">
        <v>104.05037658272327</v>
      </c>
      <c r="Q10" s="21">
        <v>107.97869182436841</v>
      </c>
      <c r="R10" s="55"/>
      <c r="T10" s="6"/>
    </row>
    <row r="11" spans="1:20">
      <c r="A11" s="5">
        <v>2003</v>
      </c>
      <c r="B11" s="87">
        <v>103.71146551200019</v>
      </c>
      <c r="C11" s="21">
        <v>86.956770268785704</v>
      </c>
      <c r="D11" s="21">
        <v>141.80135405646973</v>
      </c>
      <c r="E11" s="21">
        <v>99.491159346324324</v>
      </c>
      <c r="F11" s="21">
        <v>108.59671875087606</v>
      </c>
      <c r="G11" s="21">
        <v>98.80701645072817</v>
      </c>
      <c r="H11" s="21">
        <v>93.67770964580356</v>
      </c>
      <c r="I11" s="21">
        <v>97.300193249019841</v>
      </c>
      <c r="J11" s="21">
        <v>98.903818686417566</v>
      </c>
      <c r="K11" s="21">
        <v>92.177606391490031</v>
      </c>
      <c r="L11" s="21">
        <v>103.19947844670267</v>
      </c>
      <c r="M11" s="21">
        <v>102.12218205947374</v>
      </c>
      <c r="N11" s="21">
        <v>105.94294363386678</v>
      </c>
      <c r="O11" s="21">
        <v>97.771457199864543</v>
      </c>
      <c r="P11" s="21">
        <v>100.56198129673074</v>
      </c>
      <c r="Q11" s="21">
        <v>105.35202850098632</v>
      </c>
      <c r="R11" s="55"/>
      <c r="T11" s="6"/>
    </row>
    <row r="12" spans="1:20">
      <c r="A12" s="5">
        <v>2004</v>
      </c>
      <c r="B12" s="87">
        <v>103.06122727034446</v>
      </c>
      <c r="C12" s="21">
        <v>95.509062051646637</v>
      </c>
      <c r="D12" s="21">
        <v>132.20636094059145</v>
      </c>
      <c r="E12" s="21">
        <v>96.069913685140094</v>
      </c>
      <c r="F12" s="21">
        <v>108.55287018031363</v>
      </c>
      <c r="G12" s="21">
        <v>99.676210178408311</v>
      </c>
      <c r="H12" s="21">
        <v>93.067174150327787</v>
      </c>
      <c r="I12" s="21">
        <v>95.177846485266571</v>
      </c>
      <c r="J12" s="21">
        <v>98.714350462393014</v>
      </c>
      <c r="K12" s="21">
        <v>94.963906781579141</v>
      </c>
      <c r="L12" s="21">
        <v>102.79969909954025</v>
      </c>
      <c r="M12" s="21">
        <v>99.67252475848764</v>
      </c>
      <c r="N12" s="21">
        <v>105.33256653710332</v>
      </c>
      <c r="O12" s="21">
        <v>97.318955723897687</v>
      </c>
      <c r="P12" s="21">
        <v>101.65722026924932</v>
      </c>
      <c r="Q12" s="21">
        <v>103.3395577080997</v>
      </c>
      <c r="R12" s="55"/>
      <c r="T12" s="6"/>
    </row>
    <row r="13" spans="1:20">
      <c r="A13" s="5">
        <v>2005</v>
      </c>
      <c r="B13" s="87">
        <v>102.94277756064621</v>
      </c>
      <c r="C13" s="21">
        <v>99.957225352810823</v>
      </c>
      <c r="D13" s="21">
        <v>116.78921243281464</v>
      </c>
      <c r="E13" s="21">
        <v>99.007017657618704</v>
      </c>
      <c r="F13" s="21">
        <v>108.2821046328916</v>
      </c>
      <c r="G13" s="21">
        <v>101.57930014739343</v>
      </c>
      <c r="H13" s="21">
        <v>95.194582798309071</v>
      </c>
      <c r="I13" s="21">
        <v>96.038839865919357</v>
      </c>
      <c r="J13" s="21">
        <v>103.8199463121197</v>
      </c>
      <c r="K13" s="21">
        <v>96.642124548310633</v>
      </c>
      <c r="L13" s="21">
        <v>101.01735949548578</v>
      </c>
      <c r="M13" s="21">
        <v>100.73110996392944</v>
      </c>
      <c r="N13" s="21">
        <v>105.71288047487997</v>
      </c>
      <c r="O13" s="21">
        <v>99.666768272107149</v>
      </c>
      <c r="P13" s="21">
        <v>101.51315779879437</v>
      </c>
      <c r="Q13" s="21">
        <v>104.17126841734175</v>
      </c>
      <c r="R13" s="55"/>
      <c r="T13" s="6"/>
    </row>
    <row r="14" spans="1:20">
      <c r="A14" s="5">
        <v>2006</v>
      </c>
      <c r="B14" s="87">
        <v>101.83488135852245</v>
      </c>
      <c r="C14" s="21">
        <v>100.7613823243052</v>
      </c>
      <c r="D14" s="21">
        <v>106.4921637078363</v>
      </c>
      <c r="E14" s="21">
        <v>95.92475763789264</v>
      </c>
      <c r="F14" s="21">
        <v>105.90004735835299</v>
      </c>
      <c r="G14" s="21">
        <v>101.95465889977251</v>
      </c>
      <c r="H14" s="21">
        <v>98.924991126550069</v>
      </c>
      <c r="I14" s="21">
        <v>100.54835884400002</v>
      </c>
      <c r="J14" s="21">
        <v>101.65076532231015</v>
      </c>
      <c r="K14" s="21">
        <v>98.936780863662605</v>
      </c>
      <c r="L14" s="21">
        <v>99.584747618638545</v>
      </c>
      <c r="M14" s="21">
        <v>101.9106832886564</v>
      </c>
      <c r="N14" s="21">
        <v>99.915715701025476</v>
      </c>
      <c r="O14" s="21">
        <v>100.8860687729868</v>
      </c>
      <c r="P14" s="21">
        <v>101.61376424235335</v>
      </c>
      <c r="Q14" s="21">
        <v>101.79722843897233</v>
      </c>
      <c r="R14" s="55"/>
      <c r="T14" s="6"/>
    </row>
    <row r="15" spans="1:20">
      <c r="A15" s="5">
        <v>2007</v>
      </c>
      <c r="B15" s="87">
        <v>100</v>
      </c>
      <c r="C15" s="21">
        <v>100</v>
      </c>
      <c r="D15" s="21">
        <v>100</v>
      </c>
      <c r="E15" s="21">
        <v>100</v>
      </c>
      <c r="F15" s="21">
        <v>100</v>
      </c>
      <c r="G15" s="21">
        <v>100</v>
      </c>
      <c r="H15" s="21">
        <v>100</v>
      </c>
      <c r="I15" s="21">
        <v>100</v>
      </c>
      <c r="J15" s="21">
        <v>100</v>
      </c>
      <c r="K15" s="21">
        <v>100</v>
      </c>
      <c r="L15" s="21">
        <v>100</v>
      </c>
      <c r="M15" s="21">
        <v>100</v>
      </c>
      <c r="N15" s="21">
        <v>100</v>
      </c>
      <c r="O15" s="21">
        <v>100</v>
      </c>
      <c r="P15" s="21">
        <v>100</v>
      </c>
      <c r="Q15" s="21">
        <v>100</v>
      </c>
      <c r="R15" s="55"/>
      <c r="T15" s="6"/>
    </row>
    <row r="16" spans="1:20">
      <c r="A16" s="5">
        <v>2008</v>
      </c>
      <c r="B16" s="87">
        <v>97.304857995946094</v>
      </c>
      <c r="C16" s="21">
        <v>113.1080445335953</v>
      </c>
      <c r="D16" s="21">
        <v>90.690066770588714</v>
      </c>
      <c r="E16" s="21">
        <v>101.7842074207562</v>
      </c>
      <c r="F16" s="21">
        <v>98.060971464809811</v>
      </c>
      <c r="G16" s="21">
        <v>96.672028707566966</v>
      </c>
      <c r="H16" s="21">
        <v>96.230175575324566</v>
      </c>
      <c r="I16" s="21">
        <v>100.48514914193223</v>
      </c>
      <c r="J16" s="21">
        <v>97.929208528101057</v>
      </c>
      <c r="K16" s="21">
        <v>98.781859727372577</v>
      </c>
      <c r="L16" s="21">
        <v>97.770825521631181</v>
      </c>
      <c r="M16" s="21">
        <v>96.382785639257023</v>
      </c>
      <c r="N16" s="21">
        <v>96.59216403957393</v>
      </c>
      <c r="O16" s="21">
        <v>93.873925897260435</v>
      </c>
      <c r="P16" s="21">
        <v>98.93992819911746</v>
      </c>
      <c r="Q16" s="21">
        <v>97.507664908873693</v>
      </c>
      <c r="R16" s="55"/>
      <c r="T16" s="6"/>
    </row>
    <row r="17" spans="1:20">
      <c r="A17" s="5">
        <v>2009</v>
      </c>
      <c r="B17" s="87">
        <v>94.977057831325723</v>
      </c>
      <c r="C17" s="21">
        <v>105.2609620027694</v>
      </c>
      <c r="D17" s="21">
        <v>86.948200274623105</v>
      </c>
      <c r="E17" s="21">
        <v>94.160339962051793</v>
      </c>
      <c r="F17" s="21">
        <v>90.605855780828207</v>
      </c>
      <c r="G17" s="21">
        <v>92.022455449805292</v>
      </c>
      <c r="H17" s="21">
        <v>94.674980403840834</v>
      </c>
      <c r="I17" s="21">
        <v>101.03062217398183</v>
      </c>
      <c r="J17" s="21">
        <v>97.191342562193185</v>
      </c>
      <c r="K17" s="21">
        <v>99.091853119503028</v>
      </c>
      <c r="L17" s="21">
        <v>100.93864891759301</v>
      </c>
      <c r="M17" s="21">
        <v>96.649216119144029</v>
      </c>
      <c r="N17" s="21">
        <v>94.211938375573183</v>
      </c>
      <c r="O17" s="21">
        <v>94.343277758846583</v>
      </c>
      <c r="P17" s="21">
        <v>98.918098536419905</v>
      </c>
      <c r="Q17" s="21">
        <v>96.069455669878309</v>
      </c>
      <c r="R17" s="55"/>
      <c r="T17" s="6"/>
    </row>
    <row r="18" spans="1:20">
      <c r="A18" s="5">
        <v>2010</v>
      </c>
      <c r="B18" s="87">
        <v>96.116886995872463</v>
      </c>
      <c r="C18" s="21">
        <v>103.91901030422244</v>
      </c>
      <c r="D18" s="21">
        <v>90.535833690237283</v>
      </c>
      <c r="E18" s="21">
        <v>90.292395624247959</v>
      </c>
      <c r="F18" s="21">
        <v>92.928800862327293</v>
      </c>
      <c r="G18" s="21">
        <v>96.078159606323439</v>
      </c>
      <c r="H18" s="21">
        <v>98.260369676742982</v>
      </c>
      <c r="I18" s="21">
        <v>101.99716772272673</v>
      </c>
      <c r="J18" s="21">
        <v>99.309698423576648</v>
      </c>
      <c r="K18" s="21">
        <v>98.14715156107053</v>
      </c>
      <c r="L18" s="21">
        <v>102.43829516503205</v>
      </c>
      <c r="M18" s="21">
        <v>93.625847333675893</v>
      </c>
      <c r="N18" s="21">
        <v>91.959719123848714</v>
      </c>
      <c r="O18" s="21">
        <v>91.817026287534318</v>
      </c>
      <c r="P18" s="21">
        <v>99.825921880891343</v>
      </c>
      <c r="Q18" s="21">
        <v>93.565412540595105</v>
      </c>
      <c r="R18" s="55"/>
      <c r="T18" s="6"/>
    </row>
    <row r="19" spans="1:20">
      <c r="A19" s="5">
        <v>2011</v>
      </c>
      <c r="B19" s="87" t="s">
        <v>25</v>
      </c>
      <c r="C19" s="21" t="s">
        <v>25</v>
      </c>
      <c r="D19" s="21" t="s">
        <v>25</v>
      </c>
      <c r="E19" s="21" t="s">
        <v>25</v>
      </c>
      <c r="F19" s="21" t="s">
        <v>25</v>
      </c>
      <c r="G19" s="21" t="s">
        <v>25</v>
      </c>
      <c r="H19" s="21" t="s">
        <v>25</v>
      </c>
      <c r="I19" s="21" t="s">
        <v>25</v>
      </c>
      <c r="J19" s="21" t="s">
        <v>25</v>
      </c>
      <c r="K19" s="21" t="s">
        <v>25</v>
      </c>
      <c r="L19" s="21" t="s">
        <v>25</v>
      </c>
      <c r="M19" s="21" t="s">
        <v>25</v>
      </c>
      <c r="N19" s="21" t="s">
        <v>25</v>
      </c>
      <c r="O19" s="21" t="s">
        <v>25</v>
      </c>
      <c r="P19" s="21" t="s">
        <v>25</v>
      </c>
      <c r="Q19" s="21" t="s">
        <v>25</v>
      </c>
      <c r="R19" s="55"/>
      <c r="T19" s="6"/>
    </row>
    <row r="20" spans="1:20">
      <c r="A20" s="5">
        <v>2012</v>
      </c>
      <c r="B20" s="87" t="s">
        <v>25</v>
      </c>
      <c r="C20" s="21" t="s">
        <v>25</v>
      </c>
      <c r="D20" s="21" t="s">
        <v>25</v>
      </c>
      <c r="E20" s="21" t="s">
        <v>25</v>
      </c>
      <c r="F20" s="21" t="s">
        <v>25</v>
      </c>
      <c r="G20" s="21" t="s">
        <v>25</v>
      </c>
      <c r="H20" s="21" t="s">
        <v>25</v>
      </c>
      <c r="I20" s="21" t="s">
        <v>25</v>
      </c>
      <c r="J20" s="21" t="s">
        <v>25</v>
      </c>
      <c r="K20" s="21" t="s">
        <v>25</v>
      </c>
      <c r="L20" s="21" t="s">
        <v>25</v>
      </c>
      <c r="M20" s="21" t="s">
        <v>25</v>
      </c>
      <c r="N20" s="21" t="s">
        <v>25</v>
      </c>
      <c r="O20" s="21" t="s">
        <v>25</v>
      </c>
      <c r="P20" s="21" t="s">
        <v>25</v>
      </c>
      <c r="Q20" s="21" t="s">
        <v>25</v>
      </c>
      <c r="R20" s="55"/>
      <c r="T20" s="6"/>
    </row>
    <row r="21" spans="1:20">
      <c r="H21" s="55"/>
      <c r="I21" s="55"/>
      <c r="J21" s="55"/>
      <c r="K21" s="55"/>
      <c r="L21" s="55"/>
      <c r="M21" s="55"/>
      <c r="N21" s="55"/>
      <c r="O21" s="55"/>
      <c r="P21" s="55"/>
      <c r="Q21" s="55"/>
      <c r="R21" s="55"/>
    </row>
    <row r="22" spans="1:20">
      <c r="A22" s="4"/>
      <c r="B22" s="10" t="s">
        <v>17</v>
      </c>
      <c r="C22" s="8"/>
      <c r="D22" s="8"/>
      <c r="E22" s="8"/>
      <c r="F22" s="8"/>
      <c r="G22" s="8"/>
      <c r="H22" s="10"/>
      <c r="I22" s="8"/>
      <c r="J22" s="10" t="s">
        <v>17</v>
      </c>
      <c r="K22" s="8"/>
      <c r="L22" s="8"/>
      <c r="M22" s="8"/>
      <c r="N22" s="8"/>
      <c r="O22" s="8"/>
      <c r="P22" s="8"/>
      <c r="Q22" s="8"/>
      <c r="R22" s="55"/>
    </row>
    <row r="23" spans="1:20">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-0.23778520853805496</v>
      </c>
      <c r="C23" s="9">
        <f t="shared" si="0"/>
        <v>2.4357010078372543</v>
      </c>
      <c r="D23" s="9">
        <f t="shared" si="0"/>
        <v>-4.6406836446336808</v>
      </c>
      <c r="E23" s="9">
        <f t="shared" si="0"/>
        <v>-0.74485710592719911</v>
      </c>
      <c r="F23" s="9">
        <f t="shared" si="0"/>
        <v>-3.1744798028776611E-2</v>
      </c>
      <c r="G23" s="9">
        <f t="shared" si="0"/>
        <v>0.59834388498543056</v>
      </c>
      <c r="H23" s="28">
        <f t="shared" si="0"/>
        <v>1.4936152300667915</v>
      </c>
      <c r="I23" s="28">
        <f t="shared" si="0"/>
        <v>1.4088306501062409</v>
      </c>
      <c r="J23" s="28">
        <f t="shared" si="0"/>
        <v>-0.2175161765996303</v>
      </c>
      <c r="K23" s="28">
        <f t="shared" si="0"/>
        <v>1.3440143621340939</v>
      </c>
      <c r="L23" s="28">
        <f t="shared" si="0"/>
        <v>-0.10571677704905857</v>
      </c>
      <c r="M23" s="28">
        <f t="shared" si="0"/>
        <v>-0.11548560397989238</v>
      </c>
      <c r="N23" s="28">
        <f t="shared" si="0"/>
        <v>-0.51843772693155321</v>
      </c>
      <c r="O23" s="28">
        <f t="shared" si="0"/>
        <v>-1.5797538940376166</v>
      </c>
      <c r="P23" s="28">
        <f t="shared" si="0"/>
        <v>0.39123305947807996</v>
      </c>
      <c r="Q23" s="58">
        <f t="shared" si="0"/>
        <v>-1.6808571346374923</v>
      </c>
      <c r="R23" s="55"/>
    </row>
    <row r="24" spans="1:20">
      <c r="A24" s="26" t="s">
        <v>19</v>
      </c>
      <c r="B24" s="16">
        <f t="shared" si="0"/>
        <v>1.7387077371564974</v>
      </c>
      <c r="C24" s="9">
        <f t="shared" si="0"/>
        <v>5.1996696616550819</v>
      </c>
      <c r="D24" s="9">
        <f t="shared" si="0"/>
        <v>-1.1807498222993984</v>
      </c>
      <c r="E24" s="9">
        <f t="shared" si="0"/>
        <v>0.57175629968495567</v>
      </c>
      <c r="F24" s="9">
        <f t="shared" si="0"/>
        <v>3.1630756905696611</v>
      </c>
      <c r="G24" s="9">
        <f t="shared" si="0"/>
        <v>4.6504801032793752</v>
      </c>
      <c r="H24" s="28">
        <f t="shared" si="0"/>
        <v>3.6140702498390631</v>
      </c>
      <c r="I24" s="28">
        <f t="shared" si="0"/>
        <v>3.4487266136841388</v>
      </c>
      <c r="J24" s="28">
        <f t="shared" si="0"/>
        <v>-0.29585404100718193</v>
      </c>
      <c r="K24" s="28">
        <f t="shared" si="0"/>
        <v>-0.26151961925983125</v>
      </c>
      <c r="L24" s="28">
        <f t="shared" si="0"/>
        <v>-1.1450876137649946</v>
      </c>
      <c r="M24" s="28">
        <f t="shared" si="0"/>
        <v>0.80427926896833313</v>
      </c>
      <c r="N24" s="28">
        <f t="shared" si="0"/>
        <v>2.7214325382122428</v>
      </c>
      <c r="O24" s="28">
        <f t="shared" si="0"/>
        <v>-1.9036600151212779</v>
      </c>
      <c r="P24" s="28">
        <f t="shared" si="0"/>
        <v>2.2091404592476716</v>
      </c>
      <c r="Q24" s="28">
        <f t="shared" si="0"/>
        <v>-1.4129083240501106</v>
      </c>
      <c r="R24" s="55"/>
    </row>
    <row r="25" spans="1:20">
      <c r="A25" s="26" t="s">
        <v>20</v>
      </c>
      <c r="B25" s="16">
        <f t="shared" si="0"/>
        <v>-0.82321133188476558</v>
      </c>
      <c r="C25" s="9">
        <f t="shared" si="0"/>
        <v>1.6207589642174058</v>
      </c>
      <c r="D25" s="9">
        <f t="shared" si="0"/>
        <v>-5.6548452240603009</v>
      </c>
      <c r="E25" s="9">
        <f t="shared" si="0"/>
        <v>-1.1364697521491163</v>
      </c>
      <c r="F25" s="9">
        <f t="shared" si="0"/>
        <v>-0.97075651084205239</v>
      </c>
      <c r="G25" s="9">
        <f t="shared" si="0"/>
        <v>-0.5864201316738038</v>
      </c>
      <c r="H25" s="28">
        <f t="shared" si="0"/>
        <v>0.86598150612522407</v>
      </c>
      <c r="I25" s="28">
        <f t="shared" si="0"/>
        <v>0.80474203832154867</v>
      </c>
      <c r="J25" s="28">
        <f t="shared" si="0"/>
        <v>-0.19400281716674961</v>
      </c>
      <c r="K25" s="28">
        <f t="shared" si="0"/>
        <v>1.8306955269685954</v>
      </c>
      <c r="L25" s="28">
        <f t="shared" si="0"/>
        <v>0.20822023966773351</v>
      </c>
      <c r="M25" s="28">
        <f t="shared" si="0"/>
        <v>-0.38977509359502394</v>
      </c>
      <c r="N25" s="28">
        <f t="shared" si="0"/>
        <v>-1.4703237626956911</v>
      </c>
      <c r="O25" s="28">
        <f t="shared" si="0"/>
        <v>-1.482373663402492</v>
      </c>
      <c r="P25" s="28">
        <f t="shared" si="0"/>
        <v>-0.14780774624315596</v>
      </c>
      <c r="Q25" s="28">
        <f t="shared" si="0"/>
        <v>-1.7610996778808063</v>
      </c>
      <c r="R25" s="55"/>
    </row>
    <row r="26" spans="1:20">
      <c r="H26" s="55"/>
      <c r="I26" s="55"/>
      <c r="J26" s="55"/>
      <c r="K26" s="55"/>
      <c r="L26" s="55"/>
      <c r="M26" s="55"/>
      <c r="N26" s="55"/>
      <c r="O26" s="55"/>
      <c r="P26" s="55"/>
      <c r="Q26" s="55"/>
      <c r="R26" s="55"/>
    </row>
    <row r="27" spans="1:20">
      <c r="B27" s="1" t="s">
        <v>16</v>
      </c>
      <c r="C27" s="1" t="s">
        <v>188</v>
      </c>
      <c r="J27" s="1" t="s">
        <v>23</v>
      </c>
      <c r="K27" s="116" t="s">
        <v>26</v>
      </c>
    </row>
    <row r="28" spans="1:20">
      <c r="J28" s="1" t="s">
        <v>16</v>
      </c>
      <c r="K28" s="1" t="s">
        <v>188</v>
      </c>
    </row>
  </sheetData>
  <mergeCells count="2">
    <mergeCell ref="B4:I4"/>
    <mergeCell ref="J4:Q4"/>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34.xml><?xml version="1.0" encoding="utf-8"?>
<worksheet xmlns="http://schemas.openxmlformats.org/spreadsheetml/2006/main" xmlns:r="http://schemas.openxmlformats.org/officeDocument/2006/relationships">
  <sheetPr codeName="Sheet27">
    <tabColor theme="4" tint="-0.249977111117893"/>
  </sheetPr>
  <dimension ref="A1:S49"/>
  <sheetViews>
    <sheetView zoomScaleNormal="100" workbookViewId="0">
      <selection activeCell="F39" sqref="F39"/>
    </sheetView>
  </sheetViews>
  <sheetFormatPr defaultRowHeight="11.25"/>
  <cols>
    <col min="1" max="1" width="9.140625" style="1"/>
    <col min="2" max="17" width="12.7109375" style="1" customWidth="1"/>
    <col min="18" max="16384" width="9.140625" style="1"/>
  </cols>
  <sheetData>
    <row r="1" spans="1:19" ht="12.75">
      <c r="B1" s="7" t="str">
        <f>'Table of Contents'!B60</f>
        <v>Table 44: Nominal GDP, Newfoundland and Labrador, Business Sector Industries, 1997-2010</v>
      </c>
      <c r="J1" s="7" t="str">
        <f>B1 &amp; " (continued)"</f>
        <v>Table 44: Nominal GDP, Newfoundland and Labrador, Business Sector Industries, 1997-2010 (continued)</v>
      </c>
    </row>
    <row r="3" spans="1:19" ht="33.75">
      <c r="A3" s="47"/>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9" ht="11.25" customHeight="1">
      <c r="A4" s="5"/>
      <c r="B4" s="141" t="s">
        <v>43</v>
      </c>
      <c r="C4" s="142"/>
      <c r="D4" s="142"/>
      <c r="E4" s="142"/>
      <c r="F4" s="142"/>
      <c r="G4" s="142"/>
      <c r="H4" s="142"/>
      <c r="I4" s="142"/>
      <c r="J4" s="142" t="s">
        <v>43</v>
      </c>
      <c r="K4" s="142"/>
      <c r="L4" s="142"/>
      <c r="M4" s="142"/>
      <c r="N4" s="142"/>
      <c r="O4" s="142"/>
      <c r="P4" s="142"/>
      <c r="Q4" s="142"/>
      <c r="R4" s="55"/>
    </row>
    <row r="5" spans="1:19">
      <c r="A5" s="5">
        <v>1997</v>
      </c>
      <c r="B5" s="92">
        <v>5857.7030000000004</v>
      </c>
      <c r="C5" s="22">
        <v>301.42399999999998</v>
      </c>
      <c r="D5" s="22">
        <v>477.55900000000003</v>
      </c>
      <c r="E5" s="22">
        <v>438.54599999999999</v>
      </c>
      <c r="F5" s="22">
        <v>578.952</v>
      </c>
      <c r="G5" s="22">
        <v>652.96</v>
      </c>
      <c r="H5" s="22">
        <v>373.30799999999999</v>
      </c>
      <c r="I5" s="22">
        <v>575.38199999999995</v>
      </c>
      <c r="J5" s="22">
        <v>421.02</v>
      </c>
      <c r="K5" s="22">
        <v>329.93700000000001</v>
      </c>
      <c r="L5" s="22">
        <v>764.53</v>
      </c>
      <c r="M5" s="22">
        <v>221.90199999999999</v>
      </c>
      <c r="N5" s="22">
        <v>87.668000000000006</v>
      </c>
      <c r="O5" s="22">
        <v>38.531999999999996</v>
      </c>
      <c r="P5" s="22">
        <v>208.31200000000001</v>
      </c>
      <c r="Q5" s="22">
        <v>387.67099999999999</v>
      </c>
      <c r="R5" s="55"/>
    </row>
    <row r="6" spans="1:19">
      <c r="A6" s="5">
        <v>1998</v>
      </c>
      <c r="B6" s="92">
        <v>6392.732</v>
      </c>
      <c r="C6" s="22">
        <v>324.62900000000002</v>
      </c>
      <c r="D6" s="22">
        <v>782.82799999999997</v>
      </c>
      <c r="E6" s="22">
        <v>465.72199999999998</v>
      </c>
      <c r="F6" s="22">
        <v>538.81100000000004</v>
      </c>
      <c r="G6" s="22">
        <v>767.13199999999995</v>
      </c>
      <c r="H6" s="22">
        <v>370.08199999999999</v>
      </c>
      <c r="I6" s="22">
        <v>597.54100000000005</v>
      </c>
      <c r="J6" s="22">
        <v>385.11399999999998</v>
      </c>
      <c r="K6" s="22">
        <v>362.39100000000002</v>
      </c>
      <c r="L6" s="22">
        <v>753.35900000000004</v>
      </c>
      <c r="M6" s="22">
        <v>263.625</v>
      </c>
      <c r="N6" s="22">
        <v>104.992</v>
      </c>
      <c r="O6" s="22">
        <v>29.745000000000001</v>
      </c>
      <c r="P6" s="22">
        <v>226.614</v>
      </c>
      <c r="Q6" s="22">
        <v>420.14699999999999</v>
      </c>
      <c r="R6" s="55"/>
    </row>
    <row r="7" spans="1:19">
      <c r="A7" s="5">
        <v>1999</v>
      </c>
      <c r="B7" s="92">
        <v>7171.8969999999999</v>
      </c>
      <c r="C7" s="22">
        <v>417.76400000000001</v>
      </c>
      <c r="D7" s="22">
        <v>1100.93</v>
      </c>
      <c r="E7" s="22">
        <v>475.63099999999997</v>
      </c>
      <c r="F7" s="22">
        <v>624.30100000000004</v>
      </c>
      <c r="G7" s="22">
        <v>852.34100000000001</v>
      </c>
      <c r="H7" s="22">
        <v>407.80900000000003</v>
      </c>
      <c r="I7" s="22">
        <v>644.07100000000003</v>
      </c>
      <c r="J7" s="22">
        <v>395.55399999999997</v>
      </c>
      <c r="K7" s="22">
        <v>372.512</v>
      </c>
      <c r="L7" s="22">
        <v>770.55200000000002</v>
      </c>
      <c r="M7" s="22">
        <v>275.42500000000001</v>
      </c>
      <c r="N7" s="22">
        <v>116.961</v>
      </c>
      <c r="O7" s="22">
        <v>30.140999999999998</v>
      </c>
      <c r="P7" s="22">
        <v>240.035</v>
      </c>
      <c r="Q7" s="22">
        <v>447.87</v>
      </c>
      <c r="R7" s="55"/>
    </row>
    <row r="8" spans="1:19">
      <c r="A8" s="5">
        <v>2000</v>
      </c>
      <c r="B8" s="92">
        <v>8590.83</v>
      </c>
      <c r="C8" s="22">
        <v>382.86900000000003</v>
      </c>
      <c r="D8" s="22">
        <v>2445.748</v>
      </c>
      <c r="E8" s="22">
        <v>434.89600000000002</v>
      </c>
      <c r="F8" s="22">
        <v>581.26099999999997</v>
      </c>
      <c r="G8" s="22">
        <v>853.95500000000004</v>
      </c>
      <c r="H8" s="22">
        <v>418.55500000000001</v>
      </c>
      <c r="I8" s="22">
        <v>701.46</v>
      </c>
      <c r="J8" s="22">
        <v>404.40199999999999</v>
      </c>
      <c r="K8" s="22">
        <v>410.34399999999999</v>
      </c>
      <c r="L8" s="22">
        <v>776.17499999999995</v>
      </c>
      <c r="M8" s="22">
        <v>307.87200000000001</v>
      </c>
      <c r="N8" s="22">
        <v>121.041</v>
      </c>
      <c r="O8" s="22">
        <v>33.488999999999997</v>
      </c>
      <c r="P8" s="22">
        <v>242.35400000000001</v>
      </c>
      <c r="Q8" s="22">
        <v>476.40899999999999</v>
      </c>
      <c r="R8" s="55"/>
    </row>
    <row r="9" spans="1:19">
      <c r="A9" s="5">
        <v>2001</v>
      </c>
      <c r="B9" s="92">
        <v>8637.3119999999999</v>
      </c>
      <c r="C9" s="22">
        <v>356.86700000000002</v>
      </c>
      <c r="D9" s="22">
        <v>2200.5259999999998</v>
      </c>
      <c r="E9" s="22">
        <v>457.59500000000003</v>
      </c>
      <c r="F9" s="22">
        <v>669.846</v>
      </c>
      <c r="G9" s="22">
        <v>886.74300000000005</v>
      </c>
      <c r="H9" s="22">
        <v>429.96600000000001</v>
      </c>
      <c r="I9" s="22">
        <v>739.02</v>
      </c>
      <c r="J9" s="22">
        <v>413.00599999999997</v>
      </c>
      <c r="K9" s="22">
        <v>397.99400000000003</v>
      </c>
      <c r="L9" s="22">
        <v>796.303</v>
      </c>
      <c r="M9" s="22">
        <v>347.77600000000001</v>
      </c>
      <c r="N9" s="22">
        <v>143.23699999999999</v>
      </c>
      <c r="O9" s="22">
        <v>33.078000000000003</v>
      </c>
      <c r="P9" s="22">
        <v>263.22199999999998</v>
      </c>
      <c r="Q9" s="22">
        <v>502.13299999999998</v>
      </c>
      <c r="R9" s="55"/>
    </row>
    <row r="10" spans="1:19">
      <c r="A10" s="5">
        <v>2002</v>
      </c>
      <c r="B10" s="92">
        <v>10571.637000000001</v>
      </c>
      <c r="C10" s="22">
        <v>353.16500000000002</v>
      </c>
      <c r="D10" s="22">
        <v>3982.9720000000002</v>
      </c>
      <c r="E10" s="22">
        <v>476.71600000000001</v>
      </c>
      <c r="F10" s="22">
        <v>680.52200000000005</v>
      </c>
      <c r="G10" s="22">
        <v>786.20699999999999</v>
      </c>
      <c r="H10" s="22">
        <v>434.87900000000002</v>
      </c>
      <c r="I10" s="22">
        <v>794.87900000000002</v>
      </c>
      <c r="J10" s="22">
        <v>415.82</v>
      </c>
      <c r="K10" s="22">
        <v>451.66500000000002</v>
      </c>
      <c r="L10" s="22">
        <v>808.66600000000005</v>
      </c>
      <c r="M10" s="22">
        <v>375.80900000000003</v>
      </c>
      <c r="N10" s="22">
        <v>148.96600000000001</v>
      </c>
      <c r="O10" s="22">
        <v>39.107999999999997</v>
      </c>
      <c r="P10" s="22">
        <v>283.41500000000002</v>
      </c>
      <c r="Q10" s="22">
        <v>538.84799999999996</v>
      </c>
      <c r="R10" s="55"/>
    </row>
    <row r="11" spans="1:19">
      <c r="A11" s="5">
        <v>2003</v>
      </c>
      <c r="B11" s="92">
        <v>11930.825999999997</v>
      </c>
      <c r="C11" s="22">
        <v>384.464</v>
      </c>
      <c r="D11" s="22">
        <v>4914.1589999999997</v>
      </c>
      <c r="E11" s="22">
        <v>527.322</v>
      </c>
      <c r="F11" s="22">
        <v>687.346</v>
      </c>
      <c r="G11" s="22">
        <v>866.37699999999995</v>
      </c>
      <c r="H11" s="22">
        <v>460.73399999999998</v>
      </c>
      <c r="I11" s="22">
        <v>852.37199999999996</v>
      </c>
      <c r="J11" s="22">
        <v>461.58499999999998</v>
      </c>
      <c r="K11" s="22">
        <v>460.49299999999999</v>
      </c>
      <c r="L11" s="22">
        <v>839.54300000000001</v>
      </c>
      <c r="M11" s="22">
        <v>393.01499999999999</v>
      </c>
      <c r="N11" s="22">
        <v>156.68799999999999</v>
      </c>
      <c r="O11" s="22">
        <v>36.255000000000003</v>
      </c>
      <c r="P11" s="22">
        <v>304.01</v>
      </c>
      <c r="Q11" s="22">
        <v>586.46299999999997</v>
      </c>
      <c r="R11" s="55"/>
    </row>
    <row r="12" spans="1:19">
      <c r="A12" s="5">
        <v>2004</v>
      </c>
      <c r="B12" s="92">
        <v>13108.894000000004</v>
      </c>
      <c r="C12" s="22">
        <v>429.255</v>
      </c>
      <c r="D12" s="22">
        <v>5703.759</v>
      </c>
      <c r="E12" s="22">
        <v>546.077</v>
      </c>
      <c r="F12" s="22">
        <v>783.69399999999996</v>
      </c>
      <c r="G12" s="22">
        <v>907.06299999999999</v>
      </c>
      <c r="H12" s="22">
        <v>490.33</v>
      </c>
      <c r="I12" s="22">
        <v>892.995</v>
      </c>
      <c r="J12" s="22">
        <v>445.75400000000002</v>
      </c>
      <c r="K12" s="22">
        <v>481.63499999999999</v>
      </c>
      <c r="L12" s="22">
        <v>879.13800000000003</v>
      </c>
      <c r="M12" s="22">
        <v>398.81400000000002</v>
      </c>
      <c r="N12" s="22">
        <v>175.072</v>
      </c>
      <c r="O12" s="22">
        <v>42.351999999999997</v>
      </c>
      <c r="P12" s="22">
        <v>310.92899999999997</v>
      </c>
      <c r="Q12" s="22">
        <v>622.02700000000004</v>
      </c>
      <c r="R12" s="55"/>
    </row>
    <row r="13" spans="1:19">
      <c r="A13" s="5">
        <v>2005</v>
      </c>
      <c r="B13" s="92">
        <v>15464.859</v>
      </c>
      <c r="C13" s="22">
        <v>363.827</v>
      </c>
      <c r="D13" s="22">
        <v>7712.2960000000003</v>
      </c>
      <c r="E13" s="22">
        <v>583.62599999999998</v>
      </c>
      <c r="F13" s="22">
        <v>915.31500000000005</v>
      </c>
      <c r="G13" s="22">
        <v>920.14800000000002</v>
      </c>
      <c r="H13" s="22">
        <v>515.149</v>
      </c>
      <c r="I13" s="22">
        <v>934.322</v>
      </c>
      <c r="J13" s="22">
        <v>513.12800000000004</v>
      </c>
      <c r="K13" s="22">
        <v>460.12799999999999</v>
      </c>
      <c r="L13" s="22">
        <v>897.447</v>
      </c>
      <c r="M13" s="22">
        <v>457.09</v>
      </c>
      <c r="N13" s="22">
        <v>196.922</v>
      </c>
      <c r="O13" s="22">
        <v>38.468000000000004</v>
      </c>
      <c r="P13" s="22">
        <v>319.14</v>
      </c>
      <c r="Q13" s="22">
        <v>637.85299999999995</v>
      </c>
      <c r="R13" s="55"/>
    </row>
    <row r="14" spans="1:19">
      <c r="A14" s="5">
        <v>2006</v>
      </c>
      <c r="B14" s="92">
        <v>17466.972000000002</v>
      </c>
      <c r="C14" s="22">
        <v>328.12700000000001</v>
      </c>
      <c r="D14" s="22">
        <v>9394.7939999999999</v>
      </c>
      <c r="E14" s="22">
        <v>619.33900000000006</v>
      </c>
      <c r="F14" s="22">
        <v>902.41099999999994</v>
      </c>
      <c r="G14" s="22">
        <v>951.41399999999999</v>
      </c>
      <c r="H14" s="22">
        <v>557.476</v>
      </c>
      <c r="I14" s="22">
        <v>981.202</v>
      </c>
      <c r="J14" s="22">
        <v>570.00800000000004</v>
      </c>
      <c r="K14" s="22">
        <v>505.01900000000001</v>
      </c>
      <c r="L14" s="22">
        <v>940.98</v>
      </c>
      <c r="M14" s="22">
        <v>480.43099999999998</v>
      </c>
      <c r="N14" s="22">
        <v>212.876</v>
      </c>
      <c r="O14" s="22">
        <v>38.826999999999998</v>
      </c>
      <c r="P14" s="22">
        <v>327.28100000000001</v>
      </c>
      <c r="Q14" s="22">
        <v>656.78700000000003</v>
      </c>
      <c r="R14" s="55"/>
    </row>
    <row r="15" spans="1:19">
      <c r="A15" s="5">
        <v>2007</v>
      </c>
      <c r="B15" s="92">
        <v>21426.320000000003</v>
      </c>
      <c r="C15" s="22">
        <v>380.2</v>
      </c>
      <c r="D15" s="22">
        <v>12795.163</v>
      </c>
      <c r="E15" s="22">
        <v>613.89400000000001</v>
      </c>
      <c r="F15" s="22">
        <v>951.95600000000002</v>
      </c>
      <c r="G15" s="22">
        <v>1070.568</v>
      </c>
      <c r="H15" s="22">
        <v>592.77200000000005</v>
      </c>
      <c r="I15" s="22">
        <v>1093.24</v>
      </c>
      <c r="J15" s="22">
        <v>598.82600000000002</v>
      </c>
      <c r="K15" s="22">
        <v>480.46</v>
      </c>
      <c r="L15" s="22">
        <v>980.70699999999999</v>
      </c>
      <c r="M15" s="22">
        <v>514.43899999999996</v>
      </c>
      <c r="N15" s="22">
        <v>242.68199999999999</v>
      </c>
      <c r="O15" s="22">
        <v>40.186</v>
      </c>
      <c r="P15" s="22">
        <v>348.45100000000002</v>
      </c>
      <c r="Q15" s="22">
        <v>722.77599999999995</v>
      </c>
      <c r="R15" s="55"/>
      <c r="S15" s="29"/>
    </row>
    <row r="16" spans="1:19">
      <c r="A16" s="5">
        <v>2008</v>
      </c>
      <c r="B16" s="92">
        <v>23512.825999999994</v>
      </c>
      <c r="C16" s="22">
        <v>367.74099999999999</v>
      </c>
      <c r="D16" s="22">
        <v>14494.347</v>
      </c>
      <c r="E16" s="22">
        <v>559.81600000000003</v>
      </c>
      <c r="F16" s="22">
        <v>1170.0039999999999</v>
      </c>
      <c r="G16" s="22">
        <v>1011.544</v>
      </c>
      <c r="H16" s="22">
        <v>584.15300000000002</v>
      </c>
      <c r="I16" s="22">
        <v>1157.163</v>
      </c>
      <c r="J16" s="22">
        <v>601.22799999999995</v>
      </c>
      <c r="K16" s="22">
        <v>495.71300000000002</v>
      </c>
      <c r="L16" s="22">
        <v>1074.21</v>
      </c>
      <c r="M16" s="22">
        <v>543.197</v>
      </c>
      <c r="N16" s="22">
        <v>268.423</v>
      </c>
      <c r="O16" s="22">
        <v>43.762</v>
      </c>
      <c r="P16" s="22">
        <v>363.85300000000001</v>
      </c>
      <c r="Q16" s="22">
        <v>777.67200000000003</v>
      </c>
      <c r="R16" s="55"/>
    </row>
    <row r="17" spans="1:18">
      <c r="A17" s="5">
        <v>2009</v>
      </c>
      <c r="B17" s="92">
        <v>16905.178201577975</v>
      </c>
      <c r="C17" s="22">
        <v>302.81164145084841</v>
      </c>
      <c r="D17" s="22">
        <v>7859.8004826823899</v>
      </c>
      <c r="E17" s="22">
        <v>582.8484187564377</v>
      </c>
      <c r="F17" s="22">
        <v>1183.8840846751227</v>
      </c>
      <c r="G17" s="22">
        <v>911.94726399362219</v>
      </c>
      <c r="H17" s="22">
        <v>623.88657947459853</v>
      </c>
      <c r="I17" s="22">
        <v>1188.4130034055734</v>
      </c>
      <c r="J17" s="22">
        <v>554.42670711483493</v>
      </c>
      <c r="K17" s="22">
        <v>490.45172482527835</v>
      </c>
      <c r="L17" s="22">
        <v>1114.4724838297298</v>
      </c>
      <c r="M17" s="22">
        <v>582.5329536801795</v>
      </c>
      <c r="N17" s="22">
        <v>257.68709622607213</v>
      </c>
      <c r="O17" s="22">
        <v>44.691857014306855</v>
      </c>
      <c r="P17" s="22">
        <v>371.24095351570077</v>
      </c>
      <c r="Q17" s="22">
        <v>836.08295093328366</v>
      </c>
      <c r="R17" s="55"/>
    </row>
    <row r="18" spans="1:18">
      <c r="A18" s="5">
        <v>2010</v>
      </c>
      <c r="B18" s="92">
        <v>19918.589594374098</v>
      </c>
      <c r="C18" s="22">
        <v>341.83321600357925</v>
      </c>
      <c r="D18" s="22">
        <v>10041.390833340036</v>
      </c>
      <c r="E18" s="22">
        <v>583.18605605181244</v>
      </c>
      <c r="F18" s="22">
        <v>1531.3385485505296</v>
      </c>
      <c r="G18" s="22">
        <v>958.10662027138505</v>
      </c>
      <c r="H18" s="22">
        <v>688.39018824993229</v>
      </c>
      <c r="I18" s="22">
        <v>1243.3505412361199</v>
      </c>
      <c r="J18" s="22">
        <v>603.73987931474039</v>
      </c>
      <c r="K18" s="22">
        <v>525.10096537924028</v>
      </c>
      <c r="L18" s="22">
        <v>1186.2455325429623</v>
      </c>
      <c r="M18" s="22">
        <v>615.87747226430395</v>
      </c>
      <c r="N18" s="22">
        <v>279.60665400050846</v>
      </c>
      <c r="O18" s="22">
        <v>44.127196642608155</v>
      </c>
      <c r="P18" s="22">
        <v>396.85200855848632</v>
      </c>
      <c r="Q18" s="22">
        <v>879.44388196785428</v>
      </c>
      <c r="R18" s="55"/>
    </row>
    <row r="19" spans="1:18">
      <c r="A19" s="5">
        <v>2011</v>
      </c>
      <c r="B19" s="92" t="s">
        <v>25</v>
      </c>
      <c r="C19" s="22" t="s">
        <v>25</v>
      </c>
      <c r="D19" s="22" t="s">
        <v>25</v>
      </c>
      <c r="E19" s="22" t="s">
        <v>25</v>
      </c>
      <c r="F19" s="22" t="s">
        <v>25</v>
      </c>
      <c r="G19" s="22" t="s">
        <v>25</v>
      </c>
      <c r="H19" s="22" t="s">
        <v>25</v>
      </c>
      <c r="I19" s="22" t="s">
        <v>25</v>
      </c>
      <c r="J19" s="22" t="s">
        <v>25</v>
      </c>
      <c r="K19" s="22" t="s">
        <v>25</v>
      </c>
      <c r="L19" s="22" t="s">
        <v>25</v>
      </c>
      <c r="M19" s="22" t="s">
        <v>25</v>
      </c>
      <c r="N19" s="22" t="s">
        <v>25</v>
      </c>
      <c r="O19" s="22" t="s">
        <v>25</v>
      </c>
      <c r="P19" s="22" t="s">
        <v>25</v>
      </c>
      <c r="Q19" s="22" t="s">
        <v>25</v>
      </c>
      <c r="R19" s="55"/>
    </row>
    <row r="20" spans="1:18">
      <c r="A20" s="5">
        <v>2012</v>
      </c>
      <c r="B20" s="92" t="s">
        <v>25</v>
      </c>
      <c r="C20" s="22" t="s">
        <v>25</v>
      </c>
      <c r="D20" s="22" t="s">
        <v>25</v>
      </c>
      <c r="E20" s="22" t="s">
        <v>25</v>
      </c>
      <c r="F20" s="22" t="s">
        <v>25</v>
      </c>
      <c r="G20" s="22" t="s">
        <v>25</v>
      </c>
      <c r="H20" s="22" t="s">
        <v>25</v>
      </c>
      <c r="I20" s="22" t="s">
        <v>25</v>
      </c>
      <c r="J20" s="22" t="s">
        <v>25</v>
      </c>
      <c r="K20" s="22" t="s">
        <v>25</v>
      </c>
      <c r="L20" s="22" t="s">
        <v>25</v>
      </c>
      <c r="M20" s="22" t="s">
        <v>25</v>
      </c>
      <c r="N20" s="22" t="s">
        <v>25</v>
      </c>
      <c r="O20" s="22" t="s">
        <v>25</v>
      </c>
      <c r="P20" s="22" t="s">
        <v>25</v>
      </c>
      <c r="Q20" s="22" t="s">
        <v>25</v>
      </c>
      <c r="R20" s="55"/>
    </row>
    <row r="21" spans="1:18">
      <c r="C21" s="55"/>
      <c r="D21" s="55"/>
      <c r="E21" s="55"/>
      <c r="F21" s="83"/>
      <c r="G21" s="55"/>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9.8719969773269014</v>
      </c>
      <c r="C23" s="9">
        <f t="shared" si="0"/>
        <v>0.97242869027862611</v>
      </c>
      <c r="D23" s="9">
        <f t="shared" si="0"/>
        <v>26.401228574598434</v>
      </c>
      <c r="E23" s="9">
        <f t="shared" si="0"/>
        <v>2.2168421275297057</v>
      </c>
      <c r="F23" s="9">
        <f t="shared" si="0"/>
        <v>7.769163538892121</v>
      </c>
      <c r="G23" s="9">
        <f t="shared" si="0"/>
        <v>2.9934935024071407</v>
      </c>
      <c r="H23" s="28">
        <f t="shared" si="0"/>
        <v>4.8198766274562432</v>
      </c>
      <c r="I23" s="28">
        <f t="shared" si="0"/>
        <v>6.1063394256902548</v>
      </c>
      <c r="J23" s="28">
        <f t="shared" si="0"/>
        <v>2.8115927917496952</v>
      </c>
      <c r="K23" s="28">
        <f t="shared" si="0"/>
        <v>3.6391838445097413</v>
      </c>
      <c r="L23" s="28">
        <f t="shared" si="0"/>
        <v>3.4368744705129295</v>
      </c>
      <c r="M23" s="28">
        <f t="shared" si="0"/>
        <v>8.1689331380013108</v>
      </c>
      <c r="N23" s="28">
        <f t="shared" si="0"/>
        <v>9.3318373051137105</v>
      </c>
      <c r="O23" s="28">
        <f t="shared" si="0"/>
        <v>1.0484366845482818</v>
      </c>
      <c r="P23" s="28">
        <f t="shared" si="0"/>
        <v>5.0828562439406255</v>
      </c>
      <c r="Q23" s="58">
        <f t="shared" si="0"/>
        <v>6.503771186897378</v>
      </c>
      <c r="R23" s="55"/>
    </row>
    <row r="24" spans="1:18">
      <c r="A24" s="26" t="s">
        <v>19</v>
      </c>
      <c r="B24" s="16">
        <f t="shared" si="0"/>
        <v>13.6150661459167</v>
      </c>
      <c r="C24" s="9">
        <f t="shared" si="0"/>
        <v>8.2989198442797516</v>
      </c>
      <c r="D24" s="9">
        <f t="shared" si="0"/>
        <v>72.369950791832906</v>
      </c>
      <c r="E24" s="9">
        <f t="shared" si="0"/>
        <v>-0.27820520155429351</v>
      </c>
      <c r="F24" s="9">
        <f t="shared" si="0"/>
        <v>0.1327650172072925</v>
      </c>
      <c r="G24" s="9">
        <f t="shared" si="0"/>
        <v>9.3577256364449912</v>
      </c>
      <c r="H24" s="28">
        <f t="shared" si="0"/>
        <v>3.8871293366352866</v>
      </c>
      <c r="I24" s="28">
        <f t="shared" si="0"/>
        <v>6.8272904443769766</v>
      </c>
      <c r="J24" s="28">
        <f t="shared" si="0"/>
        <v>-1.3333940055307303</v>
      </c>
      <c r="K24" s="28">
        <f t="shared" si="0"/>
        <v>7.5405753039720747</v>
      </c>
      <c r="L24" s="28">
        <f t="shared" si="0"/>
        <v>0.50516314444284394</v>
      </c>
      <c r="M24" s="28">
        <f t="shared" si="0"/>
        <v>11.532899377399453</v>
      </c>
      <c r="N24" s="28">
        <f t="shared" si="0"/>
        <v>11.351772539539695</v>
      </c>
      <c r="O24" s="28">
        <f t="shared" si="0"/>
        <v>-4.5681061257115685</v>
      </c>
      <c r="P24" s="28">
        <f t="shared" si="0"/>
        <v>5.1748661094816351</v>
      </c>
      <c r="Q24" s="28">
        <f t="shared" si="0"/>
        <v>7.1121855607521711</v>
      </c>
      <c r="R24" s="55"/>
    </row>
    <row r="25" spans="1:18">
      <c r="A25" s="118" t="s">
        <v>20</v>
      </c>
      <c r="B25" s="16">
        <f t="shared" si="0"/>
        <v>8.7733103529429748</v>
      </c>
      <c r="C25" s="9">
        <f t="shared" si="0"/>
        <v>-1.1272973290809896</v>
      </c>
      <c r="D25" s="9">
        <f t="shared" si="0"/>
        <v>15.169694919095654</v>
      </c>
      <c r="E25" s="9">
        <f t="shared" si="0"/>
        <v>2.9774591305154585</v>
      </c>
      <c r="F25" s="9">
        <f t="shared" si="0"/>
        <v>10.171687874104741</v>
      </c>
      <c r="G25" s="9">
        <f t="shared" si="0"/>
        <v>1.1574529152826862</v>
      </c>
      <c r="H25" s="28">
        <f t="shared" si="0"/>
        <v>5.1013304616580157</v>
      </c>
      <c r="I25" s="28">
        <f t="shared" si="0"/>
        <v>5.8910043949291557</v>
      </c>
      <c r="J25" s="28">
        <f t="shared" si="0"/>
        <v>4.0887173449418057</v>
      </c>
      <c r="K25" s="28">
        <f t="shared" si="0"/>
        <v>2.4966032155245843</v>
      </c>
      <c r="L25" s="28">
        <f t="shared" si="0"/>
        <v>4.3329516286728653</v>
      </c>
      <c r="M25" s="28">
        <f t="shared" si="0"/>
        <v>7.1796692657711159</v>
      </c>
      <c r="N25" s="28">
        <f t="shared" si="0"/>
        <v>8.7330323802902843</v>
      </c>
      <c r="O25" s="28">
        <f t="shared" si="0"/>
        <v>2.7969941642630669</v>
      </c>
      <c r="P25" s="28">
        <f t="shared" si="0"/>
        <v>5.0552689835718922</v>
      </c>
      <c r="Q25" s="28">
        <f t="shared" si="0"/>
        <v>6.3219216688367386</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22</v>
      </c>
      <c r="C30" s="142"/>
      <c r="D30" s="142"/>
      <c r="E30" s="142"/>
      <c r="F30" s="142"/>
      <c r="G30" s="142"/>
      <c r="H30" s="142"/>
      <c r="I30" s="142"/>
      <c r="J30" s="142" t="s">
        <v>22</v>
      </c>
      <c r="K30" s="142"/>
      <c r="L30" s="142"/>
      <c r="M30" s="142"/>
      <c r="N30" s="142"/>
      <c r="O30" s="142"/>
      <c r="P30" s="142"/>
      <c r="Q30" s="142"/>
      <c r="R30" s="55"/>
    </row>
    <row r="31" spans="1:18">
      <c r="A31" s="5">
        <v>1997</v>
      </c>
      <c r="B31" s="87">
        <f t="shared" ref="B31:Q31" si="1">IF(ISERROR((B5/$B5)*100),"..",(B5/$B5)*100)</f>
        <v>100</v>
      </c>
      <c r="C31" s="21">
        <f>IF(ISERROR((C5/$B5)*100),"..",(C5/$B5)*100)</f>
        <v>5.1457713031882975</v>
      </c>
      <c r="D31" s="21">
        <f t="shared" si="1"/>
        <v>8.1526666681461997</v>
      </c>
      <c r="E31" s="21">
        <f t="shared" si="1"/>
        <v>7.4866547518711677</v>
      </c>
      <c r="F31" s="21">
        <f t="shared" si="1"/>
        <v>9.8836011317064045</v>
      </c>
      <c r="G31" s="21">
        <f t="shared" si="1"/>
        <v>11.147031524131558</v>
      </c>
      <c r="H31" s="21">
        <f t="shared" si="1"/>
        <v>6.372941748668377</v>
      </c>
      <c r="I31" s="21">
        <f t="shared" si="1"/>
        <v>9.8226557406546533</v>
      </c>
      <c r="J31" s="21">
        <f t="shared" si="1"/>
        <v>7.1874589749599789</v>
      </c>
      <c r="K31" s="21">
        <f t="shared" si="1"/>
        <v>5.6325320693111278</v>
      </c>
      <c r="L31" s="21">
        <f t="shared" si="1"/>
        <v>13.051703031034517</v>
      </c>
      <c r="M31" s="21">
        <f t="shared" si="1"/>
        <v>3.7882084496260728</v>
      </c>
      <c r="N31" s="21">
        <f t="shared" si="1"/>
        <v>1.4966276030041126</v>
      </c>
      <c r="O31" s="21">
        <f t="shared" si="1"/>
        <v>0.65780050644424948</v>
      </c>
      <c r="P31" s="21">
        <f t="shared" si="1"/>
        <v>3.5562062467147957</v>
      </c>
      <c r="Q31" s="21">
        <f t="shared" si="1"/>
        <v>6.6181402505384792</v>
      </c>
      <c r="R31" s="55"/>
    </row>
    <row r="32" spans="1:18">
      <c r="A32" s="5">
        <v>1998</v>
      </c>
      <c r="B32" s="87">
        <f t="shared" ref="B32:Q32" si="2">IF(ISERROR((B6/$B6)*100),"..",(B6/$B6)*100)</f>
        <v>100</v>
      </c>
      <c r="C32" s="21">
        <f t="shared" si="2"/>
        <v>5.0780949365623336</v>
      </c>
      <c r="D32" s="21">
        <f t="shared" si="2"/>
        <v>12.245593902575612</v>
      </c>
      <c r="E32" s="21">
        <f t="shared" si="2"/>
        <v>7.2851794819491893</v>
      </c>
      <c r="F32" s="21">
        <f t="shared" si="2"/>
        <v>8.4284934829115326</v>
      </c>
      <c r="G32" s="21">
        <f t="shared" si="2"/>
        <v>12.000065073899545</v>
      </c>
      <c r="H32" s="21">
        <f t="shared" si="2"/>
        <v>5.7891055029367724</v>
      </c>
      <c r="I32" s="21">
        <f t="shared" si="2"/>
        <v>9.3471930310859275</v>
      </c>
      <c r="J32" s="21">
        <f t="shared" si="2"/>
        <v>6.0242475361081924</v>
      </c>
      <c r="K32" s="21">
        <f t="shared" si="2"/>
        <v>5.6687970025960741</v>
      </c>
      <c r="L32" s="21">
        <f t="shared" si="2"/>
        <v>11.784617280999736</v>
      </c>
      <c r="M32" s="21">
        <f t="shared" si="2"/>
        <v>4.1238237423373914</v>
      </c>
      <c r="N32" s="21">
        <f t="shared" si="2"/>
        <v>1.6423651108790422</v>
      </c>
      <c r="O32" s="21">
        <f t="shared" si="2"/>
        <v>0.46529402452660301</v>
      </c>
      <c r="P32" s="21">
        <f t="shared" si="2"/>
        <v>3.5448693923036352</v>
      </c>
      <c r="Q32" s="21">
        <f t="shared" si="2"/>
        <v>6.5722604983284141</v>
      </c>
      <c r="R32" s="55"/>
    </row>
    <row r="33" spans="1:18">
      <c r="A33" s="5">
        <v>1999</v>
      </c>
      <c r="B33" s="87">
        <f t="shared" ref="B33:Q33" si="3">IF(ISERROR((B7/$B7)*100),"..",(B7/$B7)*100)</f>
        <v>100</v>
      </c>
      <c r="C33" s="21">
        <f t="shared" si="3"/>
        <v>5.8250139398265208</v>
      </c>
      <c r="D33" s="21">
        <f t="shared" si="3"/>
        <v>15.350610863485631</v>
      </c>
      <c r="E33" s="21">
        <f t="shared" si="3"/>
        <v>6.6318715954788523</v>
      </c>
      <c r="F33" s="21">
        <f t="shared" si="3"/>
        <v>8.7048238422832913</v>
      </c>
      <c r="G33" s="21">
        <f t="shared" si="3"/>
        <v>11.88445679016305</v>
      </c>
      <c r="H33" s="21">
        <f t="shared" si="3"/>
        <v>5.6862082654003538</v>
      </c>
      <c r="I33" s="21">
        <f t="shared" si="3"/>
        <v>8.9804831274068775</v>
      </c>
      <c r="J33" s="21">
        <f t="shared" si="3"/>
        <v>5.5153329725733649</v>
      </c>
      <c r="K33" s="21">
        <f t="shared" si="3"/>
        <v>5.1940511694465217</v>
      </c>
      <c r="L33" s="21">
        <f t="shared" si="3"/>
        <v>10.744047216517473</v>
      </c>
      <c r="M33" s="21">
        <f t="shared" si="3"/>
        <v>3.8403368034984329</v>
      </c>
      <c r="N33" s="21">
        <f t="shared" si="3"/>
        <v>1.6308237555558869</v>
      </c>
      <c r="O33" s="21">
        <f t="shared" si="3"/>
        <v>0.42026537748659804</v>
      </c>
      <c r="P33" s="21">
        <f t="shared" si="3"/>
        <v>3.34688297949622</v>
      </c>
      <c r="Q33" s="21">
        <f t="shared" si="3"/>
        <v>6.244791301380932</v>
      </c>
      <c r="R33" s="55"/>
    </row>
    <row r="34" spans="1:18">
      <c r="A34" s="5">
        <v>2000</v>
      </c>
      <c r="B34" s="87">
        <f t="shared" ref="B34:Q34" si="4">IF(ISERROR((B8/$B8)*100),"..",(B8/$B8)*100)</f>
        <v>100</v>
      </c>
      <c r="C34" s="21">
        <f t="shared" si="4"/>
        <v>4.4567172205712371</v>
      </c>
      <c r="D34" s="21">
        <f t="shared" si="4"/>
        <v>28.469286436816933</v>
      </c>
      <c r="E34" s="21">
        <f t="shared" si="4"/>
        <v>5.0623280870416485</v>
      </c>
      <c r="F34" s="21">
        <f t="shared" si="4"/>
        <v>6.7660633489430007</v>
      </c>
      <c r="G34" s="21">
        <f t="shared" si="4"/>
        <v>9.9403084451676964</v>
      </c>
      <c r="H34" s="21">
        <f t="shared" si="4"/>
        <v>4.8721136374483027</v>
      </c>
      <c r="I34" s="21">
        <f t="shared" si="4"/>
        <v>8.1652180289913776</v>
      </c>
      <c r="J34" s="21">
        <f t="shared" si="4"/>
        <v>4.7073682054004093</v>
      </c>
      <c r="K34" s="21">
        <f t="shared" si="4"/>
        <v>4.7765349797400249</v>
      </c>
      <c r="L34" s="21">
        <f t="shared" si="4"/>
        <v>9.0349244485107949</v>
      </c>
      <c r="M34" s="21">
        <f t="shared" si="4"/>
        <v>3.583728231148795</v>
      </c>
      <c r="N34" s="21">
        <f t="shared" si="4"/>
        <v>1.4089558284822306</v>
      </c>
      <c r="O34" s="21">
        <f t="shared" si="4"/>
        <v>0.38982263646236742</v>
      </c>
      <c r="P34" s="21">
        <f t="shared" si="4"/>
        <v>2.8210778236794352</v>
      </c>
      <c r="Q34" s="21">
        <f t="shared" si="4"/>
        <v>5.5455526415957479</v>
      </c>
      <c r="R34" s="55"/>
    </row>
    <row r="35" spans="1:18">
      <c r="A35" s="5">
        <v>2001</v>
      </c>
      <c r="B35" s="87">
        <f t="shared" ref="B35:Q35" si="5">IF(ISERROR((B9/$B9)*100),"..",(B9/$B9)*100)</f>
        <v>100</v>
      </c>
      <c r="C35" s="21">
        <f t="shared" si="5"/>
        <v>4.1316905074171224</v>
      </c>
      <c r="D35" s="21">
        <f t="shared" si="5"/>
        <v>25.476977096578189</v>
      </c>
      <c r="E35" s="21">
        <f t="shared" si="5"/>
        <v>5.2978866573304293</v>
      </c>
      <c r="F35" s="21">
        <f t="shared" si="5"/>
        <v>7.7552599697683728</v>
      </c>
      <c r="G35" s="21">
        <f t="shared" si="5"/>
        <v>10.266423164984664</v>
      </c>
      <c r="H35" s="21">
        <f t="shared" si="5"/>
        <v>4.9780070466367317</v>
      </c>
      <c r="I35" s="21">
        <f t="shared" si="5"/>
        <v>8.556134130618414</v>
      </c>
      <c r="J35" s="21">
        <f t="shared" si="5"/>
        <v>4.7816496613761315</v>
      </c>
      <c r="K35" s="21">
        <f t="shared" si="5"/>
        <v>4.6078455889980594</v>
      </c>
      <c r="L35" s="21">
        <f t="shared" si="5"/>
        <v>9.2193381459417001</v>
      </c>
      <c r="M35" s="21">
        <f t="shared" si="5"/>
        <v>4.026437854739993</v>
      </c>
      <c r="N35" s="21">
        <f t="shared" si="5"/>
        <v>1.6583515797507373</v>
      </c>
      <c r="O35" s="21">
        <f t="shared" si="5"/>
        <v>0.38296636731427558</v>
      </c>
      <c r="P35" s="21">
        <f t="shared" si="5"/>
        <v>3.0474990367373551</v>
      </c>
      <c r="Q35" s="21">
        <f t="shared" si="5"/>
        <v>5.8135331918078217</v>
      </c>
      <c r="R35" s="55"/>
    </row>
    <row r="36" spans="1:18">
      <c r="A36" s="5">
        <v>2002</v>
      </c>
      <c r="B36" s="87">
        <f t="shared" ref="B36:Q36" si="6">IF(ISERROR((B10/$B10)*100),"..",(B10/$B10)*100)</f>
        <v>100</v>
      </c>
      <c r="C36" s="21">
        <f t="shared" si="6"/>
        <v>3.340684134349297</v>
      </c>
      <c r="D36" s="21">
        <f t="shared" si="6"/>
        <v>37.676019333618818</v>
      </c>
      <c r="E36" s="21">
        <f t="shared" si="6"/>
        <v>4.5093867676311623</v>
      </c>
      <c r="F36" s="21">
        <f t="shared" si="6"/>
        <v>6.4372433521885029</v>
      </c>
      <c r="G36" s="21">
        <f t="shared" si="6"/>
        <v>7.4369466147957972</v>
      </c>
      <c r="H36" s="21">
        <f t="shared" si="6"/>
        <v>4.11363916487106</v>
      </c>
      <c r="I36" s="21">
        <f t="shared" si="6"/>
        <v>7.5189774298909429</v>
      </c>
      <c r="J36" s="21">
        <f t="shared" si="6"/>
        <v>3.9333548815571322</v>
      </c>
      <c r="K36" s="21">
        <f t="shared" si="6"/>
        <v>4.2724225207505704</v>
      </c>
      <c r="L36" s="21">
        <f t="shared" si="6"/>
        <v>7.6493924261682462</v>
      </c>
      <c r="M36" s="21">
        <f t="shared" si="6"/>
        <v>3.5548799112190479</v>
      </c>
      <c r="N36" s="21">
        <f t="shared" si="6"/>
        <v>1.4091100555193108</v>
      </c>
      <c r="O36" s="21">
        <f t="shared" si="6"/>
        <v>0.3699332468566599</v>
      </c>
      <c r="P36" s="21">
        <f t="shared" si="6"/>
        <v>2.680899845501695</v>
      </c>
      <c r="Q36" s="21">
        <f t="shared" si="6"/>
        <v>5.0971103150817596</v>
      </c>
      <c r="R36" s="55"/>
    </row>
    <row r="37" spans="1:18">
      <c r="A37" s="5">
        <v>2003</v>
      </c>
      <c r="B37" s="87">
        <f t="shared" ref="B37:Q37" si="7">IF(ISERROR((B11/$B11)*100),"..",(B11/$B11)*100)</f>
        <v>100</v>
      </c>
      <c r="C37" s="21">
        <f t="shared" si="7"/>
        <v>3.222442436089505</v>
      </c>
      <c r="D37" s="21">
        <f t="shared" si="7"/>
        <v>41.188757593145695</v>
      </c>
      <c r="E37" s="21">
        <f t="shared" si="7"/>
        <v>4.4198280990771313</v>
      </c>
      <c r="F37" s="21">
        <f t="shared" si="7"/>
        <v>5.7610931548243194</v>
      </c>
      <c r="G37" s="21">
        <f t="shared" si="7"/>
        <v>7.2616682197862925</v>
      </c>
      <c r="H37" s="21">
        <f t="shared" si="7"/>
        <v>3.8617108320915929</v>
      </c>
      <c r="I37" s="21">
        <f t="shared" si="7"/>
        <v>7.1442832206252955</v>
      </c>
      <c r="J37" s="21">
        <f t="shared" si="7"/>
        <v>3.868843615689308</v>
      </c>
      <c r="K37" s="21">
        <f t="shared" si="7"/>
        <v>3.8596908545979978</v>
      </c>
      <c r="L37" s="21">
        <f t="shared" si="7"/>
        <v>7.0367550411010962</v>
      </c>
      <c r="M37" s="21">
        <f t="shared" si="7"/>
        <v>3.2941139196900537</v>
      </c>
      <c r="N37" s="21">
        <f t="shared" si="7"/>
        <v>1.3133038735121945</v>
      </c>
      <c r="O37" s="21">
        <f t="shared" si="7"/>
        <v>0.30387669722113131</v>
      </c>
      <c r="P37" s="21">
        <f t="shared" si="7"/>
        <v>2.5481052192027613</v>
      </c>
      <c r="Q37" s="21">
        <f t="shared" si="7"/>
        <v>4.9155272233456433</v>
      </c>
      <c r="R37" s="55"/>
    </row>
    <row r="38" spans="1:18">
      <c r="A38" s="5">
        <v>2004</v>
      </c>
      <c r="B38" s="87">
        <f t="shared" ref="B38:Q38" si="8">IF(ISERROR((B12/$B12)*100),"..",(B12/$B12)*100)</f>
        <v>100</v>
      </c>
      <c r="C38" s="21">
        <f t="shared" si="8"/>
        <v>3.2745325425623237</v>
      </c>
      <c r="D38" s="21">
        <f t="shared" si="8"/>
        <v>43.510604327107984</v>
      </c>
      <c r="E38" s="21">
        <f t="shared" si="8"/>
        <v>4.1656984944725295</v>
      </c>
      <c r="F38" s="21">
        <f t="shared" si="8"/>
        <v>5.9783380657437597</v>
      </c>
      <c r="G38" s="21">
        <f t="shared" si="8"/>
        <v>6.9194472088949661</v>
      </c>
      <c r="H38" s="21">
        <f t="shared" si="8"/>
        <v>3.7404375990834913</v>
      </c>
      <c r="I38" s="21">
        <f t="shared" si="8"/>
        <v>6.8121307564162139</v>
      </c>
      <c r="J38" s="21">
        <f t="shared" si="8"/>
        <v>3.4003936563984718</v>
      </c>
      <c r="K38" s="21">
        <f t="shared" si="8"/>
        <v>3.6741085861248086</v>
      </c>
      <c r="L38" s="21">
        <f t="shared" si="8"/>
        <v>6.7064238981564719</v>
      </c>
      <c r="M38" s="21">
        <f t="shared" si="8"/>
        <v>3.0423161557336562</v>
      </c>
      <c r="N38" s="21">
        <f t="shared" si="8"/>
        <v>1.3355207540773457</v>
      </c>
      <c r="O38" s="21">
        <f t="shared" si="8"/>
        <v>0.323078361912149</v>
      </c>
      <c r="P38" s="21">
        <f t="shared" si="8"/>
        <v>2.3718934640862903</v>
      </c>
      <c r="Q38" s="21">
        <f t="shared" si="8"/>
        <v>4.7450761292295125</v>
      </c>
      <c r="R38" s="55"/>
    </row>
    <row r="39" spans="1:18">
      <c r="A39" s="5">
        <v>2005</v>
      </c>
      <c r="B39" s="87">
        <f t="shared" ref="B39:Q39" si="9">IF(ISERROR((B13/$B13)*100),"..",(B13/$B13)*100)</f>
        <v>100</v>
      </c>
      <c r="C39" s="21">
        <f t="shared" si="9"/>
        <v>2.352604702053863</v>
      </c>
      <c r="D39" s="21">
        <f t="shared" si="9"/>
        <v>49.869811292815534</v>
      </c>
      <c r="E39" s="21">
        <f t="shared" si="9"/>
        <v>3.7738850383310965</v>
      </c>
      <c r="F39" s="21">
        <f t="shared" si="9"/>
        <v>5.9186766591276392</v>
      </c>
      <c r="G39" s="21">
        <f t="shared" si="9"/>
        <v>5.9499281564739777</v>
      </c>
      <c r="H39" s="21">
        <f t="shared" si="9"/>
        <v>3.3310940629979231</v>
      </c>
      <c r="I39" s="21">
        <f t="shared" si="9"/>
        <v>6.0415811097922063</v>
      </c>
      <c r="J39" s="21">
        <f t="shared" si="9"/>
        <v>3.3180257252911267</v>
      </c>
      <c r="K39" s="21">
        <f t="shared" si="9"/>
        <v>2.9753132569782887</v>
      </c>
      <c r="L39" s="21">
        <f t="shared" si="9"/>
        <v>5.8031372933953032</v>
      </c>
      <c r="M39" s="21">
        <f t="shared" si="9"/>
        <v>2.9556687196436773</v>
      </c>
      <c r="N39" s="21">
        <f t="shared" si="9"/>
        <v>1.2733514091528413</v>
      </c>
      <c r="O39" s="21">
        <f t="shared" si="9"/>
        <v>0.2487445892652497</v>
      </c>
      <c r="P39" s="21">
        <f t="shared" si="9"/>
        <v>2.0636463610822444</v>
      </c>
      <c r="Q39" s="21">
        <f t="shared" si="9"/>
        <v>4.124531623599025</v>
      </c>
      <c r="R39" s="55"/>
    </row>
    <row r="40" spans="1:18">
      <c r="A40" s="5">
        <v>2006</v>
      </c>
      <c r="B40" s="87">
        <f t="shared" ref="B40:Q40" si="10">IF(ISERROR((B14/$B14)*100),"..",(B14/$B14)*100)</f>
        <v>100</v>
      </c>
      <c r="C40" s="21">
        <f t="shared" si="10"/>
        <v>1.8785568557618344</v>
      </c>
      <c r="D40" s="21">
        <f t="shared" si="10"/>
        <v>53.786048320224012</v>
      </c>
      <c r="E40" s="21">
        <f t="shared" si="10"/>
        <v>3.5457719861232957</v>
      </c>
      <c r="F40" s="21">
        <f t="shared" si="10"/>
        <v>5.1663848776994659</v>
      </c>
      <c r="G40" s="21">
        <f t="shared" si="10"/>
        <v>5.4469315002050722</v>
      </c>
      <c r="H40" s="21">
        <f t="shared" si="10"/>
        <v>3.1916006964458408</v>
      </c>
      <c r="I40" s="21">
        <f t="shared" si="10"/>
        <v>5.617470503759896</v>
      </c>
      <c r="J40" s="21">
        <f t="shared" si="10"/>
        <v>3.2633475338484539</v>
      </c>
      <c r="K40" s="21">
        <f t="shared" si="10"/>
        <v>2.8912796104556642</v>
      </c>
      <c r="L40" s="21">
        <f t="shared" si="10"/>
        <v>5.3871959032166528</v>
      </c>
      <c r="M40" s="21">
        <f t="shared" si="10"/>
        <v>2.7505110788521328</v>
      </c>
      <c r="N40" s="21">
        <f t="shared" si="10"/>
        <v>1.2187344205967696</v>
      </c>
      <c r="O40" s="21">
        <f t="shared" si="10"/>
        <v>0.22228809893323234</v>
      </c>
      <c r="P40" s="21">
        <f t="shared" si="10"/>
        <v>1.8737134289789896</v>
      </c>
      <c r="Q40" s="21">
        <f t="shared" si="10"/>
        <v>3.7601651848986761</v>
      </c>
      <c r="R40" s="55"/>
    </row>
    <row r="41" spans="1:18">
      <c r="A41" s="5">
        <v>2007</v>
      </c>
      <c r="B41" s="87">
        <f t="shared" ref="B41:Q41" si="11">IF(ISERROR((B15/$B15)*100),"..",(B15/$B15)*100)</f>
        <v>100</v>
      </c>
      <c r="C41" s="21">
        <f t="shared" si="11"/>
        <v>1.7744531025393064</v>
      </c>
      <c r="D41" s="21">
        <f t="shared" si="11"/>
        <v>59.717034936470647</v>
      </c>
      <c r="E41" s="21">
        <f t="shared" si="11"/>
        <v>2.8651396973442007</v>
      </c>
      <c r="F41" s="21">
        <f t="shared" si="11"/>
        <v>4.4429281369829248</v>
      </c>
      <c r="G41" s="21">
        <f t="shared" si="11"/>
        <v>4.9965089665420841</v>
      </c>
      <c r="H41" s="21">
        <f t="shared" si="11"/>
        <v>2.7665600065713569</v>
      </c>
      <c r="I41" s="21">
        <f t="shared" si="11"/>
        <v>5.1023227507103401</v>
      </c>
      <c r="J41" s="21">
        <f t="shared" si="11"/>
        <v>2.7948149752267302</v>
      </c>
      <c r="K41" s="21">
        <f t="shared" si="11"/>
        <v>2.2423822662967785</v>
      </c>
      <c r="L41" s="21">
        <f t="shared" si="11"/>
        <v>4.5771135687322877</v>
      </c>
      <c r="M41" s="21">
        <f t="shared" si="11"/>
        <v>2.4009675949953135</v>
      </c>
      <c r="N41" s="21">
        <f t="shared" si="11"/>
        <v>1.1326350021842293</v>
      </c>
      <c r="O41" s="21">
        <f t="shared" si="11"/>
        <v>0.18755437237939129</v>
      </c>
      <c r="P41" s="21">
        <f t="shared" si="11"/>
        <v>1.626275534016107</v>
      </c>
      <c r="Q41" s="21">
        <f t="shared" si="11"/>
        <v>3.3733090890082842</v>
      </c>
      <c r="R41" s="55"/>
    </row>
    <row r="42" spans="1:18">
      <c r="A42" s="5">
        <v>2008</v>
      </c>
      <c r="B42" s="87">
        <f t="shared" ref="B42:Q42" si="12">IF(ISERROR((B16/$B16)*100),"..",(B16/$B16)*100)</f>
        <v>100</v>
      </c>
      <c r="C42" s="21">
        <f t="shared" si="12"/>
        <v>1.5640017069832444</v>
      </c>
      <c r="D42" s="21">
        <f t="shared" si="12"/>
        <v>61.644427598792262</v>
      </c>
      <c r="E42" s="21">
        <f t="shared" si="12"/>
        <v>2.38089628188462</v>
      </c>
      <c r="F42" s="21">
        <f t="shared" si="12"/>
        <v>4.9760245748426852</v>
      </c>
      <c r="G42" s="21">
        <f t="shared" si="12"/>
        <v>4.302094524920145</v>
      </c>
      <c r="H42" s="21">
        <f t="shared" si="12"/>
        <v>2.4844014921898379</v>
      </c>
      <c r="I42" s="21">
        <f t="shared" si="12"/>
        <v>4.9214118285909159</v>
      </c>
      <c r="J42" s="21">
        <f t="shared" si="12"/>
        <v>2.5570214316220437</v>
      </c>
      <c r="K42" s="21">
        <f t="shared" si="12"/>
        <v>2.1082663564133046</v>
      </c>
      <c r="L42" s="21">
        <f t="shared" si="12"/>
        <v>4.5686128923847793</v>
      </c>
      <c r="M42" s="21">
        <f t="shared" si="12"/>
        <v>2.3102157095025504</v>
      </c>
      <c r="N42" s="21">
        <f t="shared" si="12"/>
        <v>1.1416024598659475</v>
      </c>
      <c r="O42" s="21">
        <f t="shared" si="12"/>
        <v>0.18611969484229593</v>
      </c>
      <c r="P42" s="21">
        <f t="shared" si="12"/>
        <v>1.5474660510820779</v>
      </c>
      <c r="Q42" s="21">
        <f t="shared" si="12"/>
        <v>3.3074373960833134</v>
      </c>
      <c r="R42" s="55"/>
    </row>
    <row r="43" spans="1:18">
      <c r="A43" s="5">
        <v>2009</v>
      </c>
      <c r="B43" s="87">
        <f t="shared" ref="B43:Q43" si="13">IF(ISERROR((B17/$B17)*100),"..",(B17/$B17)*100)</f>
        <v>100</v>
      </c>
      <c r="C43" s="21">
        <f t="shared" si="13"/>
        <v>1.7912360215320482</v>
      </c>
      <c r="D43" s="21">
        <f t="shared" si="13"/>
        <v>46.49344945650283</v>
      </c>
      <c r="E43" s="21">
        <f t="shared" si="13"/>
        <v>3.4477508122454044</v>
      </c>
      <c r="F43" s="21">
        <f t="shared" si="13"/>
        <v>7.0030855076382208</v>
      </c>
      <c r="G43" s="21">
        <f t="shared" si="13"/>
        <v>5.3944847733607357</v>
      </c>
      <c r="H43" s="21">
        <f t="shared" si="13"/>
        <v>3.6905057848864513</v>
      </c>
      <c r="I43" s="21">
        <f t="shared" si="13"/>
        <v>7.0298756347605007</v>
      </c>
      <c r="J43" s="21">
        <f t="shared" si="13"/>
        <v>3.2796265174127726</v>
      </c>
      <c r="K43" s="21">
        <f t="shared" si="13"/>
        <v>2.9011922795318315</v>
      </c>
      <c r="L43" s="21">
        <f t="shared" si="13"/>
        <v>6.5924917829360812</v>
      </c>
      <c r="M43" s="21">
        <f t="shared" si="13"/>
        <v>3.4458847267626211</v>
      </c>
      <c r="N43" s="21">
        <f t="shared" si="13"/>
        <v>1.5243086653888032</v>
      </c>
      <c r="O43" s="21">
        <f t="shared" si="13"/>
        <v>0.26436785511160832</v>
      </c>
      <c r="P43" s="21">
        <f t="shared" si="13"/>
        <v>2.1960191669618019</v>
      </c>
      <c r="Q43" s="21">
        <f t="shared" si="13"/>
        <v>4.9457210149683091</v>
      </c>
      <c r="R43" s="55"/>
    </row>
    <row r="44" spans="1:18">
      <c r="A44" s="5">
        <v>2010</v>
      </c>
      <c r="B44" s="87">
        <f>IF(ISERROR((B18/$B18)*100),"..",(B18/$B18)*100)</f>
        <v>100</v>
      </c>
      <c r="C44" s="21">
        <f t="shared" ref="C44:Q44" si="14">IF(ISERROR((C18/$B18)*100),"..",(C18/$B18)*100)</f>
        <v>1.7161517103606989</v>
      </c>
      <c r="D44" s="21">
        <f t="shared" si="14"/>
        <v>50.412157877765473</v>
      </c>
      <c r="E44" s="21">
        <f t="shared" si="14"/>
        <v>2.9278481455159371</v>
      </c>
      <c r="F44" s="21">
        <f t="shared" si="14"/>
        <v>7.687986849144421</v>
      </c>
      <c r="G44" s="21">
        <f t="shared" si="14"/>
        <v>4.8101127629136817</v>
      </c>
      <c r="H44" s="21">
        <f t="shared" si="14"/>
        <v>3.4560187356054795</v>
      </c>
      <c r="I44" s="21">
        <f t="shared" si="14"/>
        <v>6.2421615513745898</v>
      </c>
      <c r="J44" s="21">
        <f t="shared" si="14"/>
        <v>3.0310372953578177</v>
      </c>
      <c r="K44" s="21">
        <f t="shared" si="14"/>
        <v>2.6362356776885063</v>
      </c>
      <c r="L44" s="21">
        <f t="shared" si="14"/>
        <v>5.9554695221895191</v>
      </c>
      <c r="M44" s="21">
        <f t="shared" si="14"/>
        <v>3.0919733013539039</v>
      </c>
      <c r="N44" s="21">
        <f t="shared" si="14"/>
        <v>1.4037472516602376</v>
      </c>
      <c r="O44" s="21">
        <f t="shared" si="14"/>
        <v>0.22153775714657853</v>
      </c>
      <c r="P44" s="21">
        <f t="shared" si="14"/>
        <v>1.9923700253886203</v>
      </c>
      <c r="Q44" s="21">
        <f t="shared" si="14"/>
        <v>4.4151915365345378</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16</v>
      </c>
      <c r="C48" s="103" t="s">
        <v>188</v>
      </c>
      <c r="J48" s="1" t="s">
        <v>23</v>
      </c>
      <c r="K48" s="116" t="s">
        <v>26</v>
      </c>
    </row>
    <row r="49" spans="10:11">
      <c r="J49" s="1" t="s">
        <v>16</v>
      </c>
      <c r="K49" s="103" t="s">
        <v>188</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35.xml><?xml version="1.0" encoding="utf-8"?>
<worksheet xmlns="http://schemas.openxmlformats.org/spreadsheetml/2006/main" xmlns:r="http://schemas.openxmlformats.org/officeDocument/2006/relationships">
  <sheetPr codeName="Sheet28">
    <tabColor theme="4" tint="-0.249977111117893"/>
  </sheetPr>
  <dimension ref="A1:T47"/>
  <sheetViews>
    <sheetView zoomScaleNormal="100" zoomScaleSheetLayoutView="100" workbookViewId="0"/>
  </sheetViews>
  <sheetFormatPr defaultRowHeight="11.25"/>
  <cols>
    <col min="1" max="1" width="9.140625" style="1"/>
    <col min="2" max="17" width="12.7109375" style="1" customWidth="1"/>
    <col min="18" max="16384" width="9.140625" style="1"/>
  </cols>
  <sheetData>
    <row r="1" spans="1:20" ht="12.75">
      <c r="B1" s="7" t="str">
        <f>'Table of Contents'!B61</f>
        <v>Table 45: Real GDP, Newfoundland and Labrador, Business Sector Industries, 1997-2010</v>
      </c>
      <c r="J1" s="7" t="str">
        <f>B1 &amp; " (continued)"</f>
        <v>Table 45: Real GDP, Newfoundland and Labrador, Business Sector Industries, 1997-2010 (continued)</v>
      </c>
    </row>
    <row r="3" spans="1:20"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row>
    <row r="4" spans="1:20" ht="11.25" customHeight="1">
      <c r="A4" s="5"/>
      <c r="B4" s="141" t="s">
        <v>138</v>
      </c>
      <c r="C4" s="142"/>
      <c r="D4" s="142"/>
      <c r="E4" s="142"/>
      <c r="F4" s="142"/>
      <c r="G4" s="142"/>
      <c r="H4" s="142"/>
      <c r="I4" s="142"/>
      <c r="J4" s="142" t="s">
        <v>138</v>
      </c>
      <c r="K4" s="142"/>
      <c r="L4" s="142"/>
      <c r="M4" s="142"/>
      <c r="N4" s="142"/>
      <c r="O4" s="142"/>
      <c r="P4" s="142"/>
      <c r="Q4" s="142"/>
    </row>
    <row r="5" spans="1:20">
      <c r="A5" s="5">
        <v>1997</v>
      </c>
      <c r="B5" s="129">
        <f>IF(ISERROR((NGDP_NFLD!B$15*RGDP_NFLD_1!B5)/100),"…",(NGDP_NFLD!B$15*RGDP_NFLD_1!B5)/100)</f>
        <v>11040.377280787314</v>
      </c>
      <c r="C5" s="78">
        <f>IF(ISERROR((NGDP_NFLD!C$15*RGDP_NFLD_1!C5)/100),"…",(NGDP_NFLD!C$15*RGDP_NFLD_1!C5)/100)</f>
        <v>323.06372835747959</v>
      </c>
      <c r="D5" s="78">
        <f>IF(ISERROR((NGDP_NFLD!D$15*RGDP_NFLD_1!D5)/100),"…",(NGDP_NFLD!D$15*RGDP_NFLD_1!D5)/100)</f>
        <v>1789.7919842713684</v>
      </c>
      <c r="E5" s="78">
        <f>IF(ISERROR((NGDP_NFLD!E$15*RGDP_NFLD_1!E5)/100),"…",(NGDP_NFLD!E$15*RGDP_NFLD_1!E5)/100)</f>
        <v>572.73586645143916</v>
      </c>
      <c r="F5" s="78">
        <f>IF(ISERROR((NGDP_NFLD!F$15*RGDP_NFLD_1!F5)/100),"…",(NGDP_NFLD!F$15*RGDP_NFLD_1!F5)/100)</f>
        <v>836.44410164085104</v>
      </c>
      <c r="G5" s="78">
        <f>IF(ISERROR((NGDP_NFLD!G$15*RGDP_NFLD_1!G5)/100),"…",(NGDP_NFLD!G$15*RGDP_NFLD_1!G5)/100)</f>
        <v>848.05279423749744</v>
      </c>
      <c r="H5" s="78">
        <f>IF(ISERROR((NGDP_NFLD!H$15*RGDP_NFLD_1!H5)/100),"…",(NGDP_NFLD!H$15*RGDP_NFLD_1!H5)/100)</f>
        <v>390.42272624277359</v>
      </c>
      <c r="I5" s="22">
        <f>IF(ISERROR((NGDP_NFLD!I$15*RGDP_NFLD_1!I5)/100),"…",(NGDP_NFLD!I$15*RGDP_NFLD_1!I5)/100)</f>
        <v>726.68080214705856</v>
      </c>
      <c r="J5" s="22">
        <f>IF(ISERROR((NGDP_NFLD!J$15*RGDP_NFLD_1!J5)/100),"…",(NGDP_NFLD!J$15*RGDP_NFLD_1!J5)/100)</f>
        <v>572.08194080463932</v>
      </c>
      <c r="K5" s="22">
        <f>IF(ISERROR((NGDP_NFLD!K$15*RGDP_NFLD_1!K5)/100),"…",(NGDP_NFLD!K$15*RGDP_NFLD_1!K5)/100)</f>
        <v>297.64600708735338</v>
      </c>
      <c r="L5" s="22">
        <f>IF(ISERROR((NGDP_NFLD!L$15*RGDP_NFLD_1!L5)/100),"…",(NGDP_NFLD!L$15*RGDP_NFLD_1!L5)/100)</f>
        <v>847.50843963661464</v>
      </c>
      <c r="M5" s="22">
        <f>IF(ISERROR((NGDP_NFLD!M$15*RGDP_NFLD_1!M5)/100),"…",(NGDP_NFLD!M$15*RGDP_NFLD_1!M5)/100)</f>
        <v>304.475031403054</v>
      </c>
      <c r="N5" s="22">
        <f>IF(ISERROR((NGDP_NFLD!N$15*RGDP_NFLD_1!N5)/100),"…",(NGDP_NFLD!N$15*RGDP_NFLD_1!N5)/100)</f>
        <v>117.8007920102346</v>
      </c>
      <c r="O5" s="22">
        <f>IF(ISERROR((NGDP_NFLD!O$15*RGDP_NFLD_1!O5)/100),"…",(NGDP_NFLD!O$15*RGDP_NFLD_1!O5)/100)</f>
        <v>39.547797163686646</v>
      </c>
      <c r="P5" s="22">
        <f>IF(ISERROR((NGDP_NFLD!P$15*RGDP_NFLD_1!P5)/100),"…",(NGDP_NFLD!P$15*RGDP_NFLD_1!P5)/100)</f>
        <v>269.69841700038802</v>
      </c>
      <c r="Q5" s="22">
        <f>IF(ISERROR((NGDP_NFLD!Q$15*RGDP_NFLD_1!Q5)/100),"…",(NGDP_NFLD!Q$15*RGDP_NFLD_1!Q5)/100)</f>
        <v>549.9909927155179</v>
      </c>
      <c r="S5" s="43"/>
      <c r="T5" s="43"/>
    </row>
    <row r="6" spans="1:20">
      <c r="A6" s="5">
        <v>1998</v>
      </c>
      <c r="B6" s="129">
        <f>IF(ISERROR((NGDP_NFLD!B$15*RGDP_NFLD_1!B6)/100),"…",(NGDP_NFLD!B$15*RGDP_NFLD_1!B6)/100)</f>
        <v>12067.00479655561</v>
      </c>
      <c r="C6" s="78">
        <f>IF(ISERROR((NGDP_NFLD!C$15*RGDP_NFLD_1!C6)/100),"…",(NGDP_NFLD!C$15*RGDP_NFLD_1!C6)/100)</f>
        <v>328.60392682121909</v>
      </c>
      <c r="D6" s="78">
        <f>IF(ISERROR((NGDP_NFLD!D$15*RGDP_NFLD_1!D6)/100),"…",(NGDP_NFLD!D$15*RGDP_NFLD_1!D6)/100)</f>
        <v>2989.9946307176128</v>
      </c>
      <c r="E6" s="78">
        <f>IF(ISERROR((NGDP_NFLD!E$15*RGDP_NFLD_1!E6)/100),"…",(NGDP_NFLD!E$15*RGDP_NFLD_1!E6)/100)</f>
        <v>612.72174494030651</v>
      </c>
      <c r="F6" s="78">
        <f>IF(ISERROR((NGDP_NFLD!F$15*RGDP_NFLD_1!F6)/100),"…",(NGDP_NFLD!F$15*RGDP_NFLD_1!F6)/100)</f>
        <v>817.84561165077571</v>
      </c>
      <c r="G6" s="78">
        <f>IF(ISERROR((NGDP_NFLD!G$15*RGDP_NFLD_1!G6)/100),"…",(NGDP_NFLD!G$15*RGDP_NFLD_1!G6)/100)</f>
        <v>880.48438272989597</v>
      </c>
      <c r="H6" s="78">
        <f>IF(ISERROR((NGDP_NFLD!H$15*RGDP_NFLD_1!H6)/100),"…",(NGDP_NFLD!H$15*RGDP_NFLD_1!H6)/100)</f>
        <v>413.18009693906572</v>
      </c>
      <c r="I6" s="22">
        <f>IF(ISERROR((NGDP_NFLD!I$15*RGDP_NFLD_1!I6)/100),"…",(NGDP_NFLD!I$15*RGDP_NFLD_1!I6)/100)</f>
        <v>742.54086188821941</v>
      </c>
      <c r="J6" s="22">
        <f>IF(ISERROR((NGDP_NFLD!J$15*RGDP_NFLD_1!J6)/100),"…",(NGDP_NFLD!J$15*RGDP_NFLD_1!J6)/100)</f>
        <v>512.70324579169767</v>
      </c>
      <c r="K6" s="22">
        <f>IF(ISERROR((NGDP_NFLD!K$15*RGDP_NFLD_1!K6)/100),"…",(NGDP_NFLD!K$15*RGDP_NFLD_1!K6)/100)</f>
        <v>322.86487261527304</v>
      </c>
      <c r="L6" s="22">
        <f>IF(ISERROR((NGDP_NFLD!L$15*RGDP_NFLD_1!L6)/100),"…",(NGDP_NFLD!L$15*RGDP_NFLD_1!L6)/100)</f>
        <v>875.30033653798057</v>
      </c>
      <c r="M6" s="22">
        <f>IF(ISERROR((NGDP_NFLD!M$15*RGDP_NFLD_1!M6)/100),"…",(NGDP_NFLD!M$15*RGDP_NFLD_1!M6)/100)</f>
        <v>356.03284895201318</v>
      </c>
      <c r="N6" s="22">
        <f>IF(ISERROR((NGDP_NFLD!N$15*RGDP_NFLD_1!N6)/100),"…",(NGDP_NFLD!N$15*RGDP_NFLD_1!N6)/100)</f>
        <v>137.41941992480091</v>
      </c>
      <c r="O6" s="22">
        <f>IF(ISERROR((NGDP_NFLD!O$15*RGDP_NFLD_1!O6)/100),"…",(NGDP_NFLD!O$15*RGDP_NFLD_1!O6)/100)</f>
        <v>37.216625253187857</v>
      </c>
      <c r="P6" s="22">
        <f>IF(ISERROR((NGDP_NFLD!P$15*RGDP_NFLD_1!P6)/100),"…",(NGDP_NFLD!P$15*RGDP_NFLD_1!P6)/100)</f>
        <v>294.92380873407984</v>
      </c>
      <c r="Q6" s="22">
        <f>IF(ISERROR((NGDP_NFLD!Q$15*RGDP_NFLD_1!Q6)/100),"…",(NGDP_NFLD!Q$15*RGDP_NFLD_1!Q6)/100)</f>
        <v>605.44960002147013</v>
      </c>
      <c r="S6" s="43"/>
      <c r="T6" s="43"/>
    </row>
    <row r="7" spans="1:20">
      <c r="A7" s="5">
        <v>1999</v>
      </c>
      <c r="B7" s="129">
        <f>IF(ISERROR((NGDP_NFLD!B$15*RGDP_NFLD_1!B7)/100),"…",(NGDP_NFLD!B$15*RGDP_NFLD_1!B7)/100)</f>
        <v>13105.695554958498</v>
      </c>
      <c r="C7" s="78">
        <f>IF(ISERROR((NGDP_NFLD!C$15*RGDP_NFLD_1!C7)/100),"…",(NGDP_NFLD!C$15*RGDP_NFLD_1!C7)/100)</f>
        <v>379.31423050344415</v>
      </c>
      <c r="D7" s="78">
        <f>IF(ISERROR((NGDP_NFLD!D$15*RGDP_NFLD_1!D7)/100),"…",(NGDP_NFLD!D$15*RGDP_NFLD_1!D7)/100)</f>
        <v>3475.8718042098417</v>
      </c>
      <c r="E7" s="78">
        <f>IF(ISERROR((NGDP_NFLD!E$15*RGDP_NFLD_1!E7)/100),"…",(NGDP_NFLD!E$15*RGDP_NFLD_1!E7)/100)</f>
        <v>563.77363588708147</v>
      </c>
      <c r="F7" s="78">
        <f>IF(ISERROR((NGDP_NFLD!F$15*RGDP_NFLD_1!F7)/100),"…",(NGDP_NFLD!F$15*RGDP_NFLD_1!F7)/100)</f>
        <v>968.37537535936804</v>
      </c>
      <c r="G7" s="78">
        <f>IF(ISERROR((NGDP_NFLD!G$15*RGDP_NFLD_1!G7)/100),"…",(NGDP_NFLD!G$15*RGDP_NFLD_1!G7)/100)</f>
        <v>1060.1453270973041</v>
      </c>
      <c r="H7" s="78">
        <f>IF(ISERROR((NGDP_NFLD!H$15*RGDP_NFLD_1!H7)/100),"…",(NGDP_NFLD!H$15*RGDP_NFLD_1!H7)/100)</f>
        <v>455.21500469029178</v>
      </c>
      <c r="I7" s="22">
        <f>IF(ISERROR((NGDP_NFLD!I$15*RGDP_NFLD_1!I7)/100),"…",(NGDP_NFLD!I$15*RGDP_NFLD_1!I7)/100)</f>
        <v>784.63317973225026</v>
      </c>
      <c r="J7" s="22">
        <f>IF(ISERROR((NGDP_NFLD!J$15*RGDP_NFLD_1!J7)/100),"…",(NGDP_NFLD!J$15*RGDP_NFLD_1!J7)/100)</f>
        <v>533.93787582380764</v>
      </c>
      <c r="K7" s="22">
        <f>IF(ISERROR((NGDP_NFLD!K$15*RGDP_NFLD_1!K7)/100),"…",(NGDP_NFLD!K$15*RGDP_NFLD_1!K7)/100)</f>
        <v>352.71347017292567</v>
      </c>
      <c r="L7" s="22">
        <f>IF(ISERROR((NGDP_NFLD!L$15*RGDP_NFLD_1!L7)/100),"…",(NGDP_NFLD!L$15*RGDP_NFLD_1!L7)/100)</f>
        <v>874.87373569412318</v>
      </c>
      <c r="M7" s="22">
        <f>IF(ISERROR((NGDP_NFLD!M$15*RGDP_NFLD_1!M7)/100),"…",(NGDP_NFLD!M$15*RGDP_NFLD_1!M7)/100)</f>
        <v>371.97244575053759</v>
      </c>
      <c r="N7" s="22">
        <f>IF(ISERROR((NGDP_NFLD!N$15*RGDP_NFLD_1!N7)/100),"…",(NGDP_NFLD!N$15*RGDP_NFLD_1!N7)/100)</f>
        <v>149.93151799159338</v>
      </c>
      <c r="O7" s="22">
        <f>IF(ISERROR((NGDP_NFLD!O$15*RGDP_NFLD_1!O7)/100),"…",(NGDP_NFLD!O$15*RGDP_NFLD_1!O7)/100)</f>
        <v>31.890352590118273</v>
      </c>
      <c r="P7" s="22">
        <f>IF(ISERROR((NGDP_NFLD!P$15*RGDP_NFLD_1!P7)/100),"…",(NGDP_NFLD!P$15*RGDP_NFLD_1!P7)/100)</f>
        <v>299.25151947960688</v>
      </c>
      <c r="Q7" s="22">
        <f>IF(ISERROR((NGDP_NFLD!Q$15*RGDP_NFLD_1!Q7)/100),"…",(NGDP_NFLD!Q$15*RGDP_NFLD_1!Q7)/100)</f>
        <v>645.53964574378256</v>
      </c>
      <c r="S7" s="43"/>
      <c r="T7" s="43"/>
    </row>
    <row r="8" spans="1:20">
      <c r="A8" s="5">
        <v>2000</v>
      </c>
      <c r="B8" s="129">
        <f>IF(ISERROR((NGDP_NFLD!B$15*RGDP_NFLD_1!B8)/100),"…",(NGDP_NFLD!B$15*RGDP_NFLD_1!B8)/100)</f>
        <v>14179.009554857686</v>
      </c>
      <c r="C8" s="78">
        <f>IF(ISERROR((NGDP_NFLD!C$15*RGDP_NFLD_1!C8)/100),"…",(NGDP_NFLD!C$15*RGDP_NFLD_1!C8)/100)</f>
        <v>375.50935382222946</v>
      </c>
      <c r="D8" s="78">
        <f>IF(ISERROR((NGDP_NFLD!D$15*RGDP_NFLD_1!D8)/100),"…",(NGDP_NFLD!D$15*RGDP_NFLD_1!D8)/100)</f>
        <v>4958.8417459658403</v>
      </c>
      <c r="E8" s="78">
        <f>IF(ISERROR((NGDP_NFLD!E$15*RGDP_NFLD_1!E8)/100),"…",(NGDP_NFLD!E$15*RGDP_NFLD_1!E8)/100)</f>
        <v>549.34597166408184</v>
      </c>
      <c r="F8" s="78">
        <f>IF(ISERROR((NGDP_NFLD!F$15*RGDP_NFLD_1!F8)/100),"…",(NGDP_NFLD!F$15*RGDP_NFLD_1!F8)/100)</f>
        <v>849.01636233240799</v>
      </c>
      <c r="G8" s="78">
        <f>IF(ISERROR((NGDP_NFLD!G$15*RGDP_NFLD_1!G8)/100),"…",(NGDP_NFLD!G$15*RGDP_NFLD_1!G8)/100)</f>
        <v>1106.1702131215418</v>
      </c>
      <c r="H8" s="78">
        <f>IF(ISERROR((NGDP_NFLD!H$15*RGDP_NFLD_1!H8)/100),"…",(NGDP_NFLD!H$15*RGDP_NFLD_1!H8)/100)</f>
        <v>465.38087207916624</v>
      </c>
      <c r="I8" s="22">
        <f>IF(ISERROR((NGDP_NFLD!I$15*RGDP_NFLD_1!I8)/100),"…",(NGDP_NFLD!I$15*RGDP_NFLD_1!I8)/100)</f>
        <v>839.8112164836831</v>
      </c>
      <c r="J8" s="22">
        <f>IF(ISERROR((NGDP_NFLD!J$15*RGDP_NFLD_1!J8)/100),"…",(NGDP_NFLD!J$15*RGDP_NFLD_1!J8)/100)</f>
        <v>534.80852369941874</v>
      </c>
      <c r="K8" s="22">
        <f>IF(ISERROR((NGDP_NFLD!K$15*RGDP_NFLD_1!K8)/100),"…",(NGDP_NFLD!K$15*RGDP_NFLD_1!K8)/100)</f>
        <v>402.19236926358514</v>
      </c>
      <c r="L8" s="22">
        <f>IF(ISERROR((NGDP_NFLD!L$15*RGDP_NFLD_1!L8)/100),"…",(NGDP_NFLD!L$15*RGDP_NFLD_1!L8)/100)</f>
        <v>847.45043158985152</v>
      </c>
      <c r="M8" s="22">
        <f>IF(ISERROR((NGDP_NFLD!M$15*RGDP_NFLD_1!M8)/100),"…",(NGDP_NFLD!M$15*RGDP_NFLD_1!M8)/100)</f>
        <v>389.61067980022347</v>
      </c>
      <c r="N8" s="22">
        <f>IF(ISERROR((NGDP_NFLD!N$15*RGDP_NFLD_1!N8)/100),"…",(NGDP_NFLD!N$15*RGDP_NFLD_1!N8)/100)</f>
        <v>151.32030034034352</v>
      </c>
      <c r="O8" s="22">
        <f>IF(ISERROR((NGDP_NFLD!O$15*RGDP_NFLD_1!O8)/100),"…",(NGDP_NFLD!O$15*RGDP_NFLD_1!O8)/100)</f>
        <v>36.149985474214454</v>
      </c>
      <c r="P8" s="22">
        <f>IF(ISERROR((NGDP_NFLD!P$15*RGDP_NFLD_1!P8)/100),"…",(NGDP_NFLD!P$15*RGDP_NFLD_1!P8)/100)</f>
        <v>303.9318072986548</v>
      </c>
      <c r="Q8" s="22">
        <f>IF(ISERROR((NGDP_NFLD!Q$15*RGDP_NFLD_1!Q8)/100),"…",(NGDP_NFLD!Q$15*RGDP_NFLD_1!Q8)/100)</f>
        <v>675.09974143548754</v>
      </c>
      <c r="S8" s="43"/>
      <c r="T8" s="43"/>
    </row>
    <row r="9" spans="1:20">
      <c r="A9" s="5">
        <v>2001</v>
      </c>
      <c r="B9" s="129">
        <f>IF(ISERROR((NGDP_NFLD!B$15*RGDP_NFLD_1!B9)/100),"…",(NGDP_NFLD!B$15*RGDP_NFLD_1!B9)/100)</f>
        <v>14192.232256893234</v>
      </c>
      <c r="C9" s="78">
        <f>IF(ISERROR((NGDP_NFLD!C$15*RGDP_NFLD_1!C9)/100),"…",(NGDP_NFLD!C$15*RGDP_NFLD_1!C9)/100)</f>
        <v>361.31013766243427</v>
      </c>
      <c r="D9" s="78">
        <f>IF(ISERROR((NGDP_NFLD!D$15*RGDP_NFLD_1!D9)/100),"…",(NGDP_NFLD!D$15*RGDP_NFLD_1!D9)/100)</f>
        <v>4514.1095909116539</v>
      </c>
      <c r="E9" s="78">
        <f>IF(ISERROR((NGDP_NFLD!E$15*RGDP_NFLD_1!E9)/100),"…",(NGDP_NFLD!E$15*RGDP_NFLD_1!E9)/100)</f>
        <v>509.00536268621164</v>
      </c>
      <c r="F9" s="78">
        <f>IF(ISERROR((NGDP_NFLD!F$15*RGDP_NFLD_1!F9)/100),"…",(NGDP_NFLD!F$15*RGDP_NFLD_1!F9)/100)</f>
        <v>986.21081324946533</v>
      </c>
      <c r="G9" s="78">
        <f>IF(ISERROR((NGDP_NFLD!G$15*RGDP_NFLD_1!G9)/100),"…",(NGDP_NFLD!G$15*RGDP_NFLD_1!G9)/100)</f>
        <v>1066.5580115721548</v>
      </c>
      <c r="H9" s="78">
        <f>IF(ISERROR((NGDP_NFLD!H$15*RGDP_NFLD_1!H9)/100),"…",(NGDP_NFLD!H$15*RGDP_NFLD_1!H9)/100)</f>
        <v>466.9245576794508</v>
      </c>
      <c r="I9" s="22">
        <f>IF(ISERROR((NGDP_NFLD!I$15*RGDP_NFLD_1!I9)/100),"…",(NGDP_NFLD!I$15*RGDP_NFLD_1!I9)/100)</f>
        <v>881.69183294033382</v>
      </c>
      <c r="J9" s="22">
        <f>IF(ISERROR((NGDP_NFLD!J$15*RGDP_NFLD_1!J9)/100),"…",(NGDP_NFLD!J$15*RGDP_NFLD_1!J9)/100)</f>
        <v>537.73277878968736</v>
      </c>
      <c r="K9" s="22">
        <f>IF(ISERROR((NGDP_NFLD!K$15*RGDP_NFLD_1!K9)/100),"…",(NGDP_NFLD!K$15*RGDP_NFLD_1!K9)/100)</f>
        <v>395.01004428548254</v>
      </c>
      <c r="L9" s="22">
        <f>IF(ISERROR((NGDP_NFLD!L$15*RGDP_NFLD_1!L9)/100),"…",(NGDP_NFLD!L$15*RGDP_NFLD_1!L9)/100)</f>
        <v>875.92029753769975</v>
      </c>
      <c r="M9" s="22">
        <f>IF(ISERROR((NGDP_NFLD!M$15*RGDP_NFLD_1!M9)/100),"…",(NGDP_NFLD!M$15*RGDP_NFLD_1!M9)/100)</f>
        <v>431.52600958537937</v>
      </c>
      <c r="N9" s="22">
        <f>IF(ISERROR((NGDP_NFLD!N$15*RGDP_NFLD_1!N9)/100),"…",(NGDP_NFLD!N$15*RGDP_NFLD_1!N9)/100)</f>
        <v>169.43856852101882</v>
      </c>
      <c r="O9" s="22">
        <f>IF(ISERROR((NGDP_NFLD!O$15*RGDP_NFLD_1!O9)/100),"…",(NGDP_NFLD!O$15*RGDP_NFLD_1!O9)/100)</f>
        <v>41.560362387020639</v>
      </c>
      <c r="P9" s="22">
        <f>IF(ISERROR((NGDP_NFLD!P$15*RGDP_NFLD_1!P9)/100),"…",(NGDP_NFLD!P$15*RGDP_NFLD_1!P9)/100)</f>
        <v>314.53101154470608</v>
      </c>
      <c r="Q9" s="22">
        <f>IF(ISERROR((NGDP_NFLD!Q$15*RGDP_NFLD_1!Q9)/100),"…",(NGDP_NFLD!Q$15*RGDP_NFLD_1!Q9)/100)</f>
        <v>700.94585898599917</v>
      </c>
      <c r="S9" s="43"/>
      <c r="T9" s="43"/>
    </row>
    <row r="10" spans="1:20">
      <c r="A10" s="5">
        <v>2002</v>
      </c>
      <c r="B10" s="129">
        <f>IF(ISERROR((NGDP_NFLD!B$15*RGDP_NFLD_1!B10)/100),"…",(NGDP_NFLD!B$15*RGDP_NFLD_1!B10)/100)</f>
        <v>17099.587245335581</v>
      </c>
      <c r="C10" s="78">
        <f>IF(ISERROR((NGDP_NFLD!C$15*RGDP_NFLD_1!C10)/100),"…",(NGDP_NFLD!C$15*RGDP_NFLD_1!C10)/100)</f>
        <v>366.16738300961612</v>
      </c>
      <c r="D10" s="78">
        <f>IF(ISERROR((NGDP_NFLD!D$15*RGDP_NFLD_1!D10)/100),"…",(NGDP_NFLD!D$15*RGDP_NFLD_1!D10)/100)</f>
        <v>8665.8271051598567</v>
      </c>
      <c r="E10" s="78">
        <f>IF(ISERROR((NGDP_NFLD!E$15*RGDP_NFLD_1!E10)/100),"…",(NGDP_NFLD!E$15*RGDP_NFLD_1!E10)/100)</f>
        <v>560.30268027539762</v>
      </c>
      <c r="F10" s="78">
        <f>IF(ISERROR((NGDP_NFLD!F$15*RGDP_NFLD_1!F10)/100),"…",(NGDP_NFLD!F$15*RGDP_NFLD_1!F10)/100)</f>
        <v>985.33916739707729</v>
      </c>
      <c r="G10" s="78">
        <f>IF(ISERROR((NGDP_NFLD!G$15*RGDP_NFLD_1!G10)/100),"…",(NGDP_NFLD!G$15*RGDP_NFLD_1!G10)/100)</f>
        <v>1080.0578938203168</v>
      </c>
      <c r="H10" s="78">
        <f>IF(ISERROR((NGDP_NFLD!H$15*RGDP_NFLD_1!H10)/100),"…",(NGDP_NFLD!H$15*RGDP_NFLD_1!H10)/100)</f>
        <v>474.03139837737092</v>
      </c>
      <c r="I10" s="22">
        <f>IF(ISERROR((NGDP_NFLD!I$15*RGDP_NFLD_1!I10)/100),"…",(NGDP_NFLD!I$15*RGDP_NFLD_1!I10)/100)</f>
        <v>929.68605797125963</v>
      </c>
      <c r="J10" s="22">
        <f>IF(ISERROR((NGDP_NFLD!J$15*RGDP_NFLD_1!J10)/100),"…",(NGDP_NFLD!J$15*RGDP_NFLD_1!J10)/100)</f>
        <v>538.94378242340792</v>
      </c>
      <c r="K10" s="22">
        <f>IF(ISERROR((NGDP_NFLD!K$15*RGDP_NFLD_1!K10)/100),"…",(NGDP_NFLD!K$15*RGDP_NFLD_1!K10)/100)</f>
        <v>452.28341520793913</v>
      </c>
      <c r="L10" s="22">
        <f>IF(ISERROR((NGDP_NFLD!L$15*RGDP_NFLD_1!L10)/100),"…",(NGDP_NFLD!L$15*RGDP_NFLD_1!L10)/100)</f>
        <v>884.74598015155254</v>
      </c>
      <c r="M10" s="22">
        <f>IF(ISERROR((NGDP_NFLD!M$15*RGDP_NFLD_1!M10)/100),"…",(NGDP_NFLD!M$15*RGDP_NFLD_1!M10)/100)</f>
        <v>478.78154098199479</v>
      </c>
      <c r="N10" s="22">
        <f>IF(ISERROR((NGDP_NFLD!N$15*RGDP_NFLD_1!N10)/100),"…",(NGDP_NFLD!N$15*RGDP_NFLD_1!N10)/100)</f>
        <v>176.61869196344068</v>
      </c>
      <c r="O10" s="22">
        <f>IF(ISERROR((NGDP_NFLD!O$15*RGDP_NFLD_1!O10)/100),"…",(NGDP_NFLD!O$15*RGDP_NFLD_1!O10)/100)</f>
        <v>44.091405573351359</v>
      </c>
      <c r="P10" s="22">
        <f>IF(ISERROR((NGDP_NFLD!P$15*RGDP_NFLD_1!P10)/100),"…",(NGDP_NFLD!P$15*RGDP_NFLD_1!P10)/100)</f>
        <v>328.41286965500279</v>
      </c>
      <c r="Q10" s="22">
        <f>IF(ISERROR((NGDP_NFLD!Q$15*RGDP_NFLD_1!Q10)/100),"…",(NGDP_NFLD!Q$15*RGDP_NFLD_1!Q10)/100)</f>
        <v>730.47052330645852</v>
      </c>
      <c r="S10" s="43"/>
      <c r="T10" s="43"/>
    </row>
    <row r="11" spans="1:20">
      <c r="A11" s="5">
        <v>2003</v>
      </c>
      <c r="B11" s="129">
        <f>IF(ISERROR((NGDP_NFLD!B$15*RGDP_NFLD_1!B11)/100),"…",(NGDP_NFLD!B$15*RGDP_NFLD_1!B11)/100)</f>
        <v>18457.894744368725</v>
      </c>
      <c r="C11" s="78">
        <f>IF(ISERROR((NGDP_NFLD!C$15*RGDP_NFLD_1!C11)/100),"…",(NGDP_NFLD!C$15*RGDP_NFLD_1!C11)/100)</f>
        <v>391.15001496892268</v>
      </c>
      <c r="D11" s="78">
        <f>IF(ISERROR((NGDP_NFLD!D$15*RGDP_NFLD_1!D11)/100),"…",(NGDP_NFLD!D$15*RGDP_NFLD_1!D11)/100)</f>
        <v>10020.660263246949</v>
      </c>
      <c r="E11" s="78">
        <f>IF(ISERROR((NGDP_NFLD!E$15*RGDP_NFLD_1!E11)/100),"…",(NGDP_NFLD!E$15*RGDP_NFLD_1!E11)/100)</f>
        <v>545.60485707073747</v>
      </c>
      <c r="F11" s="78">
        <f>IF(ISERROR((NGDP_NFLD!F$15*RGDP_NFLD_1!F11)/100),"…",(NGDP_NFLD!F$15*RGDP_NFLD_1!F11)/100)</f>
        <v>964.3603023549332</v>
      </c>
      <c r="G11" s="78">
        <f>IF(ISERROR((NGDP_NFLD!G$15*RGDP_NFLD_1!G11)/100),"…",(NGDP_NFLD!G$15*RGDP_NFLD_1!G11)/100)</f>
        <v>1251.5765972099784</v>
      </c>
      <c r="H11" s="78">
        <f>IF(ISERROR((NGDP_NFLD!H$15*RGDP_NFLD_1!H11)/100),"…",(NGDP_NFLD!H$15*RGDP_NFLD_1!H11)/100)</f>
        <v>492.54472384632157</v>
      </c>
      <c r="I11" s="22">
        <f>IF(ISERROR((NGDP_NFLD!I$15*RGDP_NFLD_1!I11)/100),"…",(NGDP_NFLD!I$15*RGDP_NFLD_1!I11)/100)</f>
        <v>957.47274228329172</v>
      </c>
      <c r="J11" s="22">
        <f>IF(ISERROR((NGDP_NFLD!J$15*RGDP_NFLD_1!J11)/100),"…",(NGDP_NFLD!J$15*RGDP_NFLD_1!J11)/100)</f>
        <v>566.83765770034915</v>
      </c>
      <c r="K11" s="22">
        <f>IF(ISERROR((NGDP_NFLD!K$15*RGDP_NFLD_1!K11)/100),"…",(NGDP_NFLD!K$15*RGDP_NFLD_1!K11)/100)</f>
        <v>446.30161124396795</v>
      </c>
      <c r="L11" s="22">
        <f>IF(ISERROR((NGDP_NFLD!L$15*RGDP_NFLD_1!L11)/100),"…",(NGDP_NFLD!L$15*RGDP_NFLD_1!L11)/100)</f>
        <v>920.08254863423383</v>
      </c>
      <c r="M11" s="22">
        <f>IF(ISERROR((NGDP_NFLD!M$15*RGDP_NFLD_1!M11)/100),"…",(NGDP_NFLD!M$15*RGDP_NFLD_1!M11)/100)</f>
        <v>467.11511807304203</v>
      </c>
      <c r="N11" s="22">
        <f>IF(ISERROR((NGDP_NFLD!N$15*RGDP_NFLD_1!N11)/100),"…",(NGDP_NFLD!N$15*RGDP_NFLD_1!N11)/100)</f>
        <v>178.12617365824772</v>
      </c>
      <c r="O11" s="22">
        <f>IF(ISERROR((NGDP_NFLD!O$15*RGDP_NFLD_1!O11)/100),"…",(NGDP_NFLD!O$15*RGDP_NFLD_1!O11)/100)</f>
        <v>39.1163918356132</v>
      </c>
      <c r="P11" s="22">
        <f>IF(ISERROR((NGDP_NFLD!P$15*RGDP_NFLD_1!P11)/100),"…",(NGDP_NFLD!P$15*RGDP_NFLD_1!P11)/100)</f>
        <v>346.50030396904725</v>
      </c>
      <c r="Q11" s="22">
        <f>IF(ISERROR((NGDP_NFLD!Q$15*RGDP_NFLD_1!Q11)/100),"…",(NGDP_NFLD!Q$15*RGDP_NFLD_1!Q11)/100)</f>
        <v>733.97542589882471</v>
      </c>
      <c r="S11" s="43"/>
      <c r="T11" s="43"/>
    </row>
    <row r="12" spans="1:20">
      <c r="A12" s="5">
        <v>2004</v>
      </c>
      <c r="B12" s="129">
        <f>IF(ISERROR((NGDP_NFLD!B$15*RGDP_NFLD_1!B12)/100),"…",(NGDP_NFLD!B$15*RGDP_NFLD_1!B12)/100)</f>
        <v>18191.62124429024</v>
      </c>
      <c r="C12" s="78">
        <f>IF(ISERROR((NGDP_NFLD!C$15*RGDP_NFLD_1!C12)/100),"…",(NGDP_NFLD!C$15*RGDP_NFLD_1!C12)/100)</f>
        <v>431.27661489927544</v>
      </c>
      <c r="D12" s="78">
        <f>IF(ISERROR((NGDP_NFLD!D$15*RGDP_NFLD_1!D12)/100),"…",(NGDP_NFLD!D$15*RGDP_NFLD_1!D12)/100)</f>
        <v>9480.6055156335515</v>
      </c>
      <c r="E12" s="78">
        <f>IF(ISERROR((NGDP_NFLD!E$15*RGDP_NFLD_1!E12)/100),"…",(NGDP_NFLD!E$15*RGDP_NFLD_1!E12)/100)</f>
        <v>540.25805844309218</v>
      </c>
      <c r="F12" s="78">
        <f>IF(ISERROR((NGDP_NFLD!F$15*RGDP_NFLD_1!F12)/100),"…",(NGDP_NFLD!F$15*RGDP_NFLD_1!F12)/100)</f>
        <v>1057.9304710680278</v>
      </c>
      <c r="G12" s="78">
        <f>IF(ISERROR((NGDP_NFLD!G$15*RGDP_NFLD_1!G12)/100),"…",(NGDP_NFLD!G$15*RGDP_NFLD_1!G12)/100)</f>
        <v>1209.3364039296139</v>
      </c>
      <c r="H12" s="78">
        <f>IF(ISERROR((NGDP_NFLD!H$15*RGDP_NFLD_1!H12)/100),"…",(NGDP_NFLD!H$15*RGDP_NFLD_1!H12)/100)</f>
        <v>510.89125277796614</v>
      </c>
      <c r="I12" s="22">
        <f>IF(ISERROR((NGDP_NFLD!I$15*RGDP_NFLD_1!I12)/100),"…",(NGDP_NFLD!I$15*RGDP_NFLD_1!I12)/100)</f>
        <v>978.48147333573934</v>
      </c>
      <c r="J12" s="22">
        <f>IF(ISERROR((NGDP_NFLD!J$15*RGDP_NFLD_1!J12)/100),"…",(NGDP_NFLD!J$15*RGDP_NFLD_1!J12)/100)</f>
        <v>542.00316002436705</v>
      </c>
      <c r="K12" s="22">
        <f>IF(ISERROR((NGDP_NFLD!K$15*RGDP_NFLD_1!K12)/100),"…",(NGDP_NFLD!K$15*RGDP_NFLD_1!K12)/100)</f>
        <v>439.82850495077429</v>
      </c>
      <c r="L12" s="22">
        <f>IF(ISERROR((NGDP_NFLD!L$15*RGDP_NFLD_1!L12)/100),"…",(NGDP_NFLD!L$15*RGDP_NFLD_1!L12)/100)</f>
        <v>901.66620228991383</v>
      </c>
      <c r="M12" s="22">
        <f>IF(ISERROR((NGDP_NFLD!M$15*RGDP_NFLD_1!M12)/100),"…",(NGDP_NFLD!M$15*RGDP_NFLD_1!M12)/100)</f>
        <v>473.58816643546345</v>
      </c>
      <c r="N12" s="22">
        <f>IF(ISERROR((NGDP_NFLD!N$15*RGDP_NFLD_1!N12)/100),"…",(NGDP_NFLD!N$15*RGDP_NFLD_1!N12)/100)</f>
        <v>205.74751148357856</v>
      </c>
      <c r="O12" s="22">
        <f>IF(ISERROR((NGDP_NFLD!O$15*RGDP_NFLD_1!O12)/100),"…",(NGDP_NFLD!O$15*RGDP_NFLD_1!O12)/100)</f>
        <v>43.444297581264706</v>
      </c>
      <c r="P12" s="22">
        <f>IF(ISERROR((NGDP_NFLD!P$15*RGDP_NFLD_1!P12)/100),"…",(NGDP_NFLD!P$15*RGDP_NFLD_1!P12)/100)</f>
        <v>347.5395997870653</v>
      </c>
      <c r="Q12" s="22">
        <f>IF(ISERROR((NGDP_NFLD!Q$15*RGDP_NFLD_1!Q12)/100),"…",(NGDP_NFLD!Q$15*RGDP_NFLD_1!Q12)/100)</f>
        <v>745.26348368428239</v>
      </c>
      <c r="S12" s="43"/>
      <c r="T12" s="43"/>
    </row>
    <row r="13" spans="1:20">
      <c r="A13" s="5">
        <v>2005</v>
      </c>
      <c r="B13" s="129">
        <f>IF(ISERROR((NGDP_NFLD!B$15*RGDP_NFLD_1!B13)/100),"…",(NGDP_NFLD!B$15*RGDP_NFLD_1!B13)/100)</f>
        <v>18705.323380533173</v>
      </c>
      <c r="C13" s="78">
        <f>IF(ISERROR((NGDP_NFLD!C$15*RGDP_NFLD_1!C13)/100),"…",(NGDP_NFLD!C$15*RGDP_NFLD_1!C13)/100)</f>
        <v>361.63919689129426</v>
      </c>
      <c r="D13" s="78">
        <f>IF(ISERROR((NGDP_NFLD!D$15*RGDP_NFLD_1!D13)/100),"…",(NGDP_NFLD!D$15*RGDP_NFLD_1!D13)/100)</f>
        <v>9775.4502260610279</v>
      </c>
      <c r="E13" s="78">
        <f>IF(ISERROR((NGDP_NFLD!E$15*RGDP_NFLD_1!E13)/100),"…",(NGDP_NFLD!E$15*RGDP_NFLD_1!E13)/100)</f>
        <v>608.44736000958096</v>
      </c>
      <c r="F13" s="78">
        <f>IF(ISERROR((NGDP_NFLD!F$15*RGDP_NFLD_1!F13)/100),"…",(NGDP_NFLD!F$15*RGDP_NFLD_1!F13)/100)</f>
        <v>1099.1396282193471</v>
      </c>
      <c r="G13" s="78">
        <f>IF(ISERROR((NGDP_NFLD!G$15*RGDP_NFLD_1!G13)/100),"…",(NGDP_NFLD!G$15*RGDP_NFLD_1!G13)/100)</f>
        <v>1143.7849761046946</v>
      </c>
      <c r="H13" s="78">
        <f>IF(ISERROR((NGDP_NFLD!H$15*RGDP_NFLD_1!H13)/100),"…",(NGDP_NFLD!H$15*RGDP_NFLD_1!H13)/100)</f>
        <v>519.769625326506</v>
      </c>
      <c r="I13" s="22">
        <f>IF(ISERROR((NGDP_NFLD!I$15*RGDP_NFLD_1!I13)/100),"…",(NGDP_NFLD!I$15*RGDP_NFLD_1!I13)/100)</f>
        <v>999.96974896739175</v>
      </c>
      <c r="J13" s="22">
        <f>IF(ISERROR((NGDP_NFLD!J$15*RGDP_NFLD_1!J13)/100),"…",(NGDP_NFLD!J$15*RGDP_NFLD_1!J13)/100)</f>
        <v>595.65062099830425</v>
      </c>
      <c r="K13" s="22">
        <f>IF(ISERROR((NGDP_NFLD!K$15*RGDP_NFLD_1!K13)/100),"…",(NGDP_NFLD!K$15*RGDP_NFLD_1!K13)/100)</f>
        <v>447.09997752894276</v>
      </c>
      <c r="L13" s="22">
        <f>IF(ISERROR((NGDP_NFLD!L$15*RGDP_NFLD_1!L13)/100),"…",(NGDP_NFLD!L$15*RGDP_NFLD_1!L13)/100)</f>
        <v>950.60686623807032</v>
      </c>
      <c r="M13" s="22">
        <f>IF(ISERROR((NGDP_NFLD!M$15*RGDP_NFLD_1!M13)/100),"…",(NGDP_NFLD!M$15*RGDP_NFLD_1!M13)/100)</f>
        <v>507.52673619333285</v>
      </c>
      <c r="N13" s="22">
        <f>IF(ISERROR((NGDP_NFLD!N$15*RGDP_NFLD_1!N13)/100),"…",(NGDP_NFLD!N$15*RGDP_NFLD_1!N13)/100)</f>
        <v>215.31349178158283</v>
      </c>
      <c r="O13" s="22">
        <f>IF(ISERROR((NGDP_NFLD!O$15*RGDP_NFLD_1!O13)/100),"…",(NGDP_NFLD!O$15*RGDP_NFLD_1!O13)/100)</f>
        <v>41.593014625134259</v>
      </c>
      <c r="P13" s="22">
        <f>IF(ISERROR((NGDP_NFLD!P$15*RGDP_NFLD_1!P13)/100),"…",(NGDP_NFLD!P$15*RGDP_NFLD_1!P13)/100)</f>
        <v>349.22413469388113</v>
      </c>
      <c r="Q13" s="22">
        <f>IF(ISERROR((NGDP_NFLD!Q$15*RGDP_NFLD_1!Q13)/100),"…",(NGDP_NFLD!Q$15*RGDP_NFLD_1!Q13)/100)</f>
        <v>810.84053006810655</v>
      </c>
      <c r="S13" s="43"/>
      <c r="T13" s="43"/>
    </row>
    <row r="14" spans="1:20">
      <c r="A14" s="5">
        <v>2006</v>
      </c>
      <c r="B14" s="129">
        <f>IF(ISERROR((NGDP_NFLD!B$15*RGDP_NFLD_1!B14)/100),"…",(NGDP_NFLD!B$15*RGDP_NFLD_1!B14)/100)</f>
        <v>19253.452542066098</v>
      </c>
      <c r="C14" s="78">
        <f>IF(ISERROR((NGDP_NFLD!C$15*RGDP_NFLD_1!C14)/100),"…",(NGDP_NFLD!C$15*RGDP_NFLD_1!C14)/100)</f>
        <v>378.00730658486333</v>
      </c>
      <c r="D14" s="78">
        <f>IF(ISERROR((NGDP_NFLD!D$15*RGDP_NFLD_1!D14)/100),"…",(NGDP_NFLD!D$15*RGDP_NFLD_1!D14)/100)</f>
        <v>10572.463892441772</v>
      </c>
      <c r="E14" s="78">
        <f>IF(ISERROR((NGDP_NFLD!E$15*RGDP_NFLD_1!E14)/100),"…",(NGDP_NFLD!E$15*RGDP_NFLD_1!E14)/100)</f>
        <v>622.29946814134917</v>
      </c>
      <c r="F14" s="78">
        <f>IF(ISERROR((NGDP_NFLD!F$15*RGDP_NFLD_1!F14)/100),"…",(NGDP_NFLD!F$15*RGDP_NFLD_1!F14)/100)</f>
        <v>977.66810472908878</v>
      </c>
      <c r="G14" s="78">
        <f>IF(ISERROR((NGDP_NFLD!G$15*RGDP_NFLD_1!G14)/100),"…",(NGDP_NFLD!G$15*RGDP_NFLD_1!G14)/100)</f>
        <v>1065.1430447747948</v>
      </c>
      <c r="H14" s="78">
        <f>IF(ISERROR((NGDP_NFLD!H$15*RGDP_NFLD_1!H14)/100),"…",(NGDP_NFLD!H$15*RGDP_NFLD_1!H14)/100)</f>
        <v>538.78116006055643</v>
      </c>
      <c r="I14" s="22">
        <f>IF(ISERROR((NGDP_NFLD!I$15*RGDP_NFLD_1!I14)/100),"…",(NGDP_NFLD!I$15*RGDP_NFLD_1!I14)/100)</f>
        <v>1030.3038676538176</v>
      </c>
      <c r="J14" s="22">
        <f>IF(ISERROR((NGDP_NFLD!J$15*RGDP_NFLD_1!J14)/100),"…",(NGDP_NFLD!J$15*RGDP_NFLD_1!J14)/100)</f>
        <v>598.26511410648391</v>
      </c>
      <c r="K14" s="22">
        <f>IF(ISERROR((NGDP_NFLD!K$15*RGDP_NFLD_1!K14)/100),"…",(NGDP_NFLD!K$15*RGDP_NFLD_1!K14)/100)</f>
        <v>476.02639269038571</v>
      </c>
      <c r="L14" s="22">
        <f>IF(ISERROR((NGDP_NFLD!L$15*RGDP_NFLD_1!L14)/100),"…",(NGDP_NFLD!L$15*RGDP_NFLD_1!L14)/100)</f>
        <v>977.34132478713013</v>
      </c>
      <c r="M14" s="22">
        <f>IF(ISERROR((NGDP_NFLD!M$15*RGDP_NFLD_1!M14)/100),"…",(NGDP_NFLD!M$15*RGDP_NFLD_1!M14)/100)</f>
        <v>505.89391797128656</v>
      </c>
      <c r="N14" s="22">
        <f>IF(ISERROR((NGDP_NFLD!N$15*RGDP_NFLD_1!N14)/100),"…",(NGDP_NFLD!N$15*RGDP_NFLD_1!N14)/100)</f>
        <v>219.52375758591907</v>
      </c>
      <c r="O14" s="22">
        <f>IF(ISERROR((NGDP_NFLD!O$15*RGDP_NFLD_1!O14)/100),"…",(NGDP_NFLD!O$15*RGDP_NFLD_1!O14)/100)</f>
        <v>41.249671393827654</v>
      </c>
      <c r="P14" s="22">
        <f>IF(ISERROR((NGDP_NFLD!P$15*RGDP_NFLD_1!P14)/100),"…",(NGDP_NFLD!P$15*RGDP_NFLD_1!P14)/100)</f>
        <v>338.05458518179023</v>
      </c>
      <c r="Q14" s="22">
        <f>IF(ISERROR((NGDP_NFLD!Q$15*RGDP_NFLD_1!Q14)/100),"…",(NGDP_NFLD!Q$15*RGDP_NFLD_1!Q14)/100)</f>
        <v>758.55046407021405</v>
      </c>
      <c r="S14" s="43"/>
      <c r="T14" s="43"/>
    </row>
    <row r="15" spans="1:20">
      <c r="A15" s="5">
        <v>2007</v>
      </c>
      <c r="B15" s="129">
        <f>IF(ISERROR((NGDP_NFLD!B$15*RGDP_NFLD_1!B15)/100),"…",(NGDP_NFLD!B$15*RGDP_NFLD_1!B15)/100)</f>
        <v>21426.320000000003</v>
      </c>
      <c r="C15" s="78">
        <f>IF(ISERROR((NGDP_NFLD!C$15*RGDP_NFLD_1!C15)/100),"…",(NGDP_NFLD!C$15*RGDP_NFLD_1!C15)/100)</f>
        <v>380.2</v>
      </c>
      <c r="D15" s="78">
        <f>IF(ISERROR((NGDP_NFLD!D$15*RGDP_NFLD_1!D15)/100),"…",(NGDP_NFLD!D$15*RGDP_NFLD_1!D15)/100)</f>
        <v>12795.163</v>
      </c>
      <c r="E15" s="78">
        <f>IF(ISERROR((NGDP_NFLD!E$15*RGDP_NFLD_1!E15)/100),"…",(NGDP_NFLD!E$15*RGDP_NFLD_1!E15)/100)</f>
        <v>613.89400000000001</v>
      </c>
      <c r="F15" s="78">
        <f>IF(ISERROR((NGDP_NFLD!F$15*RGDP_NFLD_1!F15)/100),"…",(NGDP_NFLD!F$15*RGDP_NFLD_1!F15)/100)</f>
        <v>951.95600000000002</v>
      </c>
      <c r="G15" s="78">
        <f>IF(ISERROR((NGDP_NFLD!G$15*RGDP_NFLD_1!G15)/100),"…",(NGDP_NFLD!G$15*RGDP_NFLD_1!G15)/100)</f>
        <v>1070.568</v>
      </c>
      <c r="H15" s="78">
        <f>IF(ISERROR((NGDP_NFLD!H$15*RGDP_NFLD_1!H15)/100),"…",(NGDP_NFLD!H$15*RGDP_NFLD_1!H15)/100)</f>
        <v>592.77200000000005</v>
      </c>
      <c r="I15" s="22">
        <f>IF(ISERROR((NGDP_NFLD!I$15*RGDP_NFLD_1!I15)/100),"…",(NGDP_NFLD!I$15*RGDP_NFLD_1!I15)/100)</f>
        <v>1093.24</v>
      </c>
      <c r="J15" s="22">
        <f>IF(ISERROR((NGDP_NFLD!J$15*RGDP_NFLD_1!J15)/100),"…",(NGDP_NFLD!J$15*RGDP_NFLD_1!J15)/100)</f>
        <v>598.82600000000002</v>
      </c>
      <c r="K15" s="22">
        <f>IF(ISERROR((NGDP_NFLD!K$15*RGDP_NFLD_1!K15)/100),"…",(NGDP_NFLD!K$15*RGDP_NFLD_1!K15)/100)</f>
        <v>480.46</v>
      </c>
      <c r="L15" s="22">
        <f>IF(ISERROR((NGDP_NFLD!L$15*RGDP_NFLD_1!L15)/100),"…",(NGDP_NFLD!L$15*RGDP_NFLD_1!L15)/100)</f>
        <v>980.70699999999999</v>
      </c>
      <c r="M15" s="22">
        <f>IF(ISERROR((NGDP_NFLD!M$15*RGDP_NFLD_1!M15)/100),"…",(NGDP_NFLD!M$15*RGDP_NFLD_1!M15)/100)</f>
        <v>514.43899999999996</v>
      </c>
      <c r="N15" s="22">
        <f>IF(ISERROR((NGDP_NFLD!N$15*RGDP_NFLD_1!N15)/100),"…",(NGDP_NFLD!N$15*RGDP_NFLD_1!N15)/100)</f>
        <v>242.68199999999996</v>
      </c>
      <c r="O15" s="22">
        <f>IF(ISERROR((NGDP_NFLD!O$15*RGDP_NFLD_1!O15)/100),"…",(NGDP_NFLD!O$15*RGDP_NFLD_1!O15)/100)</f>
        <v>40.186</v>
      </c>
      <c r="P15" s="22">
        <f>IF(ISERROR((NGDP_NFLD!P$15*RGDP_NFLD_1!P15)/100),"…",(NGDP_NFLD!P$15*RGDP_NFLD_1!P15)/100)</f>
        <v>348.45100000000008</v>
      </c>
      <c r="Q15" s="22">
        <f>IF(ISERROR((NGDP_NFLD!Q$15*RGDP_NFLD_1!Q15)/100),"…",(NGDP_NFLD!Q$15*RGDP_NFLD_1!Q15)/100)</f>
        <v>722.77599999999995</v>
      </c>
      <c r="S15" s="43"/>
      <c r="T15" s="43"/>
    </row>
    <row r="16" spans="1:20">
      <c r="A16" s="5">
        <v>2008</v>
      </c>
      <c r="B16" s="129">
        <f>IF(ISERROR((NGDP_NFLD!B$15*RGDP_NFLD_1!B16)/100),"…",(NGDP_NFLD!B$15*RGDP_NFLD_1!B16)/100)</f>
        <v>21001.561186469829</v>
      </c>
      <c r="C16" s="78">
        <f>IF(ISERROR((NGDP_NFLD!C$15*RGDP_NFLD_1!C16)/100),"…",(NGDP_NFLD!C$15*RGDP_NFLD_1!C16)/100)</f>
        <v>397.0138393937612</v>
      </c>
      <c r="D16" s="78">
        <f>IF(ISERROR((NGDP_NFLD!D$15*RGDP_NFLD_1!D16)/100),"…",(NGDP_NFLD!D$15*RGDP_NFLD_1!D16)/100)</f>
        <v>12041.025330866898</v>
      </c>
      <c r="E16" s="78">
        <f>IF(ISERROR((NGDP_NFLD!E$15*RGDP_NFLD_1!E16)/100),"…",(NGDP_NFLD!E$15*RGDP_NFLD_1!E16)/100)</f>
        <v>587.47834164821381</v>
      </c>
      <c r="F16" s="78">
        <f>IF(ISERROR((NGDP_NFLD!F$15*RGDP_NFLD_1!F16)/100),"…",(NGDP_NFLD!F$15*RGDP_NFLD_1!F16)/100)</f>
        <v>1108.587872162643</v>
      </c>
      <c r="G16" s="78">
        <f>IF(ISERROR((NGDP_NFLD!G$15*RGDP_NFLD_1!G16)/100),"…",(NGDP_NFLD!G$15*RGDP_NFLD_1!G16)/100)</f>
        <v>1154.7261612922391</v>
      </c>
      <c r="H16" s="78">
        <f>IF(ISERROR((NGDP_NFLD!H$15*RGDP_NFLD_1!H16)/100),"…",(NGDP_NFLD!H$15*RGDP_NFLD_1!H16)/100)</f>
        <v>605.39252020083131</v>
      </c>
      <c r="I16" s="22">
        <f>IF(ISERROR((NGDP_NFLD!I$15*RGDP_NFLD_1!I16)/100),"…",(NGDP_NFLD!I$15*RGDP_NFLD_1!I16)/100)</f>
        <v>1147.7116846780136</v>
      </c>
      <c r="J16" s="22">
        <f>IF(ISERROR((NGDP_NFLD!J$15*RGDP_NFLD_1!J16)/100),"…",(NGDP_NFLD!J$15*RGDP_NFLD_1!J16)/100)</f>
        <v>608.13167321174001</v>
      </c>
      <c r="K16" s="22">
        <f>IF(ISERROR((NGDP_NFLD!K$15*RGDP_NFLD_1!K16)/100),"…",(NGDP_NFLD!K$15*RGDP_NFLD_1!K16)/100)</f>
        <v>472.76415218138408</v>
      </c>
      <c r="L16" s="22">
        <f>IF(ISERROR((NGDP_NFLD!L$15*RGDP_NFLD_1!L16)/100),"…",(NGDP_NFLD!L$15*RGDP_NFLD_1!L16)/100)</f>
        <v>1037.1713856052938</v>
      </c>
      <c r="M16" s="22">
        <f>IF(ISERROR((NGDP_NFLD!M$15*RGDP_NFLD_1!M16)/100),"…",(NGDP_NFLD!M$15*RGDP_NFLD_1!M16)/100)</f>
        <v>525.74333383024725</v>
      </c>
      <c r="N16" s="22">
        <f>IF(ISERROR((NGDP_NFLD!N$15*RGDP_NFLD_1!N16)/100),"…",(NGDP_NFLD!N$15*RGDP_NFLD_1!N16)/100)</f>
        <v>256.50288621509952</v>
      </c>
      <c r="O16" s="22">
        <f>IF(ISERROR((NGDP_NFLD!O$15*RGDP_NFLD_1!O16)/100),"…",(NGDP_NFLD!O$15*RGDP_NFLD_1!O16)/100)</f>
        <v>43.455917635306044</v>
      </c>
      <c r="P16" s="22">
        <f>IF(ISERROR((NGDP_NFLD!P$15*RGDP_NFLD_1!P16)/100),"…",(NGDP_NFLD!P$15*RGDP_NFLD_1!P16)/100)</f>
        <v>349.54723581660818</v>
      </c>
      <c r="Q16" s="22">
        <f>IF(ISERROR((NGDP_NFLD!Q$15*RGDP_NFLD_1!Q16)/100),"…",(NGDP_NFLD!Q$15*RGDP_NFLD_1!Q16)/100)</f>
        <v>714.24273504033567</v>
      </c>
      <c r="S16" s="43"/>
      <c r="T16" s="43"/>
    </row>
    <row r="17" spans="1:20">
      <c r="A17" s="5">
        <v>2009</v>
      </c>
      <c r="B17" s="129">
        <f>IF(ISERROR((NGDP_NFLD!B$15*RGDP_NFLD_1!B17)/100),"…",(NGDP_NFLD!B$15*RGDP_NFLD_1!B17)/100)</f>
        <v>18418.312402053532</v>
      </c>
      <c r="C17" s="78">
        <f>IF(ISERROR((NGDP_NFLD!C$15*RGDP_NFLD_1!C17)/100),"…",(NGDP_NFLD!C$15*RGDP_NFLD_1!C17)/100)</f>
        <v>329.23330497469397</v>
      </c>
      <c r="D17" s="78">
        <f>IF(ISERROR((NGDP_NFLD!D$15*RGDP_NFLD_1!D17)/100),"…",(NGDP_NFLD!D$15*RGDP_NFLD_1!D17)/100)</f>
        <v>9641.2942399117237</v>
      </c>
      <c r="E17" s="78">
        <f>IF(ISERROR((NGDP_NFLD!E$15*RGDP_NFLD_1!E17)/100),"…",(NGDP_NFLD!E$15*RGDP_NFLD_1!E17)/100)</f>
        <v>527.19017224262211</v>
      </c>
      <c r="F17" s="78">
        <f>IF(ISERROR((NGDP_NFLD!F$15*RGDP_NFLD_1!F17)/100),"…",(NGDP_NFLD!F$15*RGDP_NFLD_1!F17)/100)</f>
        <v>1101.0363635555686</v>
      </c>
      <c r="G17" s="78">
        <f>IF(ISERROR((NGDP_NFLD!G$15*RGDP_NFLD_1!G17)/100),"…",(NGDP_NFLD!G$15*RGDP_NFLD_1!G17)/100)</f>
        <v>971.91613547384225</v>
      </c>
      <c r="H17" s="78">
        <f>IF(ISERROR((NGDP_NFLD!H$15*RGDP_NFLD_1!H17)/100),"…",(NGDP_NFLD!H$15*RGDP_NFLD_1!H17)/100)</f>
        <v>603.67664399835155</v>
      </c>
      <c r="I17" s="22">
        <f>IF(ISERROR((NGDP_NFLD!I$15*RGDP_NFLD_1!I17)/100),"…",(NGDP_NFLD!I$15*RGDP_NFLD_1!I17)/100)</f>
        <v>1209.2793861597779</v>
      </c>
      <c r="J17" s="22">
        <f>IF(ISERROR((NGDP_NFLD!J$15*RGDP_NFLD_1!J17)/100),"…",(NGDP_NFLD!J$15*RGDP_NFLD_1!J17)/100)</f>
        <v>547.3883428187454</v>
      </c>
      <c r="K17" s="22">
        <f>IF(ISERROR((NGDP_NFLD!K$15*RGDP_NFLD_1!K17)/100),"…",(NGDP_NFLD!K$15*RGDP_NFLD_1!K17)/100)</f>
        <v>482.88667105510189</v>
      </c>
      <c r="L17" s="22">
        <f>IF(ISERROR((NGDP_NFLD!L$15*RGDP_NFLD_1!L17)/100),"…",(NGDP_NFLD!L$15*RGDP_NFLD_1!L17)/100)</f>
        <v>1059.6772309816342</v>
      </c>
      <c r="M17" s="22">
        <f>IF(ISERROR((NGDP_NFLD!M$15*RGDP_NFLD_1!M17)/100),"…",(NGDP_NFLD!M$15*RGDP_NFLD_1!M17)/100)</f>
        <v>552.44276467451436</v>
      </c>
      <c r="N17" s="22">
        <f>IF(ISERROR((NGDP_NFLD!N$15*RGDP_NFLD_1!N17)/100),"…",(NGDP_NFLD!N$15*RGDP_NFLD_1!N17)/100)</f>
        <v>258.07744311329941</v>
      </c>
      <c r="O17" s="22">
        <f>IF(ISERROR((NGDP_NFLD!O$15*RGDP_NFLD_1!O17)/100),"…",(NGDP_NFLD!O$15*RGDP_NFLD_1!O17)/100)</f>
        <v>41.890467945238768</v>
      </c>
      <c r="P17" s="22">
        <f>IF(ISERROR((NGDP_NFLD!P$15*RGDP_NFLD_1!P17)/100),"…",(NGDP_NFLD!P$15*RGDP_NFLD_1!P17)/100)</f>
        <v>356.80787356077099</v>
      </c>
      <c r="Q17" s="22">
        <f>IF(ISERROR((NGDP_NFLD!Q$15*RGDP_NFLD_1!Q17)/100),"…",(NGDP_NFLD!Q$15*RGDP_NFLD_1!Q17)/100)</f>
        <v>721.97873714580305</v>
      </c>
      <c r="S17" s="43"/>
      <c r="T17" s="43"/>
    </row>
    <row r="18" spans="1:20">
      <c r="A18" s="5">
        <v>2010</v>
      </c>
      <c r="B18" s="129">
        <f>IF(ISERROR((NGDP_NFLD!B$15*RGDP_NFLD_1!B18)/100),"…",(NGDP_NFLD!B$15*RGDP_NFLD_1!B18)/100)</f>
        <v>19678.94386223163</v>
      </c>
      <c r="C18" s="78">
        <f>IF(ISERROR((NGDP_NFLD!C$15*RGDP_NFLD_1!C18)/100),"…",(NGDP_NFLD!C$15*RGDP_NFLD_1!C18)/100)</f>
        <v>348.35082104861999</v>
      </c>
      <c r="D18" s="78">
        <f>IF(ISERROR((NGDP_NFLD!D$15*RGDP_NFLD_1!D18)/100),"…",(NGDP_NFLD!D$15*RGDP_NFLD_1!D18)/100)</f>
        <v>10305.171714924483</v>
      </c>
      <c r="E18" s="78">
        <f>IF(ISERROR((NGDP_NFLD!E$15*RGDP_NFLD_1!E18)/100),"…",(NGDP_NFLD!E$15*RGDP_NFLD_1!E18)/100)</f>
        <v>574.06814815949235</v>
      </c>
      <c r="F18" s="78">
        <f>IF(ISERROR((NGDP_NFLD!F$15*RGDP_NFLD_1!F18)/100),"…",(NGDP_NFLD!F$15*RGDP_NFLD_1!F18)/100)</f>
        <v>1377.9232268097285</v>
      </c>
      <c r="G18" s="78">
        <f>IF(ISERROR((NGDP_NFLD!G$15*RGDP_NFLD_1!G18)/100),"…",(NGDP_NFLD!G$15*RGDP_NFLD_1!G18)/100)</f>
        <v>1000.9772956589768</v>
      </c>
      <c r="H18" s="78">
        <f>IF(ISERROR((NGDP_NFLD!H$15*RGDP_NFLD_1!H18)/100),"…",(NGDP_NFLD!H$15*RGDP_NFLD_1!H18)/100)</f>
        <v>642.74498665680574</v>
      </c>
      <c r="I18" s="22">
        <f>IF(ISERROR((NGDP_NFLD!I$15*RGDP_NFLD_1!I18)/100),"…",(NGDP_NFLD!I$15*RGDP_NFLD_1!I18)/100)</f>
        <v>1241.8387834042096</v>
      </c>
      <c r="J18" s="22">
        <f>IF(ISERROR((NGDP_NFLD!J$15*RGDP_NFLD_1!J18)/100),"…",(NGDP_NFLD!J$15*RGDP_NFLD_1!J18)/100)</f>
        <v>579.90051771534343</v>
      </c>
      <c r="K18" s="22">
        <f>IF(ISERROR((NGDP_NFLD!K$15*RGDP_NFLD_1!K18)/100),"…",(NGDP_NFLD!K$15*RGDP_NFLD_1!K18)/100)</f>
        <v>493.31946436949102</v>
      </c>
      <c r="L18" s="22">
        <f>IF(ISERROR((NGDP_NFLD!L$15*RGDP_NFLD_1!L18)/100),"…",(NGDP_NFLD!L$15*RGDP_NFLD_1!L18)/100)</f>
        <v>1104.385678301968</v>
      </c>
      <c r="M18" s="22">
        <f>IF(ISERROR((NGDP_NFLD!M$15*RGDP_NFLD_1!M18)/100),"…",(NGDP_NFLD!M$15*RGDP_NFLD_1!M18)/100)</f>
        <v>558.34479820438969</v>
      </c>
      <c r="N18" s="22">
        <f>IF(ISERROR((NGDP_NFLD!N$15*RGDP_NFLD_1!N18)/100),"…",(NGDP_NFLD!N$15*RGDP_NFLD_1!N18)/100)</f>
        <v>270.88406526689835</v>
      </c>
      <c r="O18" s="22">
        <f>IF(ISERROR((NGDP_NFLD!O$15*RGDP_NFLD_1!O18)/100),"…",(NGDP_NFLD!O$15*RGDP_NFLD_1!O18)/100)</f>
        <v>42.714950287451622</v>
      </c>
      <c r="P18" s="22">
        <f>IF(ISERROR((NGDP_NFLD!P$15*RGDP_NFLD_1!P18)/100),"…",(NGDP_NFLD!P$15*RGDP_NFLD_1!P18)/100)</f>
        <v>369.80628830811838</v>
      </c>
      <c r="Q18" s="22">
        <f>IF(ISERROR((NGDP_NFLD!Q$15*RGDP_NFLD_1!Q18)/100),"…",(NGDP_NFLD!Q$15*RGDP_NFLD_1!Q18)/100)</f>
        <v>738.65275645586269</v>
      </c>
      <c r="S18" s="43"/>
      <c r="T18" s="43"/>
    </row>
    <row r="19" spans="1:20">
      <c r="A19" s="5">
        <v>2011</v>
      </c>
      <c r="B19" s="92" t="str">
        <f>IF(ISERROR((NGDP_NFLD!B$15*RGDP_NFLD_1!B19)/100),"…",(NGDP_NFLD!B$15*RGDP_NFLD_1!B19)/100)</f>
        <v>…</v>
      </c>
      <c r="C19" s="78" t="str">
        <f>IF(ISERROR((NGDP_NFLD!C$15*RGDP_NFLD_1!C19)/100),"…",(NGDP_NFLD!C$15*RGDP_NFLD_1!C19)/100)</f>
        <v>…</v>
      </c>
      <c r="D19" s="78" t="str">
        <f>IF(ISERROR((NGDP_NFLD!D$15*RGDP_NFLD_1!D19)/100),"…",(NGDP_NFLD!D$15*RGDP_NFLD_1!D19)/100)</f>
        <v>…</v>
      </c>
      <c r="E19" s="78" t="str">
        <f>IF(ISERROR((NGDP_NFLD!E$15*RGDP_NFLD_1!E19)/100),"…",(NGDP_NFLD!E$15*RGDP_NFLD_1!E19)/100)</f>
        <v>…</v>
      </c>
      <c r="F19" s="78" t="str">
        <f>IF(ISERROR((NGDP_NFLD!F$15*RGDP_NFLD_1!F19)/100),"…",(NGDP_NFLD!F$15*RGDP_NFLD_1!F19)/100)</f>
        <v>…</v>
      </c>
      <c r="G19" s="78" t="str">
        <f>IF(ISERROR((NGDP_NFLD!G$15*RGDP_NFLD_1!G19)/100),"…",(NGDP_NFLD!G$15*RGDP_NFLD_1!G19)/100)</f>
        <v>…</v>
      </c>
      <c r="H19" s="78" t="str">
        <f>IF(ISERROR((NGDP_NFLD!H$15*RGDP_NFLD_1!H19)/100),"…",(NGDP_NFLD!H$15*RGDP_NFLD_1!H19)/100)</f>
        <v>…</v>
      </c>
      <c r="I19" s="22" t="str">
        <f>IF(ISERROR((NGDP_NFLD!I$15*RGDP_NFLD_1!I19)/100),"…",(NGDP_NFLD!I$15*RGDP_NFLD_1!I19)/100)</f>
        <v>…</v>
      </c>
      <c r="J19" s="22" t="str">
        <f>IF(ISERROR((NGDP_NFLD!J$15*RGDP_NFLD_1!J19)/100),"…",(NGDP_NFLD!J$15*RGDP_NFLD_1!J19)/100)</f>
        <v>…</v>
      </c>
      <c r="K19" s="22" t="str">
        <f>IF(ISERROR((NGDP_NFLD!K$15*RGDP_NFLD_1!K19)/100),"…",(NGDP_NFLD!K$15*RGDP_NFLD_1!K19)/100)</f>
        <v>…</v>
      </c>
      <c r="L19" s="22" t="str">
        <f>IF(ISERROR((NGDP_NFLD!L$15*RGDP_NFLD_1!L19)/100),"…",(NGDP_NFLD!L$15*RGDP_NFLD_1!L19)/100)</f>
        <v>…</v>
      </c>
      <c r="M19" s="22" t="str">
        <f>IF(ISERROR((NGDP_NFLD!M$15*RGDP_NFLD_1!M19)/100),"…",(NGDP_NFLD!M$15*RGDP_NFLD_1!M19)/100)</f>
        <v>…</v>
      </c>
      <c r="N19" s="22" t="str">
        <f>IF(ISERROR((NGDP_NFLD!N$15*RGDP_NFLD_1!N19)/100),"…",(NGDP_NFLD!N$15*RGDP_NFLD_1!N19)/100)</f>
        <v>…</v>
      </c>
      <c r="O19" s="22" t="str">
        <f>IF(ISERROR((NGDP_NFLD!O$15*RGDP_NFLD_1!O19)/100),"…",(NGDP_NFLD!O$15*RGDP_NFLD_1!O19)/100)</f>
        <v>…</v>
      </c>
      <c r="P19" s="22" t="str">
        <f>IF(ISERROR((NGDP_NFLD!P$15*RGDP_NFLD_1!P19)/100),"…",(NGDP_NFLD!P$15*RGDP_NFLD_1!P19)/100)</f>
        <v>…</v>
      </c>
      <c r="Q19" s="22" t="str">
        <f>IF(ISERROR((NGDP_NFLD!Q$15*RGDP_NFLD_1!Q19)/100),"…",(NGDP_NFLD!Q$15*RGDP_NFLD_1!Q19)/100)</f>
        <v>…</v>
      </c>
      <c r="S19" s="43"/>
      <c r="T19" s="43"/>
    </row>
    <row r="20" spans="1:20">
      <c r="A20" s="5">
        <v>2012</v>
      </c>
      <c r="B20" s="92" t="str">
        <f>IF(ISERROR((NGDP_NFLD!B$15*RGDP_NFLD_1!B20)/100),"…",(NGDP_NFLD!B$15*RGDP_NFLD_1!B20)/100)</f>
        <v>…</v>
      </c>
      <c r="C20" s="78" t="str">
        <f>IF(ISERROR((NGDP_NFLD!C$15*RGDP_NFLD_1!C20)/100),"…",(NGDP_NFLD!C$15*RGDP_NFLD_1!C20)/100)</f>
        <v>…</v>
      </c>
      <c r="D20" s="78" t="str">
        <f>IF(ISERROR((NGDP_NFLD!D$15*RGDP_NFLD_1!D20)/100),"…",(NGDP_NFLD!D$15*RGDP_NFLD_1!D20)/100)</f>
        <v>…</v>
      </c>
      <c r="E20" s="78" t="str">
        <f>IF(ISERROR((NGDP_NFLD!E$15*RGDP_NFLD_1!E20)/100),"…",(NGDP_NFLD!E$15*RGDP_NFLD_1!E20)/100)</f>
        <v>…</v>
      </c>
      <c r="F20" s="78" t="str">
        <f>IF(ISERROR((NGDP_NFLD!F$15*RGDP_NFLD_1!F20)/100),"…",(NGDP_NFLD!F$15*RGDP_NFLD_1!F20)/100)</f>
        <v>…</v>
      </c>
      <c r="G20" s="78" t="str">
        <f>IF(ISERROR((NGDP_NFLD!G$15*RGDP_NFLD_1!G20)/100),"…",(NGDP_NFLD!G$15*RGDP_NFLD_1!G20)/100)</f>
        <v>…</v>
      </c>
      <c r="H20" s="78" t="str">
        <f>IF(ISERROR((NGDP_NFLD!H$15*RGDP_NFLD_1!H20)/100),"…",(NGDP_NFLD!H$15*RGDP_NFLD_1!H20)/100)</f>
        <v>…</v>
      </c>
      <c r="I20" s="22" t="str">
        <f>IF(ISERROR((NGDP_NFLD!I$15*RGDP_NFLD_1!I20)/100),"…",(NGDP_NFLD!I$15*RGDP_NFLD_1!I20)/100)</f>
        <v>…</v>
      </c>
      <c r="J20" s="22" t="str">
        <f>IF(ISERROR((NGDP_NFLD!J$15*RGDP_NFLD_1!J20)/100),"…",(NGDP_NFLD!J$15*RGDP_NFLD_1!J20)/100)</f>
        <v>…</v>
      </c>
      <c r="K20" s="22" t="str">
        <f>IF(ISERROR((NGDP_NFLD!K$15*RGDP_NFLD_1!K20)/100),"…",(NGDP_NFLD!K$15*RGDP_NFLD_1!K20)/100)</f>
        <v>…</v>
      </c>
      <c r="L20" s="22" t="str">
        <f>IF(ISERROR((NGDP_NFLD!L$15*RGDP_NFLD_1!L20)/100),"…",(NGDP_NFLD!L$15*RGDP_NFLD_1!L20)/100)</f>
        <v>…</v>
      </c>
      <c r="M20" s="22" t="str">
        <f>IF(ISERROR((NGDP_NFLD!M$15*RGDP_NFLD_1!M20)/100),"…",(NGDP_NFLD!M$15*RGDP_NFLD_1!M20)/100)</f>
        <v>…</v>
      </c>
      <c r="N20" s="22" t="str">
        <f>IF(ISERROR((NGDP_NFLD!N$15*RGDP_NFLD_1!N20)/100),"…",(NGDP_NFLD!N$15*RGDP_NFLD_1!N20)/100)</f>
        <v>…</v>
      </c>
      <c r="O20" s="22" t="str">
        <f>IF(ISERROR((NGDP_NFLD!O$15*RGDP_NFLD_1!O20)/100),"…",(NGDP_NFLD!O$15*RGDP_NFLD_1!O20)/100)</f>
        <v>…</v>
      </c>
      <c r="P20" s="22" t="str">
        <f>IF(ISERROR((NGDP_NFLD!P$15*RGDP_NFLD_1!P20)/100),"…",(NGDP_NFLD!P$15*RGDP_NFLD_1!P20)/100)</f>
        <v>…</v>
      </c>
      <c r="Q20" s="22" t="str">
        <f>IF(ISERROR((NGDP_NFLD!Q$15*RGDP_NFLD_1!Q20)/100),"…",(NGDP_NFLD!Q$15*RGDP_NFLD_1!Q20)/100)</f>
        <v>…</v>
      </c>
      <c r="S20" s="43"/>
      <c r="T20" s="43"/>
    </row>
    <row r="21" spans="1:20">
      <c r="H21" s="55"/>
      <c r="I21" s="55"/>
      <c r="J21" s="55"/>
      <c r="K21" s="55"/>
      <c r="L21" s="55"/>
      <c r="M21" s="55"/>
      <c r="N21" s="55"/>
      <c r="O21" s="55"/>
      <c r="P21" s="55"/>
      <c r="Q21" s="55"/>
    </row>
    <row r="22" spans="1:20">
      <c r="A22" s="4"/>
      <c r="B22" s="10" t="s">
        <v>17</v>
      </c>
      <c r="C22" s="8"/>
      <c r="D22" s="8"/>
      <c r="E22" s="8"/>
      <c r="F22" s="8"/>
      <c r="G22" s="8"/>
      <c r="H22" s="10"/>
      <c r="I22" s="8"/>
      <c r="J22" s="10" t="s">
        <v>17</v>
      </c>
      <c r="K22" s="8"/>
      <c r="L22" s="8"/>
      <c r="M22" s="8"/>
      <c r="N22" s="8"/>
      <c r="O22" s="8"/>
      <c r="P22" s="8"/>
      <c r="Q22" s="8"/>
    </row>
    <row r="23" spans="1:20">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4.5463962386701029</v>
      </c>
      <c r="C23" s="58">
        <f t="shared" si="0"/>
        <v>0.58137943658380653</v>
      </c>
      <c r="D23" s="58">
        <f t="shared" si="0"/>
        <v>14.414475735009379</v>
      </c>
      <c r="E23" s="58">
        <f t="shared" si="0"/>
        <v>1.7874442710907879E-2</v>
      </c>
      <c r="F23" s="58">
        <f t="shared" si="0"/>
        <v>3.9144653647582128</v>
      </c>
      <c r="G23" s="58">
        <f t="shared" si="0"/>
        <v>1.2834682362940608</v>
      </c>
      <c r="H23" s="58">
        <f t="shared" si="0"/>
        <v>3.9092293130272626</v>
      </c>
      <c r="I23" s="58">
        <f t="shared" si="0"/>
        <v>4.2081428854309433</v>
      </c>
      <c r="J23" s="58">
        <f t="shared" si="0"/>
        <v>0.10447248354752414</v>
      </c>
      <c r="K23" s="58">
        <f t="shared" si="0"/>
        <v>3.9630690325036744</v>
      </c>
      <c r="L23" s="58">
        <f t="shared" si="0"/>
        <v>2.0573680574209829</v>
      </c>
      <c r="M23" s="58">
        <f t="shared" si="0"/>
        <v>4.7750201705317297</v>
      </c>
      <c r="N23" s="58">
        <f t="shared" si="0"/>
        <v>6.6149471607138244</v>
      </c>
      <c r="O23" s="58">
        <f t="shared" si="0"/>
        <v>0.5943669896559145</v>
      </c>
      <c r="P23" s="58">
        <f t="shared" si="0"/>
        <v>2.4579914882961962</v>
      </c>
      <c r="Q23" s="58">
        <f t="shared" si="0"/>
        <v>2.2945915867790934</v>
      </c>
    </row>
    <row r="24" spans="1:20">
      <c r="A24" s="118" t="s">
        <v>19</v>
      </c>
      <c r="B24" s="16">
        <f t="shared" si="0"/>
        <v>8.6977764541824154</v>
      </c>
      <c r="C24" s="9">
        <f t="shared" si="0"/>
        <v>5.1423112766288082</v>
      </c>
      <c r="D24" s="9">
        <f t="shared" si="0"/>
        <v>40.451343112288264</v>
      </c>
      <c r="E24" s="9">
        <f t="shared" si="0"/>
        <v>-1.3802597187432264</v>
      </c>
      <c r="F24" s="9">
        <f t="shared" si="0"/>
        <v>0.49853069987646492</v>
      </c>
      <c r="G24" s="9">
        <f t="shared" si="0"/>
        <v>9.2612983020895037</v>
      </c>
      <c r="H24" s="28">
        <f t="shared" si="0"/>
        <v>6.0289546786823633</v>
      </c>
      <c r="I24" s="28">
        <f t="shared" si="0"/>
        <v>4.9411924072705338</v>
      </c>
      <c r="J24" s="28">
        <f t="shared" si="0"/>
        <v>-2.2207517478342265</v>
      </c>
      <c r="K24" s="28">
        <f t="shared" si="0"/>
        <v>10.554881111431458</v>
      </c>
      <c r="L24" s="28">
        <f t="shared" si="0"/>
        <v>-2.2815650976282242E-3</v>
      </c>
      <c r="M24" s="28">
        <f t="shared" si="0"/>
        <v>8.5658048541864993</v>
      </c>
      <c r="N24" s="28">
        <f t="shared" si="0"/>
        <v>8.7050353037747321</v>
      </c>
      <c r="O24" s="28">
        <f t="shared" si="0"/>
        <v>-2.950058852836801</v>
      </c>
      <c r="P24" s="28">
        <f t="shared" si="0"/>
        <v>4.0636972439143104</v>
      </c>
      <c r="Q24" s="28">
        <f t="shared" si="0"/>
        <v>7.0707360476842451</v>
      </c>
    </row>
    <row r="25" spans="1:20" ht="11.25" customHeight="1">
      <c r="A25" s="118" t="s">
        <v>20</v>
      </c>
      <c r="B25" s="16">
        <f t="shared" si="0"/>
        <v>3.332179372920141</v>
      </c>
      <c r="C25" s="9">
        <f t="shared" si="0"/>
        <v>-0.74792206595867272</v>
      </c>
      <c r="D25" s="9">
        <f t="shared" si="0"/>
        <v>7.5889077172283548</v>
      </c>
      <c r="E25" s="9">
        <f t="shared" si="0"/>
        <v>0.44116715040842802</v>
      </c>
      <c r="F25" s="9">
        <f t="shared" si="0"/>
        <v>4.9617096638259417</v>
      </c>
      <c r="G25" s="9">
        <f t="shared" si="0"/>
        <v>-0.994293614697217</v>
      </c>
      <c r="H25" s="28">
        <f t="shared" si="0"/>
        <v>3.2816141831087275</v>
      </c>
      <c r="I25" s="28">
        <f t="shared" si="0"/>
        <v>3.98922817772418</v>
      </c>
      <c r="J25" s="28">
        <f t="shared" si="0"/>
        <v>0.81276297446550849</v>
      </c>
      <c r="K25" s="28">
        <f t="shared" si="0"/>
        <v>2.0632615201205073</v>
      </c>
      <c r="L25" s="28">
        <f t="shared" si="0"/>
        <v>2.6834959256356816</v>
      </c>
      <c r="M25" s="28">
        <f t="shared" si="0"/>
        <v>3.6638089336538116</v>
      </c>
      <c r="N25" s="28">
        <f t="shared" si="0"/>
        <v>5.9957925205368356</v>
      </c>
      <c r="O25" s="28">
        <f t="shared" si="0"/>
        <v>1.68272533574505</v>
      </c>
      <c r="P25" s="28">
        <f t="shared" si="0"/>
        <v>1.981128607602356</v>
      </c>
      <c r="Q25" s="28">
        <f t="shared" si="0"/>
        <v>0.90373406276245127</v>
      </c>
    </row>
    <row r="26" spans="1:20" ht="11.25" customHeight="1">
      <c r="A26" s="82"/>
      <c r="B26" s="28"/>
      <c r="C26" s="9"/>
      <c r="D26" s="9"/>
      <c r="E26" s="9"/>
      <c r="F26" s="9"/>
      <c r="G26" s="9"/>
      <c r="H26" s="9"/>
      <c r="I26" s="9"/>
      <c r="J26" s="9"/>
      <c r="K26" s="9"/>
      <c r="L26" s="9"/>
      <c r="M26" s="9"/>
      <c r="N26" s="9"/>
      <c r="O26" s="9"/>
      <c r="P26" s="9"/>
      <c r="Q26" s="28"/>
    </row>
    <row r="27" spans="1:20">
      <c r="B27" s="1" t="s">
        <v>16</v>
      </c>
      <c r="C27" s="103" t="s">
        <v>188</v>
      </c>
      <c r="J27" s="1" t="s">
        <v>23</v>
      </c>
      <c r="K27" s="116" t="s">
        <v>26</v>
      </c>
    </row>
    <row r="28" spans="1:20">
      <c r="J28" s="1" t="s">
        <v>16</v>
      </c>
      <c r="K28" s="103" t="s">
        <v>188</v>
      </c>
    </row>
    <row r="29" spans="1:20">
      <c r="B29" s="84"/>
      <c r="F29" s="43"/>
    </row>
    <row r="30" spans="1:20">
      <c r="B30" s="84"/>
    </row>
    <row r="32" spans="1:20">
      <c r="D32" s="43"/>
    </row>
    <row r="33" spans="4:4">
      <c r="D33" s="43"/>
    </row>
    <row r="34" spans="4:4">
      <c r="D34" s="43"/>
    </row>
    <row r="35" spans="4:4">
      <c r="D35" s="43"/>
    </row>
    <row r="36" spans="4:4">
      <c r="D36" s="43"/>
    </row>
    <row r="37" spans="4:4">
      <c r="D37" s="43"/>
    </row>
    <row r="38" spans="4:4">
      <c r="D38" s="43"/>
    </row>
    <row r="39" spans="4:4">
      <c r="D39" s="43"/>
    </row>
    <row r="40" spans="4:4">
      <c r="D40" s="43"/>
    </row>
    <row r="41" spans="4:4">
      <c r="D41" s="43"/>
    </row>
    <row r="42" spans="4:4">
      <c r="D42" s="43"/>
    </row>
    <row r="43" spans="4:4">
      <c r="D43" s="43"/>
    </row>
    <row r="44" spans="4:4">
      <c r="D44" s="43"/>
    </row>
    <row r="45" spans="4:4">
      <c r="D45" s="43"/>
    </row>
    <row r="46" spans="4:4">
      <c r="D46" s="43"/>
    </row>
    <row r="47" spans="4:4">
      <c r="D47" s="43"/>
    </row>
  </sheetData>
  <mergeCells count="2">
    <mergeCell ref="B4:I4"/>
    <mergeCell ref="J4:Q4"/>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36.xml><?xml version="1.0" encoding="utf-8"?>
<worksheet xmlns="http://schemas.openxmlformats.org/spreadsheetml/2006/main" xmlns:r="http://schemas.openxmlformats.org/officeDocument/2006/relationships">
  <sheetPr codeName="Sheet59">
    <tabColor theme="0"/>
  </sheetPr>
  <dimension ref="A1:Q51"/>
  <sheetViews>
    <sheetView zoomScaleNormal="100" zoomScaleSheetLayoutView="100" workbookViewId="0"/>
  </sheetViews>
  <sheetFormatPr defaultRowHeight="11.25"/>
  <cols>
    <col min="1" max="1" width="9.140625" style="1"/>
    <col min="2" max="17" width="12.7109375" style="1" customWidth="1"/>
    <col min="18" max="16384" width="9.140625" style="1"/>
  </cols>
  <sheetData>
    <row r="1" spans="1:17" ht="12.75">
      <c r="B1" s="7" t="s">
        <v>222</v>
      </c>
      <c r="J1" s="7" t="str">
        <f>B1 &amp; " (continued)"</f>
        <v>Table 42.1: Real GDP (Quantity Index), Newfoundland and Labrador, Business Sector, 1997-2010 (continued)</v>
      </c>
    </row>
    <row r="3" spans="1:17"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13" t="s">
        <v>13</v>
      </c>
    </row>
    <row r="4" spans="1:17" ht="11.25" customHeight="1">
      <c r="A4" s="5"/>
      <c r="B4" s="141" t="s">
        <v>190</v>
      </c>
      <c r="C4" s="142"/>
      <c r="D4" s="142"/>
      <c r="E4" s="142"/>
      <c r="F4" s="142"/>
      <c r="G4" s="142"/>
      <c r="H4" s="142"/>
      <c r="I4" s="142"/>
      <c r="J4" s="142" t="s">
        <v>190</v>
      </c>
      <c r="K4" s="142"/>
      <c r="L4" s="142"/>
      <c r="M4" s="142"/>
      <c r="N4" s="142"/>
      <c r="O4" s="142"/>
      <c r="P4" s="142"/>
      <c r="Q4" s="142"/>
    </row>
    <row r="5" spans="1:17">
      <c r="A5" s="5">
        <v>1997</v>
      </c>
      <c r="B5" s="87">
        <f t="shared" ref="B5:Q5" si="0">IF(ISERROR((B33/B$43)*100),"…",(B33/B$43)*100)</f>
        <v>51.527174432134458</v>
      </c>
      <c r="C5" s="21">
        <f t="shared" si="0"/>
        <v>84.97204848960537</v>
      </c>
      <c r="D5" s="21">
        <f t="shared" si="0"/>
        <v>13.988035824720392</v>
      </c>
      <c r="E5" s="21">
        <f t="shared" si="0"/>
        <v>93.295563476991006</v>
      </c>
      <c r="F5" s="21">
        <f t="shared" si="0"/>
        <v>87.865836408494829</v>
      </c>
      <c r="G5" s="21">
        <f t="shared" si="0"/>
        <v>79.215219793371134</v>
      </c>
      <c r="H5" s="21">
        <f t="shared" si="0"/>
        <v>65.863894759329654</v>
      </c>
      <c r="I5" s="21">
        <f t="shared" si="0"/>
        <v>66.470381814337074</v>
      </c>
      <c r="J5" s="21">
        <f t="shared" si="0"/>
        <v>95.533918167320607</v>
      </c>
      <c r="K5" s="21">
        <f t="shared" si="0"/>
        <v>61.950215853006164</v>
      </c>
      <c r="L5" s="21">
        <f t="shared" si="0"/>
        <v>86.418108531560875</v>
      </c>
      <c r="M5" s="21">
        <f t="shared" si="0"/>
        <v>59.185837660646655</v>
      </c>
      <c r="N5" s="21">
        <f t="shared" si="0"/>
        <v>48.541215257099665</v>
      </c>
      <c r="O5" s="21">
        <f t="shared" si="0"/>
        <v>98.411877678013852</v>
      </c>
      <c r="P5" s="21">
        <f t="shared" si="0"/>
        <v>77.399237482569433</v>
      </c>
      <c r="Q5" s="21">
        <f t="shared" si="0"/>
        <v>76.094252260107965</v>
      </c>
    </row>
    <row r="6" spans="1:17">
      <c r="A6" s="5">
        <v>1998</v>
      </c>
      <c r="B6" s="87">
        <f t="shared" ref="B6" si="1">IF(ISERROR((B34/B$43)*100),"…",(B34/B$43)*100)</f>
        <v>56.318606258823763</v>
      </c>
      <c r="C6" s="21">
        <f t="shared" ref="C6:Q6" si="2">IF(ISERROR((C34/C$43)*100),"…",(C34/C$43)*100)</f>
        <v>86.429228516890859</v>
      </c>
      <c r="D6" s="21">
        <f t="shared" si="2"/>
        <v>23.368163662452858</v>
      </c>
      <c r="E6" s="21">
        <f t="shared" si="2"/>
        <v>99.809046014508439</v>
      </c>
      <c r="F6" s="21">
        <f t="shared" si="2"/>
        <v>85.912123212708948</v>
      </c>
      <c r="G6" s="21">
        <f t="shared" si="2"/>
        <v>82.244601251849119</v>
      </c>
      <c r="H6" s="21">
        <f t="shared" si="2"/>
        <v>69.703038763481686</v>
      </c>
      <c r="I6" s="21">
        <f t="shared" si="2"/>
        <v>67.92112087814381</v>
      </c>
      <c r="J6" s="21">
        <f t="shared" si="2"/>
        <v>85.618066983013037</v>
      </c>
      <c r="K6" s="21">
        <f t="shared" si="2"/>
        <v>67.199115975372152</v>
      </c>
      <c r="L6" s="21">
        <f t="shared" si="2"/>
        <v>89.251971948602446</v>
      </c>
      <c r="M6" s="21">
        <f t="shared" si="2"/>
        <v>69.207981695014027</v>
      </c>
      <c r="N6" s="21">
        <f t="shared" si="2"/>
        <v>56.625303864646291</v>
      </c>
      <c r="O6" s="21">
        <f t="shared" si="2"/>
        <v>92.610922344069721</v>
      </c>
      <c r="P6" s="21">
        <f t="shared" si="2"/>
        <v>84.638531309733594</v>
      </c>
      <c r="Q6" s="21">
        <f t="shared" si="2"/>
        <v>83.767252927804762</v>
      </c>
    </row>
    <row r="7" spans="1:17">
      <c r="A7" s="5">
        <v>1999</v>
      </c>
      <c r="B7" s="87">
        <f t="shared" ref="B7" si="3">IF(ISERROR((B35/B$43)*100),"…",(B35/B$43)*100)</f>
        <v>61.166339133171242</v>
      </c>
      <c r="C7" s="21">
        <f t="shared" ref="C7:Q7" si="4">IF(ISERROR((C35/C$43)*100),"…",(C35/C$43)*100)</f>
        <v>99.767025382284103</v>
      </c>
      <c r="D7" s="21">
        <f t="shared" si="4"/>
        <v>27.165514063477282</v>
      </c>
      <c r="E7" s="21">
        <f t="shared" si="4"/>
        <v>91.835664770641429</v>
      </c>
      <c r="F7" s="21">
        <f t="shared" si="4"/>
        <v>101.72480402028749</v>
      </c>
      <c r="G7" s="21">
        <f t="shared" si="4"/>
        <v>99.026435228523937</v>
      </c>
      <c r="H7" s="21">
        <f t="shared" si="4"/>
        <v>76.794282572437922</v>
      </c>
      <c r="I7" s="21">
        <f t="shared" si="4"/>
        <v>71.771356676690417</v>
      </c>
      <c r="J7" s="21">
        <f t="shared" si="4"/>
        <v>89.164110413343394</v>
      </c>
      <c r="K7" s="21">
        <f t="shared" si="4"/>
        <v>73.411620150049046</v>
      </c>
      <c r="L7" s="21">
        <f t="shared" si="4"/>
        <v>89.208472631899554</v>
      </c>
      <c r="M7" s="21">
        <f t="shared" si="4"/>
        <v>72.306424231160079</v>
      </c>
      <c r="N7" s="21">
        <f t="shared" si="4"/>
        <v>61.781062456875006</v>
      </c>
      <c r="O7" s="21">
        <f t="shared" si="4"/>
        <v>79.356872020400814</v>
      </c>
      <c r="P7" s="21">
        <f t="shared" si="4"/>
        <v>85.880516766950549</v>
      </c>
      <c r="Q7" s="21">
        <f t="shared" si="4"/>
        <v>89.31392931472304</v>
      </c>
    </row>
    <row r="8" spans="1:17">
      <c r="A8" s="5">
        <v>2000</v>
      </c>
      <c r="B8" s="87">
        <f t="shared" ref="B8" si="5">IF(ISERROR((B36/B$43)*100),"…",(B36/B$43)*100)</f>
        <v>66.175664112445276</v>
      </c>
      <c r="C8" s="21">
        <f t="shared" ref="C8:Q8" si="6">IF(ISERROR((C36/C$43)*100),"…",(C36/C$43)*100)</f>
        <v>98.766268759134519</v>
      </c>
      <c r="D8" s="21">
        <f t="shared" si="6"/>
        <v>38.75559651694816</v>
      </c>
      <c r="E8" s="21">
        <f t="shared" si="6"/>
        <v>89.485476591086055</v>
      </c>
      <c r="F8" s="21">
        <f t="shared" si="6"/>
        <v>89.186513067033346</v>
      </c>
      <c r="G8" s="21">
        <f t="shared" si="6"/>
        <v>103.32554430186049</v>
      </c>
      <c r="H8" s="21">
        <f t="shared" si="6"/>
        <v>78.509253486866143</v>
      </c>
      <c r="I8" s="21">
        <f t="shared" si="6"/>
        <v>76.818559189535975</v>
      </c>
      <c r="J8" s="21">
        <f t="shared" si="6"/>
        <v>89.309502877199506</v>
      </c>
      <c r="K8" s="21">
        <f t="shared" si="6"/>
        <v>83.709854985552411</v>
      </c>
      <c r="L8" s="21">
        <f t="shared" si="6"/>
        <v>86.412193610308833</v>
      </c>
      <c r="M8" s="21">
        <f t="shared" si="6"/>
        <v>75.735058928312881</v>
      </c>
      <c r="N8" s="21">
        <f t="shared" si="6"/>
        <v>62.35332671576117</v>
      </c>
      <c r="O8" s="21">
        <f t="shared" si="6"/>
        <v>89.956665192391512</v>
      </c>
      <c r="P8" s="21">
        <f t="shared" si="6"/>
        <v>87.223686342887461</v>
      </c>
      <c r="Q8" s="21">
        <f t="shared" si="6"/>
        <v>93.40372970816513</v>
      </c>
    </row>
    <row r="9" spans="1:17">
      <c r="A9" s="5">
        <v>2001</v>
      </c>
      <c r="B9" s="87">
        <f t="shared" ref="B9" si="7">IF(ISERROR((B37/B$43)*100),"…",(B37/B$43)*100)</f>
        <v>66.237376539196802</v>
      </c>
      <c r="C9" s="21">
        <f t="shared" ref="C9:Q9" si="8">IF(ISERROR((C37/C$43)*100),"…",(C37/C$43)*100)</f>
        <v>95.03159854351243</v>
      </c>
      <c r="D9" s="21">
        <f t="shared" si="8"/>
        <v>35.279813089615615</v>
      </c>
      <c r="E9" s="21">
        <f t="shared" si="8"/>
        <v>82.914210382608672</v>
      </c>
      <c r="F9" s="21">
        <f t="shared" si="8"/>
        <v>103.59836097986307</v>
      </c>
      <c r="G9" s="21">
        <f t="shared" si="8"/>
        <v>99.62543356163782</v>
      </c>
      <c r="H9" s="21">
        <f t="shared" si="8"/>
        <v>78.769671590333346</v>
      </c>
      <c r="I9" s="21">
        <f t="shared" si="8"/>
        <v>80.649430403235684</v>
      </c>
      <c r="J9" s="21">
        <f t="shared" si="8"/>
        <v>89.797834227252551</v>
      </c>
      <c r="K9" s="21">
        <f t="shared" si="8"/>
        <v>82.214969880007189</v>
      </c>
      <c r="L9" s="21">
        <f t="shared" si="8"/>
        <v>89.315187669477211</v>
      </c>
      <c r="M9" s="21">
        <f t="shared" si="8"/>
        <v>83.882833452630805</v>
      </c>
      <c r="N9" s="21">
        <f t="shared" si="8"/>
        <v>69.819174277869323</v>
      </c>
      <c r="O9" s="21">
        <f t="shared" si="8"/>
        <v>103.42000295381636</v>
      </c>
      <c r="P9" s="21">
        <f t="shared" si="8"/>
        <v>90.265492578499135</v>
      </c>
      <c r="Q9" s="21">
        <f t="shared" si="8"/>
        <v>96.979680978062248</v>
      </c>
    </row>
    <row r="10" spans="1:17">
      <c r="A10" s="5">
        <v>2002</v>
      </c>
      <c r="B10" s="87">
        <f t="shared" ref="B10" si="9">IF(ISERROR((B38/B$43)*100),"…",(B38/B$43)*100)</f>
        <v>79.806458810171691</v>
      </c>
      <c r="C10" s="21">
        <f t="shared" ref="C10:Q10" si="10">IF(ISERROR((C38/C$43)*100),"…",(C38/C$43)*100)</f>
        <v>96.309148608526058</v>
      </c>
      <c r="D10" s="21">
        <f t="shared" si="10"/>
        <v>67.727367796407563</v>
      </c>
      <c r="E10" s="21">
        <f t="shared" si="10"/>
        <v>91.270264944012752</v>
      </c>
      <c r="F10" s="21">
        <f t="shared" si="10"/>
        <v>103.50679730965268</v>
      </c>
      <c r="G10" s="21">
        <f t="shared" si="10"/>
        <v>100.8864354081494</v>
      </c>
      <c r="H10" s="21">
        <f t="shared" si="10"/>
        <v>79.968587986168529</v>
      </c>
      <c r="I10" s="21">
        <f t="shared" si="10"/>
        <v>85.039520871104202</v>
      </c>
      <c r="J10" s="21">
        <f t="shared" si="10"/>
        <v>90.000063862191666</v>
      </c>
      <c r="K10" s="21">
        <f t="shared" si="10"/>
        <v>94.135498315768046</v>
      </c>
      <c r="L10" s="21">
        <f t="shared" si="10"/>
        <v>90.215118292369951</v>
      </c>
      <c r="M10" s="21">
        <f t="shared" si="10"/>
        <v>93.068671112025882</v>
      </c>
      <c r="N10" s="21">
        <f t="shared" si="10"/>
        <v>72.777829407801448</v>
      </c>
      <c r="O10" s="21">
        <f t="shared" si="10"/>
        <v>109.718323728043</v>
      </c>
      <c r="P10" s="21">
        <f t="shared" si="10"/>
        <v>94.249369252779516</v>
      </c>
      <c r="Q10" s="21">
        <f t="shared" si="10"/>
        <v>101.06457924812923</v>
      </c>
    </row>
    <row r="11" spans="1:17">
      <c r="A11" s="5">
        <v>2003</v>
      </c>
      <c r="B11" s="87">
        <f t="shared" ref="B11" si="11">IF(ISERROR((B39/B$43)*100),"…",(B39/B$43)*100)</f>
        <v>86.145893202233154</v>
      </c>
      <c r="C11" s="21">
        <f t="shared" ref="C11:Q11" si="12">IF(ISERROR((C39/C$43)*100),"…",(C39/C$43)*100)</f>
        <v>102.88006706178925</v>
      </c>
      <c r="D11" s="21">
        <f t="shared" si="12"/>
        <v>78.316003190009766</v>
      </c>
      <c r="E11" s="21">
        <f t="shared" si="12"/>
        <v>88.876069332936552</v>
      </c>
      <c r="F11" s="21">
        <f t="shared" si="12"/>
        <v>101.30303316066427</v>
      </c>
      <c r="G11" s="21">
        <f t="shared" si="12"/>
        <v>116.90771601710293</v>
      </c>
      <c r="H11" s="21">
        <f t="shared" si="12"/>
        <v>83.091766116874879</v>
      </c>
      <c r="I11" s="21">
        <f t="shared" si="12"/>
        <v>87.581202872497499</v>
      </c>
      <c r="J11" s="21">
        <f t="shared" si="12"/>
        <v>94.658157411393148</v>
      </c>
      <c r="K11" s="21">
        <f t="shared" si="12"/>
        <v>92.890482296958737</v>
      </c>
      <c r="L11" s="21">
        <f t="shared" si="12"/>
        <v>93.818291154670447</v>
      </c>
      <c r="M11" s="21">
        <f t="shared" si="12"/>
        <v>90.800875919796525</v>
      </c>
      <c r="N11" s="21">
        <f t="shared" si="12"/>
        <v>73.39900514181015</v>
      </c>
      <c r="O11" s="21">
        <f t="shared" si="12"/>
        <v>97.338356232551646</v>
      </c>
      <c r="P11" s="21">
        <f t="shared" si="12"/>
        <v>99.440180676493171</v>
      </c>
      <c r="Q11" s="21">
        <f t="shared" si="12"/>
        <v>101.54950162966463</v>
      </c>
    </row>
    <row r="12" spans="1:17">
      <c r="A12" s="5">
        <v>2004</v>
      </c>
      <c r="B12" s="87">
        <f t="shared" ref="B12" si="13">IF(ISERROR((B40/B$43)*100),"…",(B40/B$43)*100)</f>
        <v>84.903152964625932</v>
      </c>
      <c r="C12" s="21">
        <f t="shared" ref="C12:Q12" si="14">IF(ISERROR((C40/C$43)*100),"…",(C40/C$43)*100)</f>
        <v>113.43414384515398</v>
      </c>
      <c r="D12" s="21">
        <f t="shared" si="14"/>
        <v>74.095230483844176</v>
      </c>
      <c r="E12" s="21">
        <f t="shared" si="14"/>
        <v>88.005104862255081</v>
      </c>
      <c r="F12" s="21">
        <f t="shared" si="14"/>
        <v>111.13228668846331</v>
      </c>
      <c r="G12" s="21">
        <f t="shared" si="14"/>
        <v>112.96212888201534</v>
      </c>
      <c r="H12" s="21">
        <f t="shared" si="14"/>
        <v>86.186805850810444</v>
      </c>
      <c r="I12" s="21">
        <f t="shared" si="14"/>
        <v>89.502897198761417</v>
      </c>
      <c r="J12" s="21">
        <f t="shared" si="14"/>
        <v>90.510959782034689</v>
      </c>
      <c r="K12" s="21">
        <f t="shared" si="14"/>
        <v>91.543209622190048</v>
      </c>
      <c r="L12" s="21">
        <f t="shared" si="14"/>
        <v>91.94042688488139</v>
      </c>
      <c r="M12" s="21">
        <f t="shared" si="14"/>
        <v>92.059149177154822</v>
      </c>
      <c r="N12" s="21">
        <f t="shared" si="14"/>
        <v>84.780705401957533</v>
      </c>
      <c r="O12" s="21">
        <f t="shared" si="14"/>
        <v>108.1080415599082</v>
      </c>
      <c r="P12" s="21">
        <f t="shared" si="14"/>
        <v>99.738442359776627</v>
      </c>
      <c r="Q12" s="21">
        <f t="shared" si="14"/>
        <v>103.11126596404452</v>
      </c>
    </row>
    <row r="13" spans="1:17">
      <c r="A13" s="5">
        <v>2005</v>
      </c>
      <c r="B13" s="87">
        <f t="shared" ref="B13" si="15">IF(ISERROR((B41/B$43)*100),"…",(B41/B$43)*100)</f>
        <v>87.300681500757804</v>
      </c>
      <c r="C13" s="21">
        <f t="shared" ref="C13:Q13" si="16">IF(ISERROR((C41/C$43)*100),"…",(C41/C$43)*100)</f>
        <v>95.118147525327274</v>
      </c>
      <c r="D13" s="21">
        <f t="shared" si="16"/>
        <v>76.399575574465345</v>
      </c>
      <c r="E13" s="21">
        <f t="shared" si="16"/>
        <v>99.112771913323954</v>
      </c>
      <c r="F13" s="21">
        <f t="shared" si="16"/>
        <v>115.46117974143206</v>
      </c>
      <c r="G13" s="21">
        <f t="shared" si="16"/>
        <v>106.83907758355326</v>
      </c>
      <c r="H13" s="21">
        <f t="shared" si="16"/>
        <v>87.684577767928644</v>
      </c>
      <c r="I13" s="21">
        <f t="shared" si="16"/>
        <v>91.468456054241685</v>
      </c>
      <c r="J13" s="21">
        <f t="shared" si="16"/>
        <v>99.469732609857331</v>
      </c>
      <c r="K13" s="21">
        <f t="shared" si="16"/>
        <v>93.056649362890312</v>
      </c>
      <c r="L13" s="21">
        <f t="shared" si="16"/>
        <v>96.930772008160474</v>
      </c>
      <c r="M13" s="21">
        <f t="shared" si="16"/>
        <v>98.656349186848757</v>
      </c>
      <c r="N13" s="21">
        <f t="shared" si="16"/>
        <v>88.722481181786378</v>
      </c>
      <c r="O13" s="21">
        <f t="shared" si="16"/>
        <v>103.50125572372033</v>
      </c>
      <c r="P13" s="21">
        <f t="shared" si="16"/>
        <v>100.2218775936591</v>
      </c>
      <c r="Q13" s="21">
        <f t="shared" si="16"/>
        <v>112.18420784144834</v>
      </c>
    </row>
    <row r="14" spans="1:17">
      <c r="A14" s="5">
        <v>2006</v>
      </c>
      <c r="B14" s="87">
        <f t="shared" ref="B14" si="17">IF(ISERROR((B42/B$43)*100),"…",(B42/B$43)*100)</f>
        <v>89.85888636996971</v>
      </c>
      <c r="C14" s="21">
        <f t="shared" ref="C14:Q14" si="18">IF(ISERROR((C42/C$43)*100),"…",(C42/C$43)*100)</f>
        <v>99.423278954461694</v>
      </c>
      <c r="D14" s="21">
        <f t="shared" si="18"/>
        <v>82.628598732519237</v>
      </c>
      <c r="E14" s="21">
        <f t="shared" si="18"/>
        <v>101.36920513009562</v>
      </c>
      <c r="F14" s="21">
        <f t="shared" si="18"/>
        <v>102.70097617212232</v>
      </c>
      <c r="G14" s="21">
        <f t="shared" si="18"/>
        <v>99.493263835159922</v>
      </c>
      <c r="H14" s="21">
        <f t="shared" si="18"/>
        <v>90.891803266779874</v>
      </c>
      <c r="I14" s="21">
        <f t="shared" si="18"/>
        <v>94.243154993763284</v>
      </c>
      <c r="J14" s="21">
        <f t="shared" si="18"/>
        <v>99.906335748027615</v>
      </c>
      <c r="K14" s="21">
        <f t="shared" si="18"/>
        <v>99.077216145024707</v>
      </c>
      <c r="L14" s="21">
        <f t="shared" si="18"/>
        <v>99.656811339893579</v>
      </c>
      <c r="M14" s="21">
        <f t="shared" si="18"/>
        <v>98.338951356970725</v>
      </c>
      <c r="N14" s="21">
        <f t="shared" si="18"/>
        <v>90.457371204258692</v>
      </c>
      <c r="O14" s="21">
        <f t="shared" si="18"/>
        <v>102.64687053657408</v>
      </c>
      <c r="P14" s="21">
        <f t="shared" si="18"/>
        <v>97.016391165986107</v>
      </c>
      <c r="Q14" s="21">
        <f t="shared" si="18"/>
        <v>104.94959213784271</v>
      </c>
    </row>
    <row r="15" spans="1:17">
      <c r="A15" s="5">
        <v>2007</v>
      </c>
      <c r="B15" s="87">
        <f t="shared" ref="B15" si="19">IF(ISERROR((B43/B$43)*100),"…",(B43/B$43)*100)</f>
        <v>100</v>
      </c>
      <c r="C15" s="21">
        <f t="shared" ref="C15:Q15" si="20">IF(ISERROR((C43/C$43)*100),"…",(C43/C$43)*100)</f>
        <v>100</v>
      </c>
      <c r="D15" s="21">
        <f t="shared" si="20"/>
        <v>100</v>
      </c>
      <c r="E15" s="21">
        <f t="shared" si="20"/>
        <v>100</v>
      </c>
      <c r="F15" s="21">
        <f t="shared" si="20"/>
        <v>100</v>
      </c>
      <c r="G15" s="21">
        <f t="shared" si="20"/>
        <v>100</v>
      </c>
      <c r="H15" s="21">
        <f t="shared" si="20"/>
        <v>100</v>
      </c>
      <c r="I15" s="21">
        <f t="shared" si="20"/>
        <v>100</v>
      </c>
      <c r="J15" s="21">
        <f t="shared" si="20"/>
        <v>100</v>
      </c>
      <c r="K15" s="21">
        <f t="shared" si="20"/>
        <v>100</v>
      </c>
      <c r="L15" s="21">
        <f t="shared" si="20"/>
        <v>100</v>
      </c>
      <c r="M15" s="21">
        <f t="shared" si="20"/>
        <v>100</v>
      </c>
      <c r="N15" s="21">
        <f t="shared" si="20"/>
        <v>100</v>
      </c>
      <c r="O15" s="21">
        <f t="shared" si="20"/>
        <v>100</v>
      </c>
      <c r="P15" s="21">
        <f t="shared" si="20"/>
        <v>100</v>
      </c>
      <c r="Q15" s="21">
        <f t="shared" si="20"/>
        <v>100</v>
      </c>
    </row>
    <row r="16" spans="1:17">
      <c r="A16" s="5">
        <v>2008</v>
      </c>
      <c r="B16" s="87">
        <f t="shared" ref="B16" si="21">IF(ISERROR((B44/B$43)*100),"…",(B44/B$43)*100)</f>
        <v>98.017583917676149</v>
      </c>
      <c r="C16" s="21">
        <f t="shared" ref="C16:Q16" si="22">IF(ISERROR((C44/C$43)*100),"…",(C44/C$43)*100)</f>
        <v>104.42236701571836</v>
      </c>
      <c r="D16" s="21">
        <f t="shared" si="22"/>
        <v>94.106072199837541</v>
      </c>
      <c r="E16" s="21">
        <f t="shared" si="22"/>
        <v>95.697032655183762</v>
      </c>
      <c r="F16" s="21">
        <f t="shared" si="22"/>
        <v>116.45368821275805</v>
      </c>
      <c r="G16" s="21">
        <f t="shared" si="22"/>
        <v>107.86107573664066</v>
      </c>
      <c r="H16" s="21">
        <f t="shared" si="22"/>
        <v>102.12906820849017</v>
      </c>
      <c r="I16" s="21">
        <f t="shared" si="22"/>
        <v>104.98259162471312</v>
      </c>
      <c r="J16" s="21">
        <f t="shared" si="22"/>
        <v>101.55398616822583</v>
      </c>
      <c r="K16" s="21">
        <f t="shared" si="22"/>
        <v>98.398233397449133</v>
      </c>
      <c r="L16" s="21">
        <f t="shared" si="22"/>
        <v>105.7575183622931</v>
      </c>
      <c r="M16" s="21">
        <f t="shared" si="22"/>
        <v>102.1974099611902</v>
      </c>
      <c r="N16" s="21">
        <f t="shared" si="22"/>
        <v>105.6950602908743</v>
      </c>
      <c r="O16" s="21">
        <f t="shared" si="22"/>
        <v>108.13695723711254</v>
      </c>
      <c r="P16" s="21">
        <f t="shared" si="22"/>
        <v>100.31460257442457</v>
      </c>
      <c r="Q16" s="21">
        <f t="shared" si="22"/>
        <v>98.819376271533059</v>
      </c>
    </row>
    <row r="17" spans="1:17">
      <c r="A17" s="5">
        <v>2009</v>
      </c>
      <c r="B17" s="87">
        <f t="shared" ref="B17" si="23">IF(ISERROR((B45/B$43)*100),"…",(B45/B$43)*100)</f>
        <v>85.961156195060695</v>
      </c>
      <c r="C17" s="21">
        <f t="shared" ref="C17:Q17" si="24">IF(ISERROR((C45/C$43)*100),"…",(C45/C$43)*100)</f>
        <v>86.594767221118886</v>
      </c>
      <c r="D17" s="21">
        <f t="shared" si="24"/>
        <v>75.351085718186809</v>
      </c>
      <c r="E17" s="21">
        <f t="shared" si="24"/>
        <v>85.876417140845504</v>
      </c>
      <c r="F17" s="21">
        <f t="shared" si="24"/>
        <v>115.66042585535136</v>
      </c>
      <c r="G17" s="21">
        <f t="shared" si="24"/>
        <v>90.785091229500821</v>
      </c>
      <c r="H17" s="21">
        <f t="shared" si="24"/>
        <v>101.83960173529644</v>
      </c>
      <c r="I17" s="21">
        <f t="shared" si="24"/>
        <v>110.61426458598093</v>
      </c>
      <c r="J17" s="21">
        <f t="shared" si="24"/>
        <v>91.410249858681041</v>
      </c>
      <c r="K17" s="21">
        <f t="shared" si="24"/>
        <v>100.50507244205593</v>
      </c>
      <c r="L17" s="21">
        <f t="shared" si="24"/>
        <v>108.05237761957795</v>
      </c>
      <c r="M17" s="21">
        <f t="shared" si="24"/>
        <v>107.387419047645</v>
      </c>
      <c r="N17" s="21">
        <f t="shared" si="24"/>
        <v>106.34387515897323</v>
      </c>
      <c r="O17" s="21">
        <f t="shared" si="24"/>
        <v>104.24144713392418</v>
      </c>
      <c r="P17" s="21">
        <f t="shared" si="24"/>
        <v>102.39829231678799</v>
      </c>
      <c r="Q17" s="21">
        <f t="shared" si="24"/>
        <v>99.889694337637536</v>
      </c>
    </row>
    <row r="18" spans="1:17">
      <c r="A18" s="5">
        <v>2010</v>
      </c>
      <c r="B18" s="87">
        <f t="shared" ref="B18" si="25">IF(ISERROR((B46/B$43)*100),"…",(B46/B$43)*100)</f>
        <v>91.844721175785793</v>
      </c>
      <c r="C18" s="21">
        <f t="shared" ref="C18:Q18" si="26">IF(ISERROR((C46/C$43)*100),"…",(C46/C$43)*100)</f>
        <v>91.623046041194115</v>
      </c>
      <c r="D18" s="21">
        <f t="shared" si="26"/>
        <v>80.539589178539444</v>
      </c>
      <c r="E18" s="21">
        <f t="shared" si="26"/>
        <v>93.512584934775759</v>
      </c>
      <c r="F18" s="21">
        <f t="shared" si="26"/>
        <v>144.74652471434902</v>
      </c>
      <c r="G18" s="21">
        <f t="shared" si="26"/>
        <v>93.499646510915397</v>
      </c>
      <c r="H18" s="21">
        <f t="shared" si="26"/>
        <v>108.43038919800627</v>
      </c>
      <c r="I18" s="21">
        <f t="shared" si="26"/>
        <v>113.59251247705988</v>
      </c>
      <c r="J18" s="21">
        <f t="shared" si="26"/>
        <v>96.83956904265068</v>
      </c>
      <c r="K18" s="21">
        <f t="shared" si="26"/>
        <v>102.67649010729114</v>
      </c>
      <c r="L18" s="21">
        <f t="shared" si="26"/>
        <v>112.61117523398609</v>
      </c>
      <c r="M18" s="21">
        <f t="shared" si="26"/>
        <v>108.53469472656423</v>
      </c>
      <c r="N18" s="21">
        <f t="shared" si="26"/>
        <v>111.62099589870627</v>
      </c>
      <c r="O18" s="21">
        <f t="shared" si="26"/>
        <v>106.29311274436775</v>
      </c>
      <c r="P18" s="21">
        <f t="shared" si="26"/>
        <v>106.12863453057055</v>
      </c>
      <c r="Q18" s="21">
        <f t="shared" si="26"/>
        <v>102.19663581190615</v>
      </c>
    </row>
    <row r="19" spans="1:17">
      <c r="A19" s="5">
        <v>2011</v>
      </c>
      <c r="B19" s="87" t="s">
        <v>25</v>
      </c>
      <c r="C19" s="21" t="s">
        <v>25</v>
      </c>
      <c r="D19" s="21" t="s">
        <v>25</v>
      </c>
      <c r="E19" s="21" t="s">
        <v>25</v>
      </c>
      <c r="F19" s="21" t="s">
        <v>25</v>
      </c>
      <c r="G19" s="21" t="s">
        <v>25</v>
      </c>
      <c r="H19" s="21" t="s">
        <v>25</v>
      </c>
      <c r="I19" s="21" t="s">
        <v>25</v>
      </c>
      <c r="J19" s="21" t="s">
        <v>25</v>
      </c>
      <c r="K19" s="21" t="s">
        <v>25</v>
      </c>
      <c r="L19" s="21" t="s">
        <v>25</v>
      </c>
      <c r="M19" s="21" t="s">
        <v>25</v>
      </c>
      <c r="N19" s="21" t="s">
        <v>25</v>
      </c>
      <c r="O19" s="21" t="s">
        <v>25</v>
      </c>
      <c r="P19" s="21" t="s">
        <v>25</v>
      </c>
      <c r="Q19" s="21" t="s">
        <v>25</v>
      </c>
    </row>
    <row r="20" spans="1:17">
      <c r="A20" s="55">
        <v>2012</v>
      </c>
      <c r="B20" s="87" t="s">
        <v>25</v>
      </c>
      <c r="C20" s="21" t="s">
        <v>25</v>
      </c>
      <c r="D20" s="21" t="s">
        <v>25</v>
      </c>
      <c r="E20" s="21" t="s">
        <v>25</v>
      </c>
      <c r="F20" s="21" t="s">
        <v>25</v>
      </c>
      <c r="G20" s="21" t="s">
        <v>25</v>
      </c>
      <c r="H20" s="21" t="s">
        <v>25</v>
      </c>
      <c r="I20" s="21" t="s">
        <v>25</v>
      </c>
      <c r="J20" s="21" t="s">
        <v>25</v>
      </c>
      <c r="K20" s="21" t="s">
        <v>25</v>
      </c>
      <c r="L20" s="21" t="s">
        <v>25</v>
      </c>
      <c r="M20" s="21" t="s">
        <v>25</v>
      </c>
      <c r="N20" s="21" t="s">
        <v>25</v>
      </c>
      <c r="O20" s="21" t="s">
        <v>25</v>
      </c>
      <c r="P20" s="21" t="s">
        <v>25</v>
      </c>
      <c r="Q20" s="21" t="s">
        <v>25</v>
      </c>
    </row>
    <row r="21" spans="1:17">
      <c r="B21" s="55"/>
      <c r="C21" s="55"/>
      <c r="D21" s="55"/>
      <c r="E21" s="55"/>
      <c r="F21" s="55"/>
      <c r="G21" s="55"/>
      <c r="H21" s="55"/>
      <c r="I21" s="55"/>
      <c r="J21" s="55"/>
      <c r="K21" s="55"/>
      <c r="L21" s="55"/>
      <c r="M21" s="55"/>
      <c r="N21" s="55"/>
      <c r="O21" s="55"/>
      <c r="P21" s="55"/>
      <c r="Q21" s="55"/>
    </row>
    <row r="22" spans="1:17">
      <c r="A22" s="4"/>
      <c r="B22" s="10" t="s">
        <v>17</v>
      </c>
      <c r="C22" s="8"/>
      <c r="D22" s="8"/>
      <c r="E22" s="8"/>
      <c r="F22" s="8"/>
      <c r="G22" s="8"/>
      <c r="H22" s="10"/>
      <c r="I22" s="8"/>
      <c r="J22" s="10" t="s">
        <v>17</v>
      </c>
      <c r="K22" s="8"/>
      <c r="L22" s="8"/>
      <c r="M22" s="8"/>
      <c r="N22" s="8"/>
      <c r="O22" s="8"/>
      <c r="P22" s="8"/>
      <c r="Q22" s="8"/>
    </row>
    <row r="23" spans="1:17">
      <c r="A23" s="26" t="s">
        <v>18</v>
      </c>
      <c r="B23" s="15">
        <f t="shared" ref="B23:Q25" si="27">IF(ISERROR((POWER(VLOOKUP(VALUE(RIGHT($A23,4)),$A$3:$Q$21,COLUMN(B$21),)/VLOOKUP(VALUE(LEFT($A23,4)),$A$3:$Q$21,COLUMN(B$21),),1/(VALUE(RIGHT($A23,4))-VALUE(LEFT($A23,4))))-1)*100),"n.a.",(POWER(VLOOKUP(VALUE(RIGHT($A23,4)),$A$3:$Q$21,COLUMN(B$21),)/VLOOKUP(VALUE(LEFT($A23,4)),$A$3:$Q$21,COLUMN(B$21),),1/(VALUE(RIGHT($A23,4))-VALUE(LEFT($A23,4))))-1)*100)</f>
        <v>4.5463962386701029</v>
      </c>
      <c r="C23" s="28">
        <f t="shared" si="27"/>
        <v>0.58137943658380653</v>
      </c>
      <c r="D23" s="28">
        <f t="shared" si="27"/>
        <v>14.414475735009379</v>
      </c>
      <c r="E23" s="28">
        <f t="shared" si="27"/>
        <v>1.7874442710907879E-2</v>
      </c>
      <c r="F23" s="28">
        <f t="shared" si="27"/>
        <v>3.9144653647581906</v>
      </c>
      <c r="G23" s="28">
        <f t="shared" si="27"/>
        <v>1.2834682362940608</v>
      </c>
      <c r="H23" s="28">
        <f t="shared" si="27"/>
        <v>3.9092293130272626</v>
      </c>
      <c r="I23" s="28">
        <f t="shared" si="27"/>
        <v>4.2081428854309433</v>
      </c>
      <c r="J23" s="28">
        <f t="shared" si="27"/>
        <v>0.10447248354752414</v>
      </c>
      <c r="K23" s="28">
        <f t="shared" si="27"/>
        <v>3.9630690325036744</v>
      </c>
      <c r="L23" s="28">
        <f t="shared" si="27"/>
        <v>2.0573680574209829</v>
      </c>
      <c r="M23" s="28">
        <f t="shared" si="27"/>
        <v>4.7750201705317297</v>
      </c>
      <c r="N23" s="28">
        <f t="shared" si="27"/>
        <v>6.6149471607138244</v>
      </c>
      <c r="O23" s="28">
        <f t="shared" si="27"/>
        <v>0.5943669896559145</v>
      </c>
      <c r="P23" s="28">
        <f t="shared" si="27"/>
        <v>2.4579914882961962</v>
      </c>
      <c r="Q23" s="58">
        <f t="shared" si="27"/>
        <v>2.2945915867790934</v>
      </c>
    </row>
    <row r="24" spans="1:17">
      <c r="A24" s="26" t="s">
        <v>19</v>
      </c>
      <c r="B24" s="16">
        <f t="shared" si="27"/>
        <v>8.6977764541824154</v>
      </c>
      <c r="C24" s="28">
        <f t="shared" si="27"/>
        <v>5.142311276628786</v>
      </c>
      <c r="D24" s="28">
        <f t="shared" si="27"/>
        <v>40.451343112288242</v>
      </c>
      <c r="E24" s="28">
        <f t="shared" si="27"/>
        <v>-1.3802597187432375</v>
      </c>
      <c r="F24" s="28">
        <f t="shared" si="27"/>
        <v>0.49853069987646492</v>
      </c>
      <c r="G24" s="28">
        <f t="shared" si="27"/>
        <v>9.2612983020895037</v>
      </c>
      <c r="H24" s="28">
        <f t="shared" si="27"/>
        <v>6.0289546786823633</v>
      </c>
      <c r="I24" s="28">
        <f t="shared" si="27"/>
        <v>4.9411924072705338</v>
      </c>
      <c r="J24" s="28">
        <f t="shared" si="27"/>
        <v>-2.2207517478342265</v>
      </c>
      <c r="K24" s="28">
        <f t="shared" si="27"/>
        <v>10.554881111431458</v>
      </c>
      <c r="L24" s="28">
        <f t="shared" si="27"/>
        <v>-2.2815650976393265E-3</v>
      </c>
      <c r="M24" s="28">
        <f t="shared" si="27"/>
        <v>8.5658048541864993</v>
      </c>
      <c r="N24" s="28">
        <f t="shared" si="27"/>
        <v>8.7050353037747321</v>
      </c>
      <c r="O24" s="28">
        <f t="shared" si="27"/>
        <v>-2.950058852836801</v>
      </c>
      <c r="P24" s="28">
        <f t="shared" si="27"/>
        <v>4.0636972439143104</v>
      </c>
      <c r="Q24" s="28">
        <f t="shared" si="27"/>
        <v>7.0707360476842451</v>
      </c>
    </row>
    <row r="25" spans="1:17">
      <c r="A25" s="26" t="s">
        <v>20</v>
      </c>
      <c r="B25" s="16">
        <f t="shared" si="27"/>
        <v>3.332179372920141</v>
      </c>
      <c r="C25" s="28">
        <f t="shared" si="27"/>
        <v>-0.74792206595867272</v>
      </c>
      <c r="D25" s="28">
        <f t="shared" si="27"/>
        <v>7.5889077172283548</v>
      </c>
      <c r="E25" s="28">
        <f t="shared" si="27"/>
        <v>0.44116715040842802</v>
      </c>
      <c r="F25" s="28">
        <f t="shared" si="27"/>
        <v>4.9617096638259417</v>
      </c>
      <c r="G25" s="28">
        <f t="shared" si="27"/>
        <v>-0.994293614697217</v>
      </c>
      <c r="H25" s="28">
        <f t="shared" si="27"/>
        <v>3.2816141831087275</v>
      </c>
      <c r="I25" s="28">
        <f t="shared" si="27"/>
        <v>3.98922817772418</v>
      </c>
      <c r="J25" s="28">
        <f t="shared" si="27"/>
        <v>0.81276297446550849</v>
      </c>
      <c r="K25" s="28">
        <f t="shared" si="27"/>
        <v>2.0632615201205073</v>
      </c>
      <c r="L25" s="28">
        <f t="shared" si="27"/>
        <v>2.6834959256356816</v>
      </c>
      <c r="M25" s="28">
        <f t="shared" si="27"/>
        <v>3.6638089336538116</v>
      </c>
      <c r="N25" s="28">
        <f t="shared" si="27"/>
        <v>5.9957925205368356</v>
      </c>
      <c r="O25" s="28">
        <f t="shared" si="27"/>
        <v>1.68272533574505</v>
      </c>
      <c r="P25" s="28">
        <f t="shared" si="27"/>
        <v>1.981128607602356</v>
      </c>
      <c r="Q25" s="28">
        <f t="shared" si="27"/>
        <v>0.90373406276245127</v>
      </c>
    </row>
    <row r="26" spans="1:17">
      <c r="B26" s="55"/>
      <c r="C26" s="55"/>
      <c r="D26" s="55"/>
      <c r="E26" s="55"/>
      <c r="F26" s="55"/>
      <c r="G26" s="55"/>
      <c r="H26" s="55"/>
      <c r="I26" s="55"/>
      <c r="J26" s="55"/>
      <c r="K26" s="55"/>
      <c r="L26" s="55"/>
      <c r="M26" s="55"/>
      <c r="N26" s="55"/>
      <c r="O26" s="55"/>
      <c r="P26" s="55"/>
      <c r="Q26" s="55"/>
    </row>
    <row r="27" spans="1:17">
      <c r="B27" s="55"/>
      <c r="C27" s="55"/>
      <c r="D27" s="55"/>
      <c r="E27" s="55"/>
      <c r="F27" s="55"/>
      <c r="G27" s="55"/>
      <c r="H27" s="55"/>
      <c r="I27" s="55"/>
      <c r="J27" s="55"/>
      <c r="K27" s="55"/>
      <c r="L27" s="55"/>
      <c r="M27" s="55"/>
      <c r="N27" s="55"/>
      <c r="O27" s="55"/>
      <c r="P27" s="55"/>
      <c r="Q27" s="55"/>
    </row>
    <row r="28" spans="1:17">
      <c r="B28" s="55"/>
      <c r="C28" s="55"/>
      <c r="D28" s="55"/>
      <c r="E28" s="55"/>
      <c r="F28" s="55"/>
      <c r="G28" s="55"/>
      <c r="H28" s="55"/>
      <c r="I28" s="55"/>
      <c r="J28" s="55"/>
      <c r="K28" s="55"/>
      <c r="L28" s="55"/>
      <c r="M28" s="55"/>
      <c r="N28" s="55"/>
      <c r="O28" s="55"/>
      <c r="P28" s="55"/>
      <c r="Q28" s="55"/>
    </row>
    <row r="29" spans="1:17" ht="12.75">
      <c r="B29" s="86" t="s">
        <v>223</v>
      </c>
      <c r="C29" s="55"/>
      <c r="D29" s="55"/>
      <c r="E29" s="55"/>
      <c r="F29" s="55"/>
      <c r="G29" s="55"/>
      <c r="H29" s="55"/>
      <c r="I29" s="55"/>
      <c r="J29" s="55"/>
      <c r="K29" s="55"/>
      <c r="L29" s="55"/>
      <c r="M29" s="55"/>
      <c r="N29" s="55"/>
      <c r="O29" s="55"/>
      <c r="P29" s="55"/>
      <c r="Q29" s="55"/>
    </row>
    <row r="30" spans="1:17">
      <c r="B30" s="55"/>
      <c r="C30" s="55"/>
      <c r="D30" s="55"/>
      <c r="E30" s="55"/>
      <c r="F30" s="55"/>
      <c r="G30" s="55"/>
      <c r="H30" s="55"/>
      <c r="I30" s="55"/>
      <c r="J30" s="55"/>
      <c r="K30" s="55"/>
      <c r="L30" s="55"/>
      <c r="M30" s="55"/>
      <c r="N30" s="55"/>
      <c r="O30" s="55"/>
      <c r="P30" s="55"/>
      <c r="Q30" s="55"/>
    </row>
    <row r="31" spans="1:17" ht="33.75">
      <c r="A31" s="4"/>
      <c r="B31" s="94" t="s">
        <v>3</v>
      </c>
      <c r="C31" s="3" t="s">
        <v>2</v>
      </c>
      <c r="D31" s="3" t="s">
        <v>1</v>
      </c>
      <c r="E31" s="3" t="s">
        <v>0</v>
      </c>
      <c r="F31" s="3" t="s">
        <v>4</v>
      </c>
      <c r="G31" s="3" t="s">
        <v>5</v>
      </c>
      <c r="H31" s="3" t="s">
        <v>6</v>
      </c>
      <c r="I31" s="3" t="s">
        <v>7</v>
      </c>
      <c r="J31" s="3" t="s">
        <v>8</v>
      </c>
      <c r="K31" s="3" t="s">
        <v>9</v>
      </c>
      <c r="L31" s="3" t="s">
        <v>14</v>
      </c>
      <c r="M31" s="3" t="s">
        <v>10</v>
      </c>
      <c r="N31" s="3" t="s">
        <v>15</v>
      </c>
      <c r="O31" s="3" t="s">
        <v>11</v>
      </c>
      <c r="P31" s="3" t="s">
        <v>12</v>
      </c>
      <c r="Q31" s="3" t="s">
        <v>13</v>
      </c>
    </row>
    <row r="32" spans="1:17" ht="11.25" customHeight="1">
      <c r="A32" s="5"/>
      <c r="B32" s="141" t="s">
        <v>221</v>
      </c>
      <c r="C32" s="142"/>
      <c r="D32" s="142"/>
      <c r="E32" s="142"/>
      <c r="F32" s="142"/>
      <c r="G32" s="142"/>
      <c r="H32" s="142"/>
      <c r="I32" s="142"/>
      <c r="J32" s="142" t="s">
        <v>221</v>
      </c>
      <c r="K32" s="142"/>
      <c r="L32" s="142"/>
      <c r="M32" s="142"/>
      <c r="N32" s="142"/>
      <c r="O32" s="142"/>
      <c r="P32" s="142"/>
      <c r="Q32" s="142"/>
    </row>
    <row r="33" spans="1:17">
      <c r="A33" s="5">
        <v>1997</v>
      </c>
      <c r="B33" s="87">
        <v>64.565168283745905</v>
      </c>
      <c r="C33" s="21">
        <v>88.228428674611806</v>
      </c>
      <c r="D33" s="21">
        <v>20.6534467229468</v>
      </c>
      <c r="E33" s="21">
        <v>102.21901243769101</v>
      </c>
      <c r="F33" s="21">
        <v>84.888952891028694</v>
      </c>
      <c r="G33" s="21">
        <v>78.519197820686102</v>
      </c>
      <c r="H33" s="21">
        <v>82.362207982473095</v>
      </c>
      <c r="I33" s="21">
        <v>78.1641066795885</v>
      </c>
      <c r="J33" s="21">
        <v>106.148722640136</v>
      </c>
      <c r="K33" s="21">
        <v>65.809622257300603</v>
      </c>
      <c r="L33" s="21">
        <v>95.791160247030504</v>
      </c>
      <c r="M33" s="21">
        <v>63.593728106239197</v>
      </c>
      <c r="N33" s="21">
        <v>66.697805703776197</v>
      </c>
      <c r="O33" s="21">
        <v>89.695024777065797</v>
      </c>
      <c r="P33" s="21">
        <v>82.121756456800796</v>
      </c>
      <c r="Q33" s="21">
        <v>75.292701780188096</v>
      </c>
    </row>
    <row r="34" spans="1:17">
      <c r="A34" s="5">
        <v>1998</v>
      </c>
      <c r="B34" s="87">
        <v>70.568982884869499</v>
      </c>
      <c r="C34" s="21">
        <v>89.741452149845003</v>
      </c>
      <c r="D34" s="21">
        <v>34.503280465055497</v>
      </c>
      <c r="E34" s="21">
        <v>109.355490612019</v>
      </c>
      <c r="F34" s="21">
        <v>83.001431253283101</v>
      </c>
      <c r="G34" s="21">
        <v>81.521961716727901</v>
      </c>
      <c r="H34" s="21">
        <v>87.163023028410606</v>
      </c>
      <c r="I34" s="21">
        <v>79.870065331433906</v>
      </c>
      <c r="J34" s="21">
        <v>95.131118031263398</v>
      </c>
      <c r="K34" s="21">
        <v>71.385521058667607</v>
      </c>
      <c r="L34" s="21">
        <v>98.932389201386599</v>
      </c>
      <c r="M34" s="21">
        <v>74.362275582368</v>
      </c>
      <c r="N34" s="21">
        <v>77.805705833231499</v>
      </c>
      <c r="O34" s="21">
        <v>84.407890289995507</v>
      </c>
      <c r="P34" s="21">
        <v>89.802756217650895</v>
      </c>
      <c r="Q34" s="21">
        <v>82.884877718224701</v>
      </c>
    </row>
    <row r="35" spans="1:17">
      <c r="A35" s="5">
        <v>1999</v>
      </c>
      <c r="B35" s="87">
        <v>76.643344467399743</v>
      </c>
      <c r="C35" s="21">
        <v>103.590392834837</v>
      </c>
      <c r="D35" s="21">
        <v>40.110098690192999</v>
      </c>
      <c r="E35" s="21">
        <v>100.61947867144799</v>
      </c>
      <c r="F35" s="21">
        <v>98.278380418313006</v>
      </c>
      <c r="G35" s="21">
        <v>98.156342650664399</v>
      </c>
      <c r="H35" s="21">
        <v>96.030559629181496</v>
      </c>
      <c r="I35" s="21">
        <v>84.397649399474503</v>
      </c>
      <c r="J35" s="21">
        <v>99.071163491314195</v>
      </c>
      <c r="K35" s="21">
        <v>77.985055013117105</v>
      </c>
      <c r="L35" s="21">
        <v>98.884171876479499</v>
      </c>
      <c r="M35" s="21">
        <v>77.691475944898201</v>
      </c>
      <c r="N35" s="21">
        <v>84.889949254387901</v>
      </c>
      <c r="O35" s="21">
        <v>72.327820279873606</v>
      </c>
      <c r="P35" s="21">
        <v>91.120521489736802</v>
      </c>
      <c r="Q35" s="21">
        <v>88.373127338497099</v>
      </c>
    </row>
    <row r="36" spans="1:17">
      <c r="A36" s="5">
        <v>2000</v>
      </c>
      <c r="B36" s="87">
        <v>82.92018603380042</v>
      </c>
      <c r="C36" s="21">
        <v>102.551284258362</v>
      </c>
      <c r="D36" s="21">
        <v>57.222948089984001</v>
      </c>
      <c r="E36" s="21">
        <v>98.044501836497702</v>
      </c>
      <c r="F36" s="21">
        <v>86.164885190014004</v>
      </c>
      <c r="G36" s="21">
        <v>102.417677740847</v>
      </c>
      <c r="H36" s="21">
        <v>98.175115332335096</v>
      </c>
      <c r="I36" s="21">
        <v>90.332775163449796</v>
      </c>
      <c r="J36" s="21">
        <v>99.232710558742099</v>
      </c>
      <c r="K36" s="21">
        <v>88.9248545781345</v>
      </c>
      <c r="L36" s="21">
        <v>95.784603783586306</v>
      </c>
      <c r="M36" s="21">
        <v>81.375459670135399</v>
      </c>
      <c r="N36" s="21">
        <v>85.676265998792502</v>
      </c>
      <c r="O36" s="21">
        <v>81.988734527482606</v>
      </c>
      <c r="P36" s="21">
        <v>92.545644635428204</v>
      </c>
      <c r="Q36" s="21">
        <v>92.419847192072197</v>
      </c>
    </row>
    <row r="37" spans="1:17">
      <c r="A37" s="5">
        <v>2001</v>
      </c>
      <c r="B37" s="87">
        <v>82.997513643208904</v>
      </c>
      <c r="C37" s="21">
        <v>98.673490435578998</v>
      </c>
      <c r="D37" s="21">
        <v>52.090926072278798</v>
      </c>
      <c r="E37" s="21">
        <v>90.844713151354199</v>
      </c>
      <c r="F37" s="21">
        <v>100.08846150307799</v>
      </c>
      <c r="G37" s="21">
        <v>98.750077904252194</v>
      </c>
      <c r="H37" s="21">
        <v>98.500765828385198</v>
      </c>
      <c r="I37" s="21">
        <v>94.837587954502595</v>
      </c>
      <c r="J37" s="21">
        <v>99.775300562665905</v>
      </c>
      <c r="K37" s="21">
        <v>87.336840351559005</v>
      </c>
      <c r="L37" s="21">
        <v>99.002461404439202</v>
      </c>
      <c r="M37" s="21">
        <v>90.130043169338606</v>
      </c>
      <c r="N37" s="21">
        <v>95.934675218134601</v>
      </c>
      <c r="O37" s="21">
        <v>94.259554296251196</v>
      </c>
      <c r="P37" s="21">
        <v>95.773046855326498</v>
      </c>
      <c r="Q37" s="21">
        <v>95.958130630675598</v>
      </c>
    </row>
    <row r="38" spans="1:17">
      <c r="A38" s="5">
        <v>2002</v>
      </c>
      <c r="B38" s="87">
        <v>99.999999999905398</v>
      </c>
      <c r="C38" s="21">
        <v>99.999999997168402</v>
      </c>
      <c r="D38" s="21">
        <v>99.999999999748894</v>
      </c>
      <c r="E38" s="21">
        <v>99.999999997902293</v>
      </c>
      <c r="F38" s="21">
        <v>99.999999998530498</v>
      </c>
      <c r="G38" s="21">
        <v>99.999999998728001</v>
      </c>
      <c r="H38" s="21">
        <v>99.999999997700499</v>
      </c>
      <c r="I38" s="21">
        <v>99.999999998741899</v>
      </c>
      <c r="J38" s="21">
        <v>99.999999997595097</v>
      </c>
      <c r="K38" s="21">
        <v>99.999999997785906</v>
      </c>
      <c r="L38" s="21">
        <v>99.9999999987634</v>
      </c>
      <c r="M38" s="21">
        <v>99.999999997339003</v>
      </c>
      <c r="N38" s="21">
        <v>99.999999993287005</v>
      </c>
      <c r="O38" s="21">
        <v>99.9999999744295</v>
      </c>
      <c r="P38" s="21">
        <v>99.999999996471601</v>
      </c>
      <c r="Q38" s="21">
        <v>99.999999998144204</v>
      </c>
    </row>
    <row r="39" spans="1:17">
      <c r="A39" s="5">
        <v>2003</v>
      </c>
      <c r="B39" s="87">
        <v>107.94351044576354</v>
      </c>
      <c r="C39" s="21">
        <v>106.822735477664</v>
      </c>
      <c r="D39" s="21">
        <v>115.634204809547</v>
      </c>
      <c r="E39" s="21">
        <v>97.3768065487602</v>
      </c>
      <c r="F39" s="21">
        <v>97.870899102515693</v>
      </c>
      <c r="G39" s="21">
        <v>115.880510142568</v>
      </c>
      <c r="H39" s="21">
        <v>103.905506158663</v>
      </c>
      <c r="I39" s="21">
        <v>102.98882445979901</v>
      </c>
      <c r="J39" s="21">
        <v>105.175655824042</v>
      </c>
      <c r="K39" s="21">
        <v>98.677421330803696</v>
      </c>
      <c r="L39" s="21">
        <v>103.993978979735</v>
      </c>
      <c r="M39" s="21">
        <v>97.563309793135602</v>
      </c>
      <c r="N39" s="21">
        <v>100.853523297048</v>
      </c>
      <c r="O39" s="21">
        <v>88.716590720919797</v>
      </c>
      <c r="P39" s="21">
        <v>105.507529080946</v>
      </c>
      <c r="Q39" s="21">
        <v>100.479814375381</v>
      </c>
    </row>
    <row r="40" spans="1:17">
      <c r="A40" s="5">
        <v>2004</v>
      </c>
      <c r="B40" s="87">
        <v>106.3863178874995</v>
      </c>
      <c r="C40" s="21">
        <v>117.78127569482</v>
      </c>
      <c r="D40" s="21">
        <v>109.402200165807</v>
      </c>
      <c r="E40" s="21">
        <v>96.422536862792398</v>
      </c>
      <c r="F40" s="21">
        <v>107.36713875356899</v>
      </c>
      <c r="G40" s="21">
        <v>111.969590781531</v>
      </c>
      <c r="H40" s="21">
        <v>107.775825507555</v>
      </c>
      <c r="I40" s="21">
        <v>105.248590632697</v>
      </c>
      <c r="J40" s="21">
        <v>100.567661727939</v>
      </c>
      <c r="K40" s="21">
        <v>97.246215570125003</v>
      </c>
      <c r="L40" s="21">
        <v>101.91243842942499</v>
      </c>
      <c r="M40" s="21">
        <v>98.915293486778594</v>
      </c>
      <c r="N40" s="21">
        <v>116.492489658091</v>
      </c>
      <c r="O40" s="21">
        <v>98.532348890263805</v>
      </c>
      <c r="P40" s="21">
        <v>105.823989218173</v>
      </c>
      <c r="Q40" s="21">
        <v>102.025127625552</v>
      </c>
    </row>
    <row r="41" spans="1:17">
      <c r="A41" s="5">
        <v>2005</v>
      </c>
      <c r="B41" s="87">
        <v>109.39049646135703</v>
      </c>
      <c r="C41" s="21">
        <v>98.763356230327304</v>
      </c>
      <c r="D41" s="21">
        <v>112.804584114261</v>
      </c>
      <c r="E41" s="21">
        <v>108.59261992067501</v>
      </c>
      <c r="F41" s="21">
        <v>111.549369452829</v>
      </c>
      <c r="G41" s="21">
        <v>105.900339475731</v>
      </c>
      <c r="H41" s="21">
        <v>109.64877581817299</v>
      </c>
      <c r="I41" s="21">
        <v>107.55993815126401</v>
      </c>
      <c r="J41" s="21">
        <v>110.521846695324</v>
      </c>
      <c r="K41" s="21">
        <v>98.853940358057898</v>
      </c>
      <c r="L41" s="21">
        <v>107.444044680879</v>
      </c>
      <c r="M41" s="21">
        <v>106.003822774553</v>
      </c>
      <c r="N41" s="21">
        <v>121.908666276216</v>
      </c>
      <c r="O41" s="21">
        <v>94.333610084858194</v>
      </c>
      <c r="P41" s="21">
        <v>106.33692128095301</v>
      </c>
      <c r="Q41" s="21">
        <v>111.00249827779599</v>
      </c>
    </row>
    <row r="42" spans="1:17">
      <c r="A42" s="5">
        <v>2006</v>
      </c>
      <c r="B42" s="87">
        <v>112.59600752819242</v>
      </c>
      <c r="C42" s="21">
        <v>103.233473027343</v>
      </c>
      <c r="D42" s="21">
        <v>122.001786605229</v>
      </c>
      <c r="E42" s="21">
        <v>111.06487440367501</v>
      </c>
      <c r="F42" s="21">
        <v>99.221479980074307</v>
      </c>
      <c r="G42" s="21">
        <v>98.619069482811298</v>
      </c>
      <c r="H42" s="21">
        <v>113.65938245703499</v>
      </c>
      <c r="I42" s="21">
        <v>110.82277278516599</v>
      </c>
      <c r="J42" s="21">
        <v>111.006960949052</v>
      </c>
      <c r="K42" s="21">
        <v>105.249579505583</v>
      </c>
      <c r="L42" s="21">
        <v>110.465754770384</v>
      </c>
      <c r="M42" s="21">
        <v>105.66278660623</v>
      </c>
      <c r="N42" s="21">
        <v>124.292482936417</v>
      </c>
      <c r="O42" s="21">
        <v>93.554902246552601</v>
      </c>
      <c r="P42" s="21">
        <v>102.93585191256</v>
      </c>
      <c r="Q42" s="21">
        <v>103.84408950857799</v>
      </c>
    </row>
    <row r="43" spans="1:17">
      <c r="A43" s="5">
        <v>2007</v>
      </c>
      <c r="B43" s="87">
        <v>125.30314148854322</v>
      </c>
      <c r="C43" s="21">
        <v>103.832295728877</v>
      </c>
      <c r="D43" s="21">
        <v>147.65079945282201</v>
      </c>
      <c r="E43" s="21">
        <v>109.564708790146</v>
      </c>
      <c r="F43" s="21">
        <v>96.612012541909493</v>
      </c>
      <c r="G43" s="21">
        <v>99.121353226689806</v>
      </c>
      <c r="H43" s="21">
        <v>125.049100548076</v>
      </c>
      <c r="I43" s="21">
        <v>117.592384075533</v>
      </c>
      <c r="J43" s="21">
        <v>111.111032266283</v>
      </c>
      <c r="K43" s="21">
        <v>106.22985142368501</v>
      </c>
      <c r="L43" s="21">
        <v>110.84616624309299</v>
      </c>
      <c r="M43" s="21">
        <v>107.447542553788</v>
      </c>
      <c r="N43" s="21">
        <v>137.404482665936</v>
      </c>
      <c r="O43" s="21">
        <v>91.142478828147105</v>
      </c>
      <c r="P43" s="21">
        <v>106.101505813019</v>
      </c>
      <c r="Q43" s="21">
        <v>98.946634658843905</v>
      </c>
    </row>
    <row r="44" spans="1:17">
      <c r="A44" s="5">
        <v>2008</v>
      </c>
      <c r="B44" s="87">
        <v>122.81911186001733</v>
      </c>
      <c r="C44" s="21">
        <v>108.42414092685399</v>
      </c>
      <c r="D44" s="21">
        <v>138.94836793671001</v>
      </c>
      <c r="E44" s="21">
        <v>104.850175149463</v>
      </c>
      <c r="F44" s="21">
        <v>112.50825186162599</v>
      </c>
      <c r="G44" s="21">
        <v>106.913357875023</v>
      </c>
      <c r="H44" s="21">
        <v>127.711481192848</v>
      </c>
      <c r="I44" s="21">
        <v>123.451532355781</v>
      </c>
      <c r="J44" s="21">
        <v>112.83768233907399</v>
      </c>
      <c r="K44" s="21">
        <v>104.528297141641</v>
      </c>
      <c r="L44" s="21">
        <v>117.228154618437</v>
      </c>
      <c r="M44" s="21">
        <v>109.80860555691901</v>
      </c>
      <c r="N44" s="21">
        <v>145.22975079612499</v>
      </c>
      <c r="O44" s="21">
        <v>98.558703355237796</v>
      </c>
      <c r="P44" s="21">
        <v>106.43530388181</v>
      </c>
      <c r="Q44" s="21">
        <v>97.778447211542101</v>
      </c>
    </row>
    <row r="45" spans="1:17">
      <c r="A45" s="5">
        <v>2009</v>
      </c>
      <c r="B45" s="87">
        <v>107.71202917228453</v>
      </c>
      <c r="C45" s="21">
        <v>89.913334786764807</v>
      </c>
      <c r="D45" s="21">
        <v>111.25648045928401</v>
      </c>
      <c r="E45" s="21">
        <v>94.090246359778405</v>
      </c>
      <c r="F45" s="21">
        <v>111.74186513339799</v>
      </c>
      <c r="G45" s="21">
        <v>89.987410954766105</v>
      </c>
      <c r="H45" s="21">
        <v>127.34950597173101</v>
      </c>
      <c r="I45" s="21">
        <v>130.07395085427299</v>
      </c>
      <c r="J45" s="21">
        <v>101.566872215169</v>
      </c>
      <c r="K45" s="21">
        <v>106.766389128463</v>
      </c>
      <c r="L45" s="21">
        <v>119.77191812581199</v>
      </c>
      <c r="M45" s="21">
        <v>115.385142778633</v>
      </c>
      <c r="N45" s="21">
        <v>146.121251509096</v>
      </c>
      <c r="O45" s="21">
        <v>95.008238884191002</v>
      </c>
      <c r="P45" s="21">
        <v>108.646130074929</v>
      </c>
      <c r="Q45" s="21">
        <v>98.837490918098098</v>
      </c>
    </row>
    <row r="46" spans="1:17">
      <c r="A46" s="5">
        <v>2010</v>
      </c>
      <c r="B46" s="87">
        <v>115.08432092465289</v>
      </c>
      <c r="C46" s="21">
        <v>95.134312121297796</v>
      </c>
      <c r="D46" s="21">
        <v>118.917347298132</v>
      </c>
      <c r="E46" s="21">
        <v>102.456791365925</v>
      </c>
      <c r="F46" s="21">
        <v>139.842530611005</v>
      </c>
      <c r="G46" s="21">
        <v>92.678114883790798</v>
      </c>
      <c r="H46" s="21">
        <v>135.59122641288499</v>
      </c>
      <c r="I46" s="21">
        <v>133.576143553072</v>
      </c>
      <c r="J46" s="21">
        <v>107.59944480550899</v>
      </c>
      <c r="K46" s="21">
        <v>109.07308288803</v>
      </c>
      <c r="L46" s="21">
        <v>124.825170508165</v>
      </c>
      <c r="M46" s="21">
        <v>116.617862301949</v>
      </c>
      <c r="N46" s="21">
        <v>153.372251961183</v>
      </c>
      <c r="O46" s="21">
        <v>96.878177778813907</v>
      </c>
      <c r="P46" s="21">
        <v>112.604079335731</v>
      </c>
      <c r="Q46" s="21">
        <v>101.120131870436</v>
      </c>
    </row>
    <row r="47" spans="1:17">
      <c r="A47" s="5">
        <v>2011</v>
      </c>
      <c r="B47" s="87" t="s">
        <v>25</v>
      </c>
      <c r="C47" s="21" t="s">
        <v>25</v>
      </c>
      <c r="D47" s="21" t="s">
        <v>25</v>
      </c>
      <c r="E47" s="21" t="s">
        <v>25</v>
      </c>
      <c r="F47" s="21" t="s">
        <v>25</v>
      </c>
      <c r="G47" s="21" t="s">
        <v>25</v>
      </c>
      <c r="H47" s="21" t="s">
        <v>25</v>
      </c>
      <c r="I47" s="21" t="s">
        <v>25</v>
      </c>
      <c r="J47" s="21" t="s">
        <v>25</v>
      </c>
      <c r="K47" s="21" t="s">
        <v>25</v>
      </c>
      <c r="L47" s="21" t="s">
        <v>25</v>
      </c>
      <c r="M47" s="21" t="s">
        <v>25</v>
      </c>
      <c r="N47" s="21" t="s">
        <v>25</v>
      </c>
      <c r="O47" s="21" t="s">
        <v>25</v>
      </c>
      <c r="P47" s="21" t="s">
        <v>25</v>
      </c>
      <c r="Q47" s="21" t="s">
        <v>25</v>
      </c>
    </row>
    <row r="48" spans="1:17">
      <c r="A48" s="5">
        <v>2012</v>
      </c>
      <c r="B48" s="87" t="s">
        <v>25</v>
      </c>
      <c r="C48" s="21" t="s">
        <v>25</v>
      </c>
      <c r="D48" s="21" t="s">
        <v>25</v>
      </c>
      <c r="E48" s="21" t="s">
        <v>25</v>
      </c>
      <c r="F48" s="21" t="s">
        <v>25</v>
      </c>
      <c r="G48" s="21" t="s">
        <v>25</v>
      </c>
      <c r="H48" s="21" t="s">
        <v>25</v>
      </c>
      <c r="I48" s="21" t="s">
        <v>25</v>
      </c>
      <c r="J48" s="21" t="s">
        <v>25</v>
      </c>
      <c r="K48" s="21" t="s">
        <v>25</v>
      </c>
      <c r="L48" s="21" t="s">
        <v>25</v>
      </c>
      <c r="M48" s="21" t="s">
        <v>25</v>
      </c>
      <c r="N48" s="21" t="s">
        <v>25</v>
      </c>
      <c r="O48" s="21" t="s">
        <v>25</v>
      </c>
      <c r="P48" s="21" t="s">
        <v>25</v>
      </c>
      <c r="Q48" s="21" t="s">
        <v>25</v>
      </c>
    </row>
    <row r="49" spans="2:17">
      <c r="B49" s="45"/>
      <c r="C49" s="45"/>
      <c r="D49" s="45"/>
      <c r="E49" s="45"/>
      <c r="F49" s="45"/>
      <c r="G49" s="45"/>
      <c r="H49" s="45"/>
      <c r="I49" s="45"/>
      <c r="J49" s="45"/>
      <c r="K49" s="45"/>
      <c r="L49" s="45"/>
      <c r="M49" s="45"/>
      <c r="N49" s="45"/>
      <c r="O49" s="45"/>
      <c r="P49" s="45"/>
      <c r="Q49" s="45"/>
    </row>
    <row r="50" spans="2:17">
      <c r="B50" s="1" t="s">
        <v>16</v>
      </c>
      <c r="C50" s="1" t="s">
        <v>188</v>
      </c>
      <c r="J50" s="1" t="s">
        <v>23</v>
      </c>
      <c r="K50" s="116" t="s">
        <v>26</v>
      </c>
    </row>
    <row r="51" spans="2:17">
      <c r="J51" s="1" t="s">
        <v>16</v>
      </c>
      <c r="K51" s="103" t="s">
        <v>188</v>
      </c>
    </row>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50" man="1"/>
  </colBreaks>
</worksheet>
</file>

<file path=xl/worksheets/sheet37.xml><?xml version="1.0" encoding="utf-8"?>
<worksheet xmlns="http://schemas.openxmlformats.org/spreadsheetml/2006/main" xmlns:r="http://schemas.openxmlformats.org/officeDocument/2006/relationships">
  <sheetPr codeName="Sheet29">
    <tabColor theme="4" tint="-0.249977111117893"/>
  </sheetPr>
  <dimension ref="A1:R28"/>
  <sheetViews>
    <sheetView zoomScaleNormal="100" workbookViewId="0">
      <selection activeCell="A23" sqref="A23"/>
    </sheetView>
  </sheetViews>
  <sheetFormatPr defaultRowHeight="11.25"/>
  <cols>
    <col min="1" max="1" width="9.140625" style="1"/>
    <col min="2" max="17" width="12.7109375" style="1" customWidth="1"/>
    <col min="18" max="16384" width="9.140625" style="1"/>
  </cols>
  <sheetData>
    <row r="1" spans="1:18" ht="12.75">
      <c r="B1" s="7" t="str">
        <f>'Table of Contents'!B62</f>
        <v>Table 46: Implicit Price Deflator, Newfoundland and Labrador, Business Sector Industries, 1997-2010</v>
      </c>
      <c r="J1" s="7" t="str">
        <f>B1 &amp; " (continued)"</f>
        <v>Table 46: Implicit Price Deflator,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c r="A4" s="5"/>
      <c r="B4" s="141" t="s">
        <v>190</v>
      </c>
      <c r="C4" s="142"/>
      <c r="D4" s="142"/>
      <c r="E4" s="142"/>
      <c r="F4" s="142"/>
      <c r="G4" s="142"/>
      <c r="H4" s="142"/>
      <c r="I4" s="142"/>
      <c r="J4" s="142" t="s">
        <v>190</v>
      </c>
      <c r="K4" s="142"/>
      <c r="L4" s="142"/>
      <c r="M4" s="142"/>
      <c r="N4" s="142"/>
      <c r="O4" s="142"/>
      <c r="P4" s="142"/>
      <c r="Q4" s="142"/>
      <c r="R4" s="55"/>
    </row>
    <row r="5" spans="1:18">
      <c r="A5" s="5">
        <v>1997</v>
      </c>
      <c r="B5" s="87">
        <f>IF(ISERROR((NGDP_NFLD!B5/RGDP_NFLD!B5)*100),"..",(NGDP_NFLD!B5/RGDP_NFLD!B5)*100)</f>
        <v>53.05709081331571</v>
      </c>
      <c r="C5" s="21">
        <f>IF(ISERROR((NGDP_NFLD!C5/RGDP_NFLD!C5)*100),"..",(NGDP_NFLD!C5/RGDP_NFLD!C5)*100)</f>
        <v>93.301715278437385</v>
      </c>
      <c r="D5" s="21">
        <f>IF(ISERROR((NGDP_NFLD!D5/RGDP_NFLD!D5)*100),"..",(NGDP_NFLD!D5/RGDP_NFLD!D5)*100)</f>
        <v>26.682374499202837</v>
      </c>
      <c r="E5" s="21">
        <f>IF(ISERROR((NGDP_NFLD!E5/RGDP_NFLD!E5)*100),"..",(NGDP_NFLD!E5/RGDP_NFLD!E5)*100)</f>
        <v>76.570374877541084</v>
      </c>
      <c r="F5" s="21">
        <f>IF(ISERROR((NGDP_NFLD!F5/RGDP_NFLD!F5)*100),"..",(NGDP_NFLD!F5/RGDP_NFLD!F5)*100)</f>
        <v>69.215862585948159</v>
      </c>
      <c r="G5" s="21">
        <f>IF(ISERROR((NGDP_NFLD!G5/RGDP_NFLD!G5)*100),"..",(NGDP_NFLD!G5/RGDP_NFLD!G5)*100)</f>
        <v>76.995206482055224</v>
      </c>
      <c r="H5" s="21">
        <f>IF(ISERROR((NGDP_NFLD!H5/RGDP_NFLD!H5)*100),"..",(NGDP_NFLD!H5/RGDP_NFLD!H5)*100)</f>
        <v>95.616360141870615</v>
      </c>
      <c r="I5" s="21">
        <f>IF(ISERROR((NGDP_NFLD!I5/RGDP_NFLD!I5)*100),"..",(NGDP_NFLD!I5/RGDP_NFLD!I5)*100)</f>
        <v>79.179468936012952</v>
      </c>
      <c r="J5" s="21">
        <f>IF(ISERROR((NGDP_NFLD!J5/RGDP_NFLD!J5)*100),"..",(NGDP_NFLD!J5/RGDP_NFLD!J5)*100)</f>
        <v>73.59435248171458</v>
      </c>
      <c r="K5" s="21">
        <f>IF(ISERROR((NGDP_NFLD!K5/RGDP_NFLD!K5)*100),"..",(NGDP_NFLD!K5/RGDP_NFLD!K5)*100)</f>
        <v>110.84879089379815</v>
      </c>
      <c r="L5" s="21">
        <f>IF(ISERROR((NGDP_NFLD!L5/RGDP_NFLD!L5)*100),"..",(NGDP_NFLD!L5/RGDP_NFLD!L5)*100)</f>
        <v>90.209131171343472</v>
      </c>
      <c r="M5" s="21">
        <f>IF(ISERROR((NGDP_NFLD!M5/RGDP_NFLD!M5)*100),"..",(NGDP_NFLD!M5/RGDP_NFLD!M5)*100)</f>
        <v>72.880196112453461</v>
      </c>
      <c r="N5" s="21">
        <f>IF(ISERROR((NGDP_NFLD!N5/RGDP_NFLD!N5)*100),"..",(NGDP_NFLD!N5/RGDP_NFLD!N5)*100)</f>
        <v>74.4205522764086</v>
      </c>
      <c r="O5" s="21">
        <f>IF(ISERROR((NGDP_NFLD!O5/RGDP_NFLD!O5)*100),"..",(NGDP_NFLD!O5/RGDP_NFLD!O5)*100)</f>
        <v>97.431469673311241</v>
      </c>
      <c r="P5" s="21">
        <f>IF(ISERROR((NGDP_NFLD!P5/RGDP_NFLD!P5)*100),"..",(NGDP_NFLD!P5/RGDP_NFLD!P5)*100)</f>
        <v>77.238866403765471</v>
      </c>
      <c r="Q5" s="21">
        <f>IF(ISERROR((NGDP_NFLD!Q5/RGDP_NFLD!Q5)*100),"..",(NGDP_NFLD!Q5/RGDP_NFLD!Q5)*100)</f>
        <v>70.48679071741131</v>
      </c>
      <c r="R5" s="55"/>
    </row>
    <row r="6" spans="1:18">
      <c r="A6" s="5">
        <v>1998</v>
      </c>
      <c r="B6" s="87">
        <f>IF(ISERROR((NGDP_NFLD!B6/RGDP_NFLD!B6)*100),"..",(NGDP_NFLD!B6/RGDP_NFLD!B6)*100)</f>
        <v>52.976957478501483</v>
      </c>
      <c r="C6" s="21">
        <f>IF(ISERROR((NGDP_NFLD!C6/RGDP_NFLD!C6)*100),"..",(NGDP_NFLD!C6/RGDP_NFLD!C6)*100)</f>
        <v>98.790359305906378</v>
      </c>
      <c r="D6" s="21">
        <f>IF(ISERROR((NGDP_NFLD!D6/RGDP_NFLD!D6)*100),"..",(NGDP_NFLD!D6/RGDP_NFLD!D6)*100)</f>
        <v>26.181585477032026</v>
      </c>
      <c r="E6" s="21">
        <f>IF(ISERROR((NGDP_NFLD!E6/RGDP_NFLD!E6)*100),"..",(NGDP_NFLD!E6/RGDP_NFLD!E6)*100)</f>
        <v>76.00872726417964</v>
      </c>
      <c r="F6" s="21">
        <f>IF(ISERROR((NGDP_NFLD!F6/RGDP_NFLD!F6)*100),"..",(NGDP_NFLD!F6/RGDP_NFLD!F6)*100)</f>
        <v>65.881749846702746</v>
      </c>
      <c r="G6" s="21">
        <f>IF(ISERROR((NGDP_NFLD!G6/RGDP_NFLD!G6)*100),"..",(NGDP_NFLD!G6/RGDP_NFLD!G6)*100)</f>
        <v>87.126133642660093</v>
      </c>
      <c r="H6" s="21">
        <f>IF(ISERROR((NGDP_NFLD!H6/RGDP_NFLD!H6)*100),"..",(NGDP_NFLD!H6/RGDP_NFLD!H6)*100)</f>
        <v>89.569174009506639</v>
      </c>
      <c r="I6" s="21">
        <f>IF(ISERROR((NGDP_NFLD!I6/RGDP_NFLD!I6)*100),"..",(NGDP_NFLD!I6/RGDP_NFLD!I6)*100)</f>
        <v>80.472473727641486</v>
      </c>
      <c r="J6" s="21">
        <f>IF(ISERROR((NGDP_NFLD!J6/RGDP_NFLD!J6)*100),"..",(NGDP_NFLD!J6/RGDP_NFLD!J6)*100)</f>
        <v>75.114406464371214</v>
      </c>
      <c r="K6" s="21">
        <f>IF(ISERROR((NGDP_NFLD!K6/RGDP_NFLD!K6)*100),"..",(NGDP_NFLD!K6/RGDP_NFLD!K6)*100)</f>
        <v>112.24231272499763</v>
      </c>
      <c r="L6" s="21">
        <f>IF(ISERROR((NGDP_NFLD!L6/RGDP_NFLD!L6)*100),"..",(NGDP_NFLD!L6/RGDP_NFLD!L6)*100)</f>
        <v>86.068629081043511</v>
      </c>
      <c r="M6" s="21">
        <f>IF(ISERROR((NGDP_NFLD!M6/RGDP_NFLD!M6)*100),"..",(NGDP_NFLD!M6/RGDP_NFLD!M6)*100)</f>
        <v>74.045133974570959</v>
      </c>
      <c r="N6" s="21">
        <f>IF(ISERROR((NGDP_NFLD!N6/RGDP_NFLD!N6)*100),"..",(NGDP_NFLD!N6/RGDP_NFLD!N6)*100)</f>
        <v>76.402592921330964</v>
      </c>
      <c r="O6" s="21">
        <f>IF(ISERROR((NGDP_NFLD!O6/RGDP_NFLD!O6)*100),"..",(NGDP_NFLD!O6/RGDP_NFLD!O6)*100)</f>
        <v>79.92395817095786</v>
      </c>
      <c r="P6" s="21">
        <f>IF(ISERROR((NGDP_NFLD!P6/RGDP_NFLD!P6)*100),"..",(NGDP_NFLD!P6/RGDP_NFLD!P6)*100)</f>
        <v>76.838150494770048</v>
      </c>
      <c r="Q6" s="21">
        <f>IF(ISERROR((NGDP_NFLD!Q6/RGDP_NFLD!Q6)*100),"..",(NGDP_NFLD!Q6/RGDP_NFLD!Q6)*100)</f>
        <v>69.394215469809708</v>
      </c>
      <c r="R6" s="55"/>
    </row>
    <row r="7" spans="1:18">
      <c r="A7" s="5">
        <v>1999</v>
      </c>
      <c r="B7" s="87">
        <f>IF(ISERROR((NGDP_NFLD!B7/RGDP_NFLD!B7)*100),"..",(NGDP_NFLD!B7/RGDP_NFLD!B7)*100)</f>
        <v>54.723512917912508</v>
      </c>
      <c r="C7" s="21">
        <f>IF(ISERROR((NGDP_NFLD!C7/RGDP_NFLD!C7)*100),"..",(NGDP_NFLD!C7/RGDP_NFLD!C7)*100)</f>
        <v>110.13665357229637</v>
      </c>
      <c r="D7" s="21">
        <f>IF(ISERROR((NGDP_NFLD!D7/RGDP_NFLD!D7)*100),"..",(NGDP_NFLD!D7/RGDP_NFLD!D7)*100)</f>
        <v>31.673492637633991</v>
      </c>
      <c r="E7" s="21">
        <f>IF(ISERROR((NGDP_NFLD!E7/RGDP_NFLD!E7)*100),"..",(NGDP_NFLD!E7/RGDP_NFLD!E7)*100)</f>
        <v>84.365598127271141</v>
      </c>
      <c r="F7" s="21">
        <f>IF(ISERROR((NGDP_NFLD!F7/RGDP_NFLD!F7)*100),"..",(NGDP_NFLD!F7/RGDP_NFLD!F7)*100)</f>
        <v>64.468904919057806</v>
      </c>
      <c r="G7" s="21">
        <f>IF(ISERROR((NGDP_NFLD!G7/RGDP_NFLD!G7)*100),"..",(NGDP_NFLD!G7/RGDP_NFLD!G7)*100)</f>
        <v>80.398505583543354</v>
      </c>
      <c r="H7" s="21">
        <f>IF(ISERROR((NGDP_NFLD!H7/RGDP_NFLD!H7)*100),"..",(NGDP_NFLD!H7/RGDP_NFLD!H7)*100)</f>
        <v>89.58601886979875</v>
      </c>
      <c r="I7" s="21">
        <f>IF(ISERROR((NGDP_NFLD!I7/RGDP_NFLD!I7)*100),"..",(NGDP_NFLD!I7/RGDP_NFLD!I7)*100)</f>
        <v>82.085618686146304</v>
      </c>
      <c r="J7" s="21">
        <f>IF(ISERROR((NGDP_NFLD!J7/RGDP_NFLD!J7)*100),"..",(NGDP_NFLD!J7/RGDP_NFLD!J7)*100)</f>
        <v>74.082401326128718</v>
      </c>
      <c r="K7" s="21">
        <f>IF(ISERROR((NGDP_NFLD!K7/RGDP_NFLD!K7)*100),"..",(NGDP_NFLD!K7/RGDP_NFLD!K7)*100)</f>
        <v>105.61320491031081</v>
      </c>
      <c r="L7" s="21">
        <f>IF(ISERROR((NGDP_NFLD!L7/RGDP_NFLD!L7)*100),"..",(NGDP_NFLD!L7/RGDP_NFLD!L7)*100)</f>
        <v>88.075795233313926</v>
      </c>
      <c r="M7" s="21">
        <f>IF(ISERROR((NGDP_NFLD!M7/RGDP_NFLD!M7)*100),"..",(NGDP_NFLD!M7/RGDP_NFLD!M7)*100)</f>
        <v>74.044463009691071</v>
      </c>
      <c r="N7" s="21">
        <f>IF(ISERROR((NGDP_NFLD!N7/RGDP_NFLD!N7)*100),"..",(NGDP_NFLD!N7/RGDP_NFLD!N7)*100)</f>
        <v>78.009615034083751</v>
      </c>
      <c r="O7" s="21">
        <f>IF(ISERROR((NGDP_NFLD!O7/RGDP_NFLD!O7)*100),"..",(NGDP_NFLD!O7/RGDP_NFLD!O7)*100)</f>
        <v>94.51447711286724</v>
      </c>
      <c r="P7" s="21">
        <f>IF(ISERROR((NGDP_NFLD!P7/RGDP_NFLD!P7)*100),"..",(NGDP_NFLD!P7/RGDP_NFLD!P7)*100)</f>
        <v>80.211789874088737</v>
      </c>
      <c r="Q7" s="21">
        <f>IF(ISERROR((NGDP_NFLD!Q7/RGDP_NFLD!Q7)*100),"..",(NGDP_NFLD!Q7/RGDP_NFLD!Q7)*100)</f>
        <v>69.379162527495879</v>
      </c>
      <c r="R7" s="55"/>
    </row>
    <row r="8" spans="1:18">
      <c r="A8" s="5">
        <v>2000</v>
      </c>
      <c r="B8" s="87">
        <f>IF(ISERROR((NGDP_NFLD!B8/RGDP_NFLD!B8)*100),"..",(NGDP_NFLD!B8/RGDP_NFLD!B8)*100)</f>
        <v>60.588364559334174</v>
      </c>
      <c r="C8" s="21">
        <f>IF(ISERROR((NGDP_NFLD!C8/RGDP_NFLD!C8)*100),"..",(NGDP_NFLD!C8/RGDP_NFLD!C8)*100)</f>
        <v>101.95991021338304</v>
      </c>
      <c r="D8" s="21">
        <f>IF(ISERROR((NGDP_NFLD!D8/RGDP_NFLD!D8)*100),"..",(NGDP_NFLD!D8/RGDP_NFLD!D8)*100)</f>
        <v>49.320952861415392</v>
      </c>
      <c r="E8" s="21">
        <f>IF(ISERROR((NGDP_NFLD!E8/RGDP_NFLD!E8)*100),"..",(NGDP_NFLD!E8/RGDP_NFLD!E8)*100)</f>
        <v>79.16613981579053</v>
      </c>
      <c r="F8" s="21">
        <f>IF(ISERROR((NGDP_NFLD!F8/RGDP_NFLD!F8)*100),"..",(NGDP_NFLD!F8/RGDP_NFLD!F8)*100)</f>
        <v>68.462873719319902</v>
      </c>
      <c r="G8" s="21">
        <f>IF(ISERROR((NGDP_NFLD!G8/RGDP_NFLD!G8)*100),"..",(NGDP_NFLD!G8/RGDP_NFLD!G8)*100)</f>
        <v>77.199240213691297</v>
      </c>
      <c r="H8" s="21">
        <f>IF(ISERROR((NGDP_NFLD!H8/RGDP_NFLD!H8)*100),"..",(NGDP_NFLD!H8/RGDP_NFLD!H8)*100)</f>
        <v>89.938161431095381</v>
      </c>
      <c r="I8" s="21">
        <f>IF(ISERROR((NGDP_NFLD!I8/RGDP_NFLD!I8)*100),"..",(NGDP_NFLD!I8/RGDP_NFLD!I8)*100)</f>
        <v>83.525914661754086</v>
      </c>
      <c r="J8" s="21">
        <f>IF(ISERROR((NGDP_NFLD!J8/RGDP_NFLD!J8)*100),"..",(NGDP_NFLD!J8/RGDP_NFLD!J8)*100)</f>
        <v>75.616221896135698</v>
      </c>
      <c r="K8" s="21">
        <f>IF(ISERROR((NGDP_NFLD!K8/RGDP_NFLD!K8)*100),"..",(NGDP_NFLD!K8/RGDP_NFLD!K8)*100)</f>
        <v>102.02679895477394</v>
      </c>
      <c r="L8" s="21">
        <f>IF(ISERROR((NGDP_NFLD!L8/RGDP_NFLD!L8)*100),"..",(NGDP_NFLD!L8/RGDP_NFLD!L8)*100)</f>
        <v>91.589427660549305</v>
      </c>
      <c r="M8" s="21">
        <f>IF(ISERROR((NGDP_NFLD!M8/RGDP_NFLD!M8)*100),"..",(NGDP_NFLD!M8/RGDP_NFLD!M8)*100)</f>
        <v>79.020421143964597</v>
      </c>
      <c r="N8" s="21">
        <f>IF(ISERROR((NGDP_NFLD!N8/RGDP_NFLD!N8)*100),"..",(NGDP_NFLD!N8/RGDP_NFLD!N8)*100)</f>
        <v>79.989928468129818</v>
      </c>
      <c r="O8" s="21">
        <f>IF(ISERROR((NGDP_NFLD!O8/RGDP_NFLD!O8)*100),"..",(NGDP_NFLD!O8/RGDP_NFLD!O8)*100)</f>
        <v>92.639041373578095</v>
      </c>
      <c r="P8" s="21">
        <f>IF(ISERROR((NGDP_NFLD!P8/RGDP_NFLD!P8)*100),"..",(NGDP_NFLD!P8/RGDP_NFLD!P8)*100)</f>
        <v>79.739597561058787</v>
      </c>
      <c r="Q8" s="21">
        <f>IF(ISERROR((NGDP_NFLD!Q8/RGDP_NFLD!Q8)*100),"..",(NGDP_NFLD!Q8/RGDP_NFLD!Q8)*100)</f>
        <v>70.568683523266557</v>
      </c>
      <c r="R8" s="55"/>
    </row>
    <row r="9" spans="1:18">
      <c r="A9" s="5">
        <v>2001</v>
      </c>
      <c r="B9" s="87">
        <f>IF(ISERROR((NGDP_NFLD!B9/RGDP_NFLD!B9)*100),"..",(NGDP_NFLD!B9/RGDP_NFLD!B9)*100)</f>
        <v>60.859432425119856</v>
      </c>
      <c r="C9" s="21">
        <f>IF(ISERROR((NGDP_NFLD!C9/RGDP_NFLD!C9)*100),"..",(NGDP_NFLD!C9/RGDP_NFLD!C9)*100)</f>
        <v>98.770270413340739</v>
      </c>
      <c r="D9" s="21">
        <f>IF(ISERROR((NGDP_NFLD!D9/RGDP_NFLD!D9)*100),"..",(NGDP_NFLD!D9/RGDP_NFLD!D9)*100)</f>
        <v>48.747730990633507</v>
      </c>
      <c r="E9" s="21">
        <f>IF(ISERROR((NGDP_NFLD!E9/RGDP_NFLD!E9)*100),"..",(NGDP_NFLD!E9/RGDP_NFLD!E9)*100)</f>
        <v>89.899838694252665</v>
      </c>
      <c r="F9" s="21">
        <f>IF(ISERROR((NGDP_NFLD!F9/RGDP_NFLD!F9)*100),"..",(NGDP_NFLD!F9/RGDP_NFLD!F9)*100)</f>
        <v>67.921177805070386</v>
      </c>
      <c r="G9" s="21">
        <f>IF(ISERROR((NGDP_NFLD!G9/RGDP_NFLD!G9)*100),"..",(NGDP_NFLD!G9/RGDP_NFLD!G9)*100)</f>
        <v>83.140625299218442</v>
      </c>
      <c r="H9" s="21">
        <f>IF(ISERROR((NGDP_NFLD!H9/RGDP_NFLD!H9)*100),"..",(NGDP_NFLD!H9/RGDP_NFLD!H9)*100)</f>
        <v>92.084683259512062</v>
      </c>
      <c r="I9" s="21">
        <f>IF(ISERROR((NGDP_NFLD!I9/RGDP_NFLD!I9)*100),"..",(NGDP_NFLD!I9/RGDP_NFLD!I9)*100)</f>
        <v>83.818401440269568</v>
      </c>
      <c r="J9" s="21">
        <f>IF(ISERROR((NGDP_NFLD!J9/RGDP_NFLD!J9)*100),"..",(NGDP_NFLD!J9/RGDP_NFLD!J9)*100)</f>
        <v>76.805063089064674</v>
      </c>
      <c r="K9" s="21">
        <f>IF(ISERROR((NGDP_NFLD!K9/RGDP_NFLD!K9)*100),"..",(NGDP_NFLD!K9/RGDP_NFLD!K9)*100)</f>
        <v>100.75541261739687</v>
      </c>
      <c r="L9" s="21">
        <f>IF(ISERROR((NGDP_NFLD!L9/RGDP_NFLD!L9)*100),"..",(NGDP_NFLD!L9/RGDP_NFLD!L9)*100)</f>
        <v>90.910440394918126</v>
      </c>
      <c r="M9" s="21">
        <f>IF(ISERROR((NGDP_NFLD!M9/RGDP_NFLD!M9)*100),"..",(NGDP_NFLD!M9/RGDP_NFLD!M9)*100)</f>
        <v>80.592129390798846</v>
      </c>
      <c r="N9" s="21">
        <f>IF(ISERROR((NGDP_NFLD!N9/RGDP_NFLD!N9)*100),"..",(NGDP_NFLD!N9/RGDP_NFLD!N9)*100)</f>
        <v>84.536242987812699</v>
      </c>
      <c r="O9" s="21">
        <f>IF(ISERROR((NGDP_NFLD!O9/RGDP_NFLD!O9)*100),"..",(NGDP_NFLD!O9/RGDP_NFLD!O9)*100)</f>
        <v>79.590258843196011</v>
      </c>
      <c r="P9" s="21">
        <f>IF(ISERROR((NGDP_NFLD!P9/RGDP_NFLD!P9)*100),"..",(NGDP_NFLD!P9/RGDP_NFLD!P9)*100)</f>
        <v>83.687137464531617</v>
      </c>
      <c r="Q9" s="21">
        <f>IF(ISERROR((NGDP_NFLD!Q9/RGDP_NFLD!Q9)*100),"..",(NGDP_NFLD!Q9/RGDP_NFLD!Q9)*100)</f>
        <v>71.636488547973528</v>
      </c>
      <c r="R9" s="55"/>
    </row>
    <row r="10" spans="1:18">
      <c r="A10" s="5">
        <v>2002</v>
      </c>
      <c r="B10" s="87">
        <f>IF(ISERROR((NGDP_NFLD!B10/RGDP_NFLD!B10)*100),"..",(NGDP_NFLD!B10/RGDP_NFLD!B10)*100)</f>
        <v>61.823930883967549</v>
      </c>
      <c r="C10" s="21">
        <f>IF(ISERROR((NGDP_NFLD!C10/RGDP_NFLD!C10)*100),"..",(NGDP_NFLD!C10/RGDP_NFLD!C10)*100)</f>
        <v>96.449060289655947</v>
      </c>
      <c r="D10" s="21">
        <f>IF(ISERROR((NGDP_NFLD!D10/RGDP_NFLD!D10)*100),"..",(NGDP_NFLD!D10/RGDP_NFLD!D10)*100)</f>
        <v>45.961821666490856</v>
      </c>
      <c r="E10" s="21">
        <f>IF(ISERROR((NGDP_NFLD!E10/RGDP_NFLD!E10)*100),"..",(NGDP_NFLD!E10/RGDP_NFLD!E10)*100)</f>
        <v>85.081870350091236</v>
      </c>
      <c r="F10" s="21">
        <f>IF(ISERROR((NGDP_NFLD!F10/RGDP_NFLD!F10)*100),"..",(NGDP_NFLD!F10/RGDP_NFLD!F10)*100)</f>
        <v>69.064746689985128</v>
      </c>
      <c r="G10" s="21">
        <f>IF(ISERROR((NGDP_NFLD!G10/RGDP_NFLD!G10)*100),"..",(NGDP_NFLD!G10/RGDP_NFLD!G10)*100)</f>
        <v>72.793042345079769</v>
      </c>
      <c r="H10" s="21">
        <f>IF(ISERROR((NGDP_NFLD!H10/RGDP_NFLD!H10)*100),"..",(NGDP_NFLD!H10/RGDP_NFLD!H10)*100)</f>
        <v>91.740547459220807</v>
      </c>
      <c r="I10" s="21">
        <f>IF(ISERROR((NGDP_NFLD!I10/RGDP_NFLD!I10)*100),"..",(NGDP_NFLD!I10/RGDP_NFLD!I10)*100)</f>
        <v>85.499722533708578</v>
      </c>
      <c r="J10" s="21">
        <f>IF(ISERROR((NGDP_NFLD!J10/RGDP_NFLD!J10)*100),"..",(NGDP_NFLD!J10/RGDP_NFLD!J10)*100)</f>
        <v>77.154614926668046</v>
      </c>
      <c r="K10" s="21">
        <f>IF(ISERROR((NGDP_NFLD!K10/RGDP_NFLD!K10)*100),"..",(NGDP_NFLD!K10/RGDP_NFLD!K10)*100)</f>
        <v>99.863268210342227</v>
      </c>
      <c r="L10" s="21">
        <f>IF(ISERROR((NGDP_NFLD!L10/RGDP_NFLD!L10)*100),"..",(NGDP_NFLD!L10/RGDP_NFLD!L10)*100)</f>
        <v>91.400923896990136</v>
      </c>
      <c r="M10" s="21">
        <f>IF(ISERROR((NGDP_NFLD!M10/RGDP_NFLD!M10)*100),"..",(NGDP_NFLD!M10/RGDP_NFLD!M10)*100)</f>
        <v>78.492792188521904</v>
      </c>
      <c r="N10" s="21">
        <f>IF(ISERROR((NGDP_NFLD!N10/RGDP_NFLD!N10)*100),"..",(NGDP_NFLD!N10/RGDP_NFLD!N10)*100)</f>
        <v>84.343281191797828</v>
      </c>
      <c r="O10" s="21">
        <f>IF(ISERROR((NGDP_NFLD!O10/RGDP_NFLD!O10)*100),"..",(NGDP_NFLD!O10/RGDP_NFLD!O10)*100)</f>
        <v>88.697557928696853</v>
      </c>
      <c r="P10" s="21">
        <f>IF(ISERROR((NGDP_NFLD!P10/RGDP_NFLD!P10)*100),"..",(NGDP_NFLD!P10/RGDP_NFLD!P10)*100)</f>
        <v>86.298384194787204</v>
      </c>
      <c r="Q10" s="21">
        <f>IF(ISERROR((NGDP_NFLD!Q10/RGDP_NFLD!Q10)*100),"..",(NGDP_NFLD!Q10/RGDP_NFLD!Q10)*100)</f>
        <v>73.76724765852515</v>
      </c>
      <c r="R10" s="55"/>
    </row>
    <row r="11" spans="1:18">
      <c r="A11" s="5">
        <v>2003</v>
      </c>
      <c r="B11" s="87">
        <f>IF(ISERROR((NGDP_NFLD!B11/RGDP_NFLD!B11)*100),"..",(NGDP_NFLD!B11/RGDP_NFLD!B11)*100)</f>
        <v>64.63806498647385</v>
      </c>
      <c r="C11" s="21">
        <f>IF(ISERROR((NGDP_NFLD!C11/RGDP_NFLD!C11)*100),"..",(NGDP_NFLD!C11/RGDP_NFLD!C11)*100)</f>
        <v>98.290677562813372</v>
      </c>
      <c r="D11" s="21">
        <f>IF(ISERROR((NGDP_NFLD!D11/RGDP_NFLD!D11)*100),"..",(NGDP_NFLD!D11/RGDP_NFLD!D11)*100)</f>
        <v>49.040271508094087</v>
      </c>
      <c r="E11" s="21">
        <f>IF(ISERROR((NGDP_NFLD!E11/RGDP_NFLD!E11)*100),"..",(NGDP_NFLD!E11/RGDP_NFLD!E11)*100)</f>
        <v>96.649066291510835</v>
      </c>
      <c r="F11" s="21">
        <f>IF(ISERROR((NGDP_NFLD!F11/RGDP_NFLD!F11)*100),"..",(NGDP_NFLD!F11/RGDP_NFLD!F11)*100)</f>
        <v>71.274812777084023</v>
      </c>
      <c r="G11" s="21">
        <f>IF(ISERROR((NGDP_NFLD!G11/RGDP_NFLD!G11)*100),"..",(NGDP_NFLD!G11/RGDP_NFLD!G11)*100)</f>
        <v>69.222850757303419</v>
      </c>
      <c r="H11" s="21">
        <f>IF(ISERROR((NGDP_NFLD!H11/RGDP_NFLD!H11)*100),"..",(NGDP_NFLD!H11/RGDP_NFLD!H11)*100)</f>
        <v>93.541556267640217</v>
      </c>
      <c r="I11" s="21">
        <f>IF(ISERROR((NGDP_NFLD!I11/RGDP_NFLD!I11)*100),"..",(NGDP_NFLD!I11/RGDP_NFLD!I11)*100)</f>
        <v>89.023108685824596</v>
      </c>
      <c r="J11" s="21">
        <f>IF(ISERROR((NGDP_NFLD!J11/RGDP_NFLD!J11)*100),"..",(NGDP_NFLD!J11/RGDP_NFLD!J11)*100)</f>
        <v>81.431604574869382</v>
      </c>
      <c r="K11" s="21">
        <f>IF(ISERROR((NGDP_NFLD!K11/RGDP_NFLD!K11)*100),"..",(NGDP_NFLD!K11/RGDP_NFLD!K11)*100)</f>
        <v>103.17977538025835</v>
      </c>
      <c r="L11" s="21">
        <f>IF(ISERROR((NGDP_NFLD!L11/RGDP_NFLD!L11)*100),"..",(NGDP_NFLD!L11/RGDP_NFLD!L11)*100)</f>
        <v>91.246486659943031</v>
      </c>
      <c r="M11" s="21">
        <f>IF(ISERROR((NGDP_NFLD!M11/RGDP_NFLD!M11)*100),"..",(NGDP_NFLD!M11/RGDP_NFLD!M11)*100)</f>
        <v>84.136647433137639</v>
      </c>
      <c r="N11" s="21">
        <f>IF(ISERROR((NGDP_NFLD!N11/RGDP_NFLD!N11)*100),"..",(NGDP_NFLD!N11/RGDP_NFLD!N11)*100)</f>
        <v>87.964613387261693</v>
      </c>
      <c r="O11" s="21">
        <f>IF(ISERROR((NGDP_NFLD!O11/RGDP_NFLD!O11)*100),"..",(NGDP_NFLD!O11/RGDP_NFLD!O11)*100)</f>
        <v>92.684928999488989</v>
      </c>
      <c r="P11" s="21">
        <f>IF(ISERROR((NGDP_NFLD!P11/RGDP_NFLD!P11)*100),"..",(NGDP_NFLD!P11/RGDP_NFLD!P11)*100)</f>
        <v>87.737296769343402</v>
      </c>
      <c r="Q11" s="21">
        <f>IF(ISERROR((NGDP_NFLD!Q11/RGDP_NFLD!Q11)*100),"..",(NGDP_NFLD!Q11/RGDP_NFLD!Q11)*100)</f>
        <v>79.902266384711538</v>
      </c>
      <c r="R11" s="55"/>
    </row>
    <row r="12" spans="1:18">
      <c r="A12" s="5">
        <v>2004</v>
      </c>
      <c r="B12" s="87">
        <f>IF(ISERROR((NGDP_NFLD!B12/RGDP_NFLD!B12)*100),"..",(NGDP_NFLD!B12/RGDP_NFLD!B12)*100)</f>
        <v>72.060064487734763</v>
      </c>
      <c r="C12" s="21">
        <f>IF(ISERROR((NGDP_NFLD!C12/RGDP_NFLD!C12)*100),"..",(NGDP_NFLD!C12/RGDP_NFLD!C12)*100)</f>
        <v>99.531248662822208</v>
      </c>
      <c r="D12" s="21">
        <f>IF(ISERROR((NGDP_NFLD!D12/RGDP_NFLD!D12)*100),"..",(NGDP_NFLD!D12/RGDP_NFLD!D12)*100)</f>
        <v>60.16239142736697</v>
      </c>
      <c r="E12" s="21">
        <f>IF(ISERROR((NGDP_NFLD!E12/RGDP_NFLD!E12)*100),"..",(NGDP_NFLD!E12/RGDP_NFLD!E12)*100)</f>
        <v>101.07706705452514</v>
      </c>
      <c r="F12" s="21">
        <f>IF(ISERROR((NGDP_NFLD!F12/RGDP_NFLD!F12)*100),"..",(NGDP_NFLD!F12/RGDP_NFLD!F12)*100)</f>
        <v>74.078025109611033</v>
      </c>
      <c r="G12" s="21">
        <f>IF(ISERROR((NGDP_NFLD!G12/RGDP_NFLD!G12)*100),"..",(NGDP_NFLD!G12/RGDP_NFLD!G12)*100)</f>
        <v>75.005019037927937</v>
      </c>
      <c r="H12" s="21">
        <f>IF(ISERROR((NGDP_NFLD!H12/RGDP_NFLD!H12)*100),"..",(NGDP_NFLD!H12/RGDP_NFLD!H12)*100)</f>
        <v>95.975414989752792</v>
      </c>
      <c r="I12" s="21">
        <f>IF(ISERROR((NGDP_NFLD!I12/RGDP_NFLD!I12)*100),"..",(NGDP_NFLD!I12/RGDP_NFLD!I12)*100)</f>
        <v>91.263352892691202</v>
      </c>
      <c r="J12" s="21">
        <f>IF(ISERROR((NGDP_NFLD!J12/RGDP_NFLD!J12)*100),"..",(NGDP_NFLD!J12/RGDP_NFLD!J12)*100)</f>
        <v>82.241955928810455</v>
      </c>
      <c r="K12" s="21">
        <f>IF(ISERROR((NGDP_NFLD!K12/RGDP_NFLD!K12)*100),"..",(NGDP_NFLD!K12/RGDP_NFLD!K12)*100)</f>
        <v>109.50518090088424</v>
      </c>
      <c r="L12" s="21">
        <f>IF(ISERROR((NGDP_NFLD!L12/RGDP_NFLD!L12)*100),"..",(NGDP_NFLD!L12/RGDP_NFLD!L12)*100)</f>
        <v>97.501491989751855</v>
      </c>
      <c r="M12" s="21">
        <f>IF(ISERROR((NGDP_NFLD!M12/RGDP_NFLD!M12)*100),"..",(NGDP_NFLD!M12/RGDP_NFLD!M12)*100)</f>
        <v>84.211141296400399</v>
      </c>
      <c r="N12" s="21">
        <f>IF(ISERROR((NGDP_NFLD!N12/RGDP_NFLD!N12)*100),"..",(NGDP_NFLD!N12/RGDP_NFLD!N12)*100)</f>
        <v>85.090701091649962</v>
      </c>
      <c r="O12" s="21">
        <f>IF(ISERROR((NGDP_NFLD!O12/RGDP_NFLD!O12)*100),"..",(NGDP_NFLD!O12/RGDP_NFLD!O12)*100)</f>
        <v>97.485751543752059</v>
      </c>
      <c r="P12" s="21">
        <f>IF(ISERROR((NGDP_NFLD!P12/RGDP_NFLD!P12)*100),"..",(NGDP_NFLD!P12/RGDP_NFLD!P12)*100)</f>
        <v>89.465776041206141</v>
      </c>
      <c r="Q12" s="21">
        <f>IF(ISERROR((NGDP_NFLD!Q12/RGDP_NFLD!Q12)*100),"..",(NGDP_NFLD!Q12/RGDP_NFLD!Q12)*100)</f>
        <v>83.464038372703996</v>
      </c>
      <c r="R12" s="55"/>
    </row>
    <row r="13" spans="1:18">
      <c r="A13" s="5">
        <v>2005</v>
      </c>
      <c r="B13" s="87">
        <f>IF(ISERROR((NGDP_NFLD!B13/RGDP_NFLD!B13)*100),"..",(NGDP_NFLD!B13/RGDP_NFLD!B13)*100)</f>
        <v>82.676245074139914</v>
      </c>
      <c r="C13" s="21">
        <f>IF(ISERROR((NGDP_NFLD!C13/RGDP_NFLD!C13)*100),"..",(NGDP_NFLD!C13/RGDP_NFLD!C13)*100)</f>
        <v>100.60496846788524</v>
      </c>
      <c r="D13" s="21">
        <f>IF(ISERROR((NGDP_NFLD!D13/RGDP_NFLD!D13)*100),"..",(NGDP_NFLD!D13/RGDP_NFLD!D13)*100)</f>
        <v>78.894534999925355</v>
      </c>
      <c r="E13" s="21">
        <f>IF(ISERROR((NGDP_NFLD!E13/RGDP_NFLD!E13)*100),"..",(NGDP_NFLD!E13/RGDP_NFLD!E13)*100)</f>
        <v>95.920541095093242</v>
      </c>
      <c r="F13" s="21">
        <f>IF(ISERROR((NGDP_NFLD!F13/RGDP_NFLD!F13)*100),"..",(NGDP_NFLD!F13/RGDP_NFLD!F13)*100)</f>
        <v>83.275589060768311</v>
      </c>
      <c r="G13" s="21">
        <f>IF(ISERROR((NGDP_NFLD!G13/RGDP_NFLD!G13)*100),"..",(NGDP_NFLD!G13/RGDP_NFLD!G13)*100)</f>
        <v>80.447638255721913</v>
      </c>
      <c r="H13" s="21">
        <f>IF(ISERROR((NGDP_NFLD!H13/RGDP_NFLD!H13)*100),"..",(NGDP_NFLD!H13/RGDP_NFLD!H13)*100)</f>
        <v>99.111024365149575</v>
      </c>
      <c r="I13" s="21">
        <f>IF(ISERROR((NGDP_NFLD!I13/RGDP_NFLD!I13)*100),"..",(NGDP_NFLD!I13/RGDP_NFLD!I13)*100)</f>
        <v>93.435026506033594</v>
      </c>
      <c r="J13" s="21">
        <f>IF(ISERROR((NGDP_NFLD!J13/RGDP_NFLD!J13)*100),"..",(NGDP_NFLD!J13/RGDP_NFLD!J13)*100)</f>
        <v>86.145801231601652</v>
      </c>
      <c r="K13" s="21">
        <f>IF(ISERROR((NGDP_NFLD!K13/RGDP_NFLD!K13)*100),"..",(NGDP_NFLD!K13/RGDP_NFLD!K13)*100)</f>
        <v>102.91389468258558</v>
      </c>
      <c r="L13" s="21">
        <f>IF(ISERROR((NGDP_NFLD!L13/RGDP_NFLD!L13)*100),"..",(NGDP_NFLD!L13/RGDP_NFLD!L13)*100)</f>
        <v>94.407796942552594</v>
      </c>
      <c r="M13" s="21">
        <f>IF(ISERROR((NGDP_NFLD!M13/RGDP_NFLD!M13)*100),"..",(NGDP_NFLD!M13/RGDP_NFLD!M13)*100)</f>
        <v>90.06225040051487</v>
      </c>
      <c r="N13" s="21">
        <f>IF(ISERROR((NGDP_NFLD!N13/RGDP_NFLD!N13)*100),"..",(NGDP_NFLD!N13/RGDP_NFLD!N13)*100)</f>
        <v>91.458272480091765</v>
      </c>
      <c r="O13" s="21">
        <f>IF(ISERROR((NGDP_NFLD!O13/RGDP_NFLD!O13)*100),"..",(NGDP_NFLD!O13/RGDP_NFLD!O13)*100)</f>
        <v>92.486683994177625</v>
      </c>
      <c r="P13" s="21">
        <f>IF(ISERROR((NGDP_NFLD!P13/RGDP_NFLD!P13)*100),"..",(NGDP_NFLD!P13/RGDP_NFLD!P13)*100)</f>
        <v>91.385436541992732</v>
      </c>
      <c r="Q13" s="21">
        <f>IF(ISERROR((NGDP_NFLD!Q13/RGDP_NFLD!Q13)*100),"..",(NGDP_NFLD!Q13/RGDP_NFLD!Q13)*100)</f>
        <v>78.665653275425626</v>
      </c>
      <c r="R13" s="55"/>
    </row>
    <row r="14" spans="1:18">
      <c r="A14" s="5">
        <v>2006</v>
      </c>
      <c r="B14" s="87">
        <f>IF(ISERROR((NGDP_NFLD!B14/RGDP_NFLD!B14)*100),"..",(NGDP_NFLD!B14/RGDP_NFLD!B14)*100)</f>
        <v>90.721245770529279</v>
      </c>
      <c r="C14" s="21">
        <f>IF(ISERROR((NGDP_NFLD!C14/RGDP_NFLD!C14)*100),"..",(NGDP_NFLD!C14/RGDP_NFLD!C14)*100)</f>
        <v>86.804406762527719</v>
      </c>
      <c r="D14" s="21">
        <f>IF(ISERROR((NGDP_NFLD!D14/RGDP_NFLD!D14)*100),"..",(NGDP_NFLD!D14/RGDP_NFLD!D14)*100)</f>
        <v>88.860970305288205</v>
      </c>
      <c r="E14" s="21">
        <f>IF(ISERROR((NGDP_NFLD!E14/RGDP_NFLD!E14)*100),"..",(NGDP_NFLD!E14/RGDP_NFLD!E14)*100)</f>
        <v>99.524269536949589</v>
      </c>
      <c r="F14" s="21">
        <f>IF(ISERROR((NGDP_NFLD!F14/RGDP_NFLD!F14)*100),"..",(NGDP_NFLD!F14/RGDP_NFLD!F14)*100)</f>
        <v>92.302387245215229</v>
      </c>
      <c r="G14" s="21">
        <f>IF(ISERROR((NGDP_NFLD!G14/RGDP_NFLD!G14)*100),"..",(NGDP_NFLD!G14/RGDP_NFLD!G14)*100)</f>
        <v>89.322650574238992</v>
      </c>
      <c r="H14" s="21">
        <f>IF(ISERROR((NGDP_NFLD!H14/RGDP_NFLD!H14)*100),"..",(NGDP_NFLD!H14/RGDP_NFLD!H14)*100)</f>
        <v>103.46983920843526</v>
      </c>
      <c r="I14" s="21">
        <f>IF(ISERROR((NGDP_NFLD!I14/RGDP_NFLD!I14)*100),"..",(NGDP_NFLD!I14/RGDP_NFLD!I14)*100)</f>
        <v>95.234234365670076</v>
      </c>
      <c r="J14" s="21">
        <f>IF(ISERROR((NGDP_NFLD!J14/RGDP_NFLD!J14)*100),"..",(NGDP_NFLD!J14/RGDP_NFLD!J14)*100)</f>
        <v>95.276824029981057</v>
      </c>
      <c r="K14" s="21">
        <f>IF(ISERROR((NGDP_NFLD!K14/RGDP_NFLD!K14)*100),"..",(NGDP_NFLD!K14/RGDP_NFLD!K14)*100)</f>
        <v>106.09054618710428</v>
      </c>
      <c r="L14" s="21">
        <f>IF(ISERROR((NGDP_NFLD!L14/RGDP_NFLD!L14)*100),"..",(NGDP_NFLD!L14/RGDP_NFLD!L14)*100)</f>
        <v>96.279567448450038</v>
      </c>
      <c r="M14" s="21">
        <f>IF(ISERROR((NGDP_NFLD!M14/RGDP_NFLD!M14)*100),"..",(NGDP_NFLD!M14/RGDP_NFLD!M14)*100)</f>
        <v>94.966747559765722</v>
      </c>
      <c r="N14" s="21">
        <f>IF(ISERROR((NGDP_NFLD!N14/RGDP_NFLD!N14)*100),"..",(NGDP_NFLD!N14/RGDP_NFLD!N14)*100)</f>
        <v>96.971736608819114</v>
      </c>
      <c r="O14" s="21">
        <f>IF(ISERROR((NGDP_NFLD!O14/RGDP_NFLD!O14)*100),"..",(NGDP_NFLD!O14/RGDP_NFLD!O14)*100)</f>
        <v>94.126810440021671</v>
      </c>
      <c r="P14" s="21">
        <f>IF(ISERROR((NGDP_NFLD!P14/RGDP_NFLD!P14)*100),"..",(NGDP_NFLD!P14/RGDP_NFLD!P14)*100)</f>
        <v>96.813063435895515</v>
      </c>
      <c r="Q14" s="21">
        <f>IF(ISERROR((NGDP_NFLD!Q14/RGDP_NFLD!Q14)*100),"..",(NGDP_NFLD!Q14/RGDP_NFLD!Q14)*100)</f>
        <v>86.584483315167489</v>
      </c>
      <c r="R14" s="55"/>
    </row>
    <row r="15" spans="1:18">
      <c r="A15" s="5">
        <v>2007</v>
      </c>
      <c r="B15" s="87">
        <f>IF(ISERROR((NGDP_NFLD!B15/RGDP_NFLD!B15)*100),"..",(NGDP_NFLD!B15/RGDP_NFLD!B15)*100)</f>
        <v>100</v>
      </c>
      <c r="C15" s="21">
        <f>IF(ISERROR((NGDP_NFLD!C15/RGDP_NFLD!C15)*100),"..",(NGDP_NFLD!C15/RGDP_NFLD!C15)*100)</f>
        <v>100</v>
      </c>
      <c r="D15" s="21">
        <f>IF(ISERROR((NGDP_NFLD!D15/RGDP_NFLD!D15)*100),"..",(NGDP_NFLD!D15/RGDP_NFLD!D15)*100)</f>
        <v>100</v>
      </c>
      <c r="E15" s="21">
        <f>IF(ISERROR((NGDP_NFLD!E15/RGDP_NFLD!E15)*100),"..",(NGDP_NFLD!E15/RGDP_NFLD!E15)*100)</f>
        <v>100</v>
      </c>
      <c r="F15" s="21">
        <f>IF(ISERROR((NGDP_NFLD!F15/RGDP_NFLD!F15)*100),"..",(NGDP_NFLD!F15/RGDP_NFLD!F15)*100)</f>
        <v>100</v>
      </c>
      <c r="G15" s="21">
        <f>IF(ISERROR((NGDP_NFLD!G15/RGDP_NFLD!G15)*100),"..",(NGDP_NFLD!G15/RGDP_NFLD!G15)*100)</f>
        <v>100</v>
      </c>
      <c r="H15" s="21">
        <f>IF(ISERROR((NGDP_NFLD!H15/RGDP_NFLD!H15)*100),"..",(NGDP_NFLD!H15/RGDP_NFLD!H15)*100)</f>
        <v>100</v>
      </c>
      <c r="I15" s="21">
        <f>IF(ISERROR((NGDP_NFLD!I15/RGDP_NFLD!I15)*100),"..",(NGDP_NFLD!I15/RGDP_NFLD!I15)*100)</f>
        <v>100</v>
      </c>
      <c r="J15" s="21">
        <f>IF(ISERROR((NGDP_NFLD!J15/RGDP_NFLD!J15)*100),"..",(NGDP_NFLD!J15/RGDP_NFLD!J15)*100)</f>
        <v>100</v>
      </c>
      <c r="K15" s="21">
        <f>IF(ISERROR((NGDP_NFLD!K15/RGDP_NFLD!K15)*100),"..",(NGDP_NFLD!K15/RGDP_NFLD!K15)*100)</f>
        <v>100</v>
      </c>
      <c r="L15" s="21">
        <f>IF(ISERROR((NGDP_NFLD!L15/RGDP_NFLD!L15)*100),"..",(NGDP_NFLD!L15/RGDP_NFLD!L15)*100)</f>
        <v>100</v>
      </c>
      <c r="M15" s="21">
        <f>IF(ISERROR((NGDP_NFLD!M15/RGDP_NFLD!M15)*100),"..",(NGDP_NFLD!M15/RGDP_NFLD!M15)*100)</f>
        <v>100</v>
      </c>
      <c r="N15" s="21">
        <f>IF(ISERROR((NGDP_NFLD!N15/RGDP_NFLD!N15)*100),"..",(NGDP_NFLD!N15/RGDP_NFLD!N15)*100)</f>
        <v>100.00000000000003</v>
      </c>
      <c r="O15" s="21">
        <f>IF(ISERROR((NGDP_NFLD!O15/RGDP_NFLD!O15)*100),"..",(NGDP_NFLD!O15/RGDP_NFLD!O15)*100)</f>
        <v>100</v>
      </c>
      <c r="P15" s="21">
        <f>IF(ISERROR((NGDP_NFLD!P15/RGDP_NFLD!P15)*100),"..",(NGDP_NFLD!P15/RGDP_NFLD!P15)*100)</f>
        <v>99.999999999999986</v>
      </c>
      <c r="Q15" s="21">
        <f>IF(ISERROR((NGDP_NFLD!Q15/RGDP_NFLD!Q15)*100),"..",(NGDP_NFLD!Q15/RGDP_NFLD!Q15)*100)</f>
        <v>100</v>
      </c>
      <c r="R15" s="55"/>
    </row>
    <row r="16" spans="1:18">
      <c r="A16" s="5">
        <v>2008</v>
      </c>
      <c r="B16" s="87">
        <f>IF(ISERROR((NGDP_NFLD!B16/RGDP_NFLD!B16)*100),"..",(NGDP_NFLD!B16/RGDP_NFLD!B16)*100)</f>
        <v>111.95751492583341</v>
      </c>
      <c r="C16" s="21">
        <f>IF(ISERROR((NGDP_NFLD!C16/RGDP_NFLD!C16)*100),"..",(NGDP_NFLD!C16/RGDP_NFLD!C16)*100)</f>
        <v>92.626745848844777</v>
      </c>
      <c r="D16" s="21">
        <f>IF(ISERROR((NGDP_NFLD!D16/RGDP_NFLD!D16)*100),"..",(NGDP_NFLD!D16/RGDP_NFLD!D16)*100)</f>
        <v>120.37469070714491</v>
      </c>
      <c r="E16" s="21">
        <f>IF(ISERROR((NGDP_NFLD!E16/RGDP_NFLD!E16)*100),"..",(NGDP_NFLD!E16/RGDP_NFLD!E16)*100)</f>
        <v>95.291342729230649</v>
      </c>
      <c r="F16" s="21">
        <f>IF(ISERROR((NGDP_NFLD!F16/RGDP_NFLD!F16)*100),"..",(NGDP_NFLD!F16/RGDP_NFLD!F16)*100)</f>
        <v>105.54003244844685</v>
      </c>
      <c r="G16" s="21">
        <f>IF(ISERROR((NGDP_NFLD!G16/RGDP_NFLD!G16)*100),"..",(NGDP_NFLD!G16/RGDP_NFLD!G16)*100)</f>
        <v>87.600336244914914</v>
      </c>
      <c r="H16" s="21">
        <f>IF(ISERROR((NGDP_NFLD!H16/RGDP_NFLD!H16)*100),"..",(NGDP_NFLD!H16/RGDP_NFLD!H16)*100)</f>
        <v>96.49161172427678</v>
      </c>
      <c r="I16" s="21">
        <f>IF(ISERROR((NGDP_NFLD!I16/RGDP_NFLD!I16)*100),"..",(NGDP_NFLD!I16/RGDP_NFLD!I16)*100)</f>
        <v>100.82349212334087</v>
      </c>
      <c r="J16" s="21">
        <f>IF(ISERROR((NGDP_NFLD!J16/RGDP_NFLD!J16)*100),"..",(NGDP_NFLD!J16/RGDP_NFLD!J16)*100)</f>
        <v>98.86477328581168</v>
      </c>
      <c r="K16" s="21">
        <f>IF(ISERROR((NGDP_NFLD!K16/RGDP_NFLD!K16)*100),"..",(NGDP_NFLD!K16/RGDP_NFLD!K16)*100)</f>
        <v>104.85418526610522</v>
      </c>
      <c r="L16" s="21">
        <f>IF(ISERROR((NGDP_NFLD!L16/RGDP_NFLD!L16)*100),"..",(NGDP_NFLD!L16/RGDP_NFLD!L16)*100)</f>
        <v>103.57111803398726</v>
      </c>
      <c r="M16" s="21">
        <f>IF(ISERROR((NGDP_NFLD!M16/RGDP_NFLD!M16)*100),"..",(NGDP_NFLD!M16/RGDP_NFLD!M16)*100)</f>
        <v>103.31980741298152</v>
      </c>
      <c r="N16" s="21">
        <f>IF(ISERROR((NGDP_NFLD!N16/RGDP_NFLD!N16)*100),"..",(NGDP_NFLD!N16/RGDP_NFLD!N16)*100)</f>
        <v>104.64716555856002</v>
      </c>
      <c r="O16" s="21">
        <f>IF(ISERROR((NGDP_NFLD!O16/RGDP_NFLD!O16)*100),"..",(NGDP_NFLD!O16/RGDP_NFLD!O16)*100)</f>
        <v>100.70435140102825</v>
      </c>
      <c r="P16" s="21">
        <f>IF(ISERROR((NGDP_NFLD!P16/RGDP_NFLD!P16)*100),"..",(NGDP_NFLD!P16/RGDP_NFLD!P16)*100)</f>
        <v>104.09265550333157</v>
      </c>
      <c r="Q16" s="21">
        <f>IF(ISERROR((NGDP_NFLD!Q16/RGDP_NFLD!Q16)*100),"..",(NGDP_NFLD!Q16/RGDP_NFLD!Q16)*100)</f>
        <v>108.88063145032652</v>
      </c>
      <c r="R16" s="55"/>
    </row>
    <row r="17" spans="1:18">
      <c r="A17" s="5">
        <v>2009</v>
      </c>
      <c r="B17" s="87">
        <f>IF(ISERROR((NGDP_NFLD!B17/RGDP_NFLD!B17)*100),"..",(NGDP_NFLD!B17/RGDP_NFLD!B17)*100)</f>
        <v>91.784620830370685</v>
      </c>
      <c r="C17" s="21">
        <f>IF(ISERROR((NGDP_NFLD!C17/RGDP_NFLD!C17)*100),"..",(NGDP_NFLD!C17/RGDP_NFLD!C17)*100)</f>
        <v>91.974790179299632</v>
      </c>
      <c r="D17" s="21">
        <f>IF(ISERROR((NGDP_NFLD!D17/RGDP_NFLD!D17)*100),"..",(NGDP_NFLD!D17/RGDP_NFLD!D17)*100)</f>
        <v>81.522255073861899</v>
      </c>
      <c r="E17" s="21">
        <f>IF(ISERROR((NGDP_NFLD!E17/RGDP_NFLD!E17)*100),"..",(NGDP_NFLD!E17/RGDP_NFLD!E17)*100)</f>
        <v>110.55752732966361</v>
      </c>
      <c r="F17" s="21">
        <f>IF(ISERROR((NGDP_NFLD!F17/RGDP_NFLD!F17)*100),"..",(NGDP_NFLD!F17/RGDP_NFLD!F17)*100)</f>
        <v>107.5245217925423</v>
      </c>
      <c r="G17" s="21">
        <f>IF(ISERROR((NGDP_NFLD!G17/RGDP_NFLD!G17)*100),"..",(NGDP_NFLD!G17/RGDP_NFLD!G17)*100)</f>
        <v>93.829830651902583</v>
      </c>
      <c r="H17" s="21">
        <f>IF(ISERROR((NGDP_NFLD!H17/RGDP_NFLD!H17)*100),"..",(NGDP_NFLD!H17/RGDP_NFLD!H17)*100)</f>
        <v>103.34780808188799</v>
      </c>
      <c r="I17" s="21">
        <f>IF(ISERROR((NGDP_NFLD!I17/RGDP_NFLD!I17)*100),"..",(NGDP_NFLD!I17/RGDP_NFLD!I17)*100)</f>
        <v>98.274477925199037</v>
      </c>
      <c r="J17" s="21">
        <f>IF(ISERROR((NGDP_NFLD!J17/RGDP_NFLD!J17)*100),"..",(NGDP_NFLD!J17/RGDP_NFLD!J17)*100)</f>
        <v>101.28580821795472</v>
      </c>
      <c r="K17" s="21">
        <f>IF(ISERROR((NGDP_NFLD!K17/RGDP_NFLD!K17)*100),"..",(NGDP_NFLD!K17/RGDP_NFLD!K17)*100)</f>
        <v>101.56663130784847</v>
      </c>
      <c r="L17" s="21">
        <f>IF(ISERROR((NGDP_NFLD!L17/RGDP_NFLD!L17)*100),"..",(NGDP_NFLD!L17/RGDP_NFLD!L17)*100)</f>
        <v>105.17093802207449</v>
      </c>
      <c r="M17" s="21">
        <f>IF(ISERROR((NGDP_NFLD!M17/RGDP_NFLD!M17)*100),"..",(NGDP_NFLD!M17/RGDP_NFLD!M17)*100)</f>
        <v>105.44675230263782</v>
      </c>
      <c r="N17" s="21">
        <f>IF(ISERROR((NGDP_NFLD!N17/RGDP_NFLD!N17)*100),"..",(NGDP_NFLD!N17/RGDP_NFLD!N17)*100)</f>
        <v>99.8487481577164</v>
      </c>
      <c r="O17" s="21">
        <f>IF(ISERROR((NGDP_NFLD!O17/RGDP_NFLD!O17)*100),"..",(NGDP_NFLD!O17/RGDP_NFLD!O17)*100)</f>
        <v>106.68741412182408</v>
      </c>
      <c r="P17" s="21">
        <f>IF(ISERROR((NGDP_NFLD!P17/RGDP_NFLD!P17)*100),"..",(NGDP_NFLD!P17/RGDP_NFLD!P17)*100)</f>
        <v>104.04505646439206</v>
      </c>
      <c r="Q17" s="21">
        <f>IF(ISERROR((NGDP_NFLD!Q17/RGDP_NFLD!Q17)*100),"..",(NGDP_NFLD!Q17/RGDP_NFLD!Q17)*100)</f>
        <v>115.80437316458494</v>
      </c>
      <c r="R17" s="55"/>
    </row>
    <row r="18" spans="1:18">
      <c r="A18" s="5">
        <v>2010</v>
      </c>
      <c r="B18" s="87">
        <f>IF(ISERROR((NGDP_NFLD!B18/RGDP_NFLD!B18)*100),"..",(NGDP_NFLD!B18/RGDP_NFLD!B18)*100)</f>
        <v>101.2177774062479</v>
      </c>
      <c r="C18" s="21">
        <f>IF(ISERROR((NGDP_NFLD!C18/RGDP_NFLD!C18)*100),"..",(NGDP_NFLD!C18/RGDP_NFLD!C18)*100)</f>
        <v>98.129011143013471</v>
      </c>
      <c r="D18" s="21">
        <f>IF(ISERROR((NGDP_NFLD!D18/RGDP_NFLD!D18)*100),"..",(NGDP_NFLD!D18/RGDP_NFLD!D18)*100)</f>
        <v>97.440305810698661</v>
      </c>
      <c r="E18" s="21">
        <f>IF(ISERROR((NGDP_NFLD!E18/RGDP_NFLD!E18)*100),"..",(NGDP_NFLD!E18/RGDP_NFLD!E18)*100)</f>
        <v>101.58829712492373</v>
      </c>
      <c r="F18" s="21">
        <f>IF(ISERROR((NGDP_NFLD!F18/RGDP_NFLD!F18)*100),"..",(NGDP_NFLD!F18/RGDP_NFLD!F18)*100)</f>
        <v>111.13380765748464</v>
      </c>
      <c r="G18" s="21">
        <f>IF(ISERROR((NGDP_NFLD!G18/RGDP_NFLD!G18)*100),"..",(NGDP_NFLD!G18/RGDP_NFLD!G18)*100)</f>
        <v>95.717118103126552</v>
      </c>
      <c r="H18" s="21">
        <f>IF(ISERROR((NGDP_NFLD!H18/RGDP_NFLD!H18)*100),"..",(NGDP_NFLD!H18/RGDP_NFLD!H18)*100)</f>
        <v>107.10160367497332</v>
      </c>
      <c r="I18" s="21">
        <f>IF(ISERROR((NGDP_NFLD!I18/RGDP_NFLD!I18)*100),"..",(NGDP_NFLD!I18/RGDP_NFLD!I18)*100)</f>
        <v>100.12173543394789</v>
      </c>
      <c r="J18" s="21">
        <f>IF(ISERROR((NGDP_NFLD!J18/RGDP_NFLD!J18)*100),"..",(NGDP_NFLD!J18/RGDP_NFLD!J18)*100)</f>
        <v>104.11093987177624</v>
      </c>
      <c r="K18" s="21">
        <f>IF(ISERROR((NGDP_NFLD!K18/RGDP_NFLD!K18)*100),"..",(NGDP_NFLD!K18/RGDP_NFLD!K18)*100)</f>
        <v>106.44237726365998</v>
      </c>
      <c r="L18" s="21">
        <f>IF(ISERROR((NGDP_NFLD!L18/RGDP_NFLD!L18)*100),"..",(NGDP_NFLD!L18/RGDP_NFLD!L18)*100)</f>
        <v>107.41225242678416</v>
      </c>
      <c r="M18" s="21">
        <f>IF(ISERROR((NGDP_NFLD!M18/RGDP_NFLD!M18)*100),"..",(NGDP_NFLD!M18/RGDP_NFLD!M18)*100)</f>
        <v>110.30414794674127</v>
      </c>
      <c r="N18" s="21">
        <f>IF(ISERROR((NGDP_NFLD!N18/RGDP_NFLD!N18)*100),"..",(NGDP_NFLD!N18/RGDP_NFLD!N18)*100)</f>
        <v>103.22004497570423</v>
      </c>
      <c r="O18" s="21">
        <f>IF(ISERROR((NGDP_NFLD!O18/RGDP_NFLD!O18)*100),"..",(NGDP_NFLD!O18/RGDP_NFLD!O18)*100)</f>
        <v>103.30621093002046</v>
      </c>
      <c r="P18" s="21">
        <f>IF(ISERROR((NGDP_NFLD!P18/RGDP_NFLD!P18)*100),"..",(NGDP_NFLD!P18/RGDP_NFLD!P18)*100)</f>
        <v>107.31348306003756</v>
      </c>
      <c r="Q18" s="21">
        <f>IF(ISERROR((NGDP_NFLD!Q18/RGDP_NFLD!Q18)*100),"..",(NGDP_NFLD!Q18/RGDP_NFLD!Q18)*100)</f>
        <v>119.06052935990152</v>
      </c>
      <c r="R18" s="55"/>
    </row>
    <row r="19" spans="1:18">
      <c r="A19" s="5">
        <v>2011</v>
      </c>
      <c r="B19" s="87" t="str">
        <f>IF(ISERROR((NGDP_NFLD!B19/RGDP_NFLD!B21)*100),"..",(NGDP_NFLD!B19/RGDP_NFLD!B21)*100)</f>
        <v>..</v>
      </c>
      <c r="C19" s="21" t="str">
        <f>IF(ISERROR((NGDP_NFLD!C19/RGDP_NFLD!C21)*100),"..",(NGDP_NFLD!C19/RGDP_NFLD!C21)*100)</f>
        <v>..</v>
      </c>
      <c r="D19" s="21" t="str">
        <f>IF(ISERROR((NGDP_NFLD!D19/RGDP_NFLD!D21)*100),"..",(NGDP_NFLD!D19/RGDP_NFLD!D21)*100)</f>
        <v>..</v>
      </c>
      <c r="E19" s="21" t="str">
        <f>IF(ISERROR((NGDP_NFLD!E19/RGDP_NFLD!E21)*100),"..",(NGDP_NFLD!E19/RGDP_NFLD!E21)*100)</f>
        <v>..</v>
      </c>
      <c r="F19" s="21" t="str">
        <f>IF(ISERROR((NGDP_NFLD!F19/RGDP_NFLD!F21)*100),"..",(NGDP_NFLD!F19/RGDP_NFLD!F21)*100)</f>
        <v>..</v>
      </c>
      <c r="G19" s="21" t="str">
        <f>IF(ISERROR((NGDP_NFLD!G19/RGDP_NFLD!G21)*100),"..",(NGDP_NFLD!G19/RGDP_NFLD!G21)*100)</f>
        <v>..</v>
      </c>
      <c r="H19" s="21" t="str">
        <f>IF(ISERROR((NGDP_NFLD!H19/RGDP_NFLD!H21)*100),"..",(NGDP_NFLD!H19/RGDP_NFLD!H21)*100)</f>
        <v>..</v>
      </c>
      <c r="I19" s="21" t="str">
        <f>IF(ISERROR((NGDP_NFLD!I19/RGDP_NFLD!I21)*100),"..",(NGDP_NFLD!I19/RGDP_NFLD!I21)*100)</f>
        <v>..</v>
      </c>
      <c r="J19" s="21" t="str">
        <f>IF(ISERROR((NGDP_NFLD!J19/RGDP_NFLD!J21)*100),"..",(NGDP_NFLD!J19/RGDP_NFLD!J21)*100)</f>
        <v>..</v>
      </c>
      <c r="K19" s="21" t="str">
        <f>IF(ISERROR((NGDP_NFLD!K19/RGDP_NFLD!K21)*100),"..",(NGDP_NFLD!K19/RGDP_NFLD!K21)*100)</f>
        <v>..</v>
      </c>
      <c r="L19" s="21" t="str">
        <f>IF(ISERROR((NGDP_NFLD!L19/RGDP_NFLD!L21)*100),"..",(NGDP_NFLD!L19/RGDP_NFLD!L21)*100)</f>
        <v>..</v>
      </c>
      <c r="M19" s="21" t="str">
        <f>IF(ISERROR((NGDP_NFLD!M19/RGDP_NFLD!M21)*100),"..",(NGDP_NFLD!M19/RGDP_NFLD!M21)*100)</f>
        <v>..</v>
      </c>
      <c r="N19" s="21" t="str">
        <f>IF(ISERROR((NGDP_NFLD!N19/RGDP_NFLD!N21)*100),"..",(NGDP_NFLD!N19/RGDP_NFLD!N21)*100)</f>
        <v>..</v>
      </c>
      <c r="O19" s="21" t="str">
        <f>IF(ISERROR((NGDP_NFLD!O19/RGDP_NFLD!O21)*100),"..",(NGDP_NFLD!O19/RGDP_NFLD!O21)*100)</f>
        <v>..</v>
      </c>
      <c r="P19" s="21" t="str">
        <f>IF(ISERROR((NGDP_NFLD!P19/RGDP_NFLD!P21)*100),"..",(NGDP_NFLD!P19/RGDP_NFLD!P21)*100)</f>
        <v>..</v>
      </c>
      <c r="Q19" s="21" t="str">
        <f>IF(ISERROR((NGDP_NFLD!Q19/RGDP_NFLD!Q21)*100),"..",(NGDP_NFLD!Q19/RGDP_NFLD!Q21)*100)</f>
        <v>..</v>
      </c>
      <c r="R19" s="55"/>
    </row>
    <row r="20" spans="1:18">
      <c r="A20" s="5">
        <v>2012</v>
      </c>
      <c r="B20" s="87" t="str">
        <f>IF(ISERROR((NGDP_NFLD!B20/RGDP_NFLD!B22)*100),"..",(NGDP_NFLD!B20/RGDP_NFLD!B22)*100)</f>
        <v>..</v>
      </c>
      <c r="C20" s="21" t="str">
        <f>IF(ISERROR((NGDP_NFLD!C20/RGDP_NFLD!C22)*100),"..",(NGDP_NFLD!C20/RGDP_NFLD!C22)*100)</f>
        <v>..</v>
      </c>
      <c r="D20" s="21" t="str">
        <f>IF(ISERROR((NGDP_NFLD!D20/RGDP_NFLD!D22)*100),"..",(NGDP_NFLD!D20/RGDP_NFLD!D22)*100)</f>
        <v>..</v>
      </c>
      <c r="E20" s="21" t="str">
        <f>IF(ISERROR((NGDP_NFLD!E20/RGDP_NFLD!E22)*100),"..",(NGDP_NFLD!E20/RGDP_NFLD!E22)*100)</f>
        <v>..</v>
      </c>
      <c r="F20" s="21" t="str">
        <f>IF(ISERROR((NGDP_NFLD!F20/RGDP_NFLD!F22)*100),"..",(NGDP_NFLD!F20/RGDP_NFLD!F22)*100)</f>
        <v>..</v>
      </c>
      <c r="G20" s="21" t="str">
        <f>IF(ISERROR((NGDP_NFLD!G20/RGDP_NFLD!G22)*100),"..",(NGDP_NFLD!G20/RGDP_NFLD!G22)*100)</f>
        <v>..</v>
      </c>
      <c r="H20" s="21" t="str">
        <f>IF(ISERROR((NGDP_NFLD!H20/RGDP_NFLD!H22)*100),"..",(NGDP_NFLD!H20/RGDP_NFLD!H22)*100)</f>
        <v>..</v>
      </c>
      <c r="I20" s="21" t="str">
        <f>IF(ISERROR((NGDP_NFLD!I20/RGDP_NFLD!I22)*100),"..",(NGDP_NFLD!I20/RGDP_NFLD!I22)*100)</f>
        <v>..</v>
      </c>
      <c r="J20" s="21" t="str">
        <f>IF(ISERROR((NGDP_NFLD!J20/RGDP_NFLD!J22)*100),"..",(NGDP_NFLD!J20/RGDP_NFLD!J22)*100)</f>
        <v>..</v>
      </c>
      <c r="K20" s="21" t="str">
        <f>IF(ISERROR((NGDP_NFLD!K20/RGDP_NFLD!K22)*100),"..",(NGDP_NFLD!K20/RGDP_NFLD!K22)*100)</f>
        <v>..</v>
      </c>
      <c r="L20" s="21" t="str">
        <f>IF(ISERROR((NGDP_NFLD!L20/RGDP_NFLD!L22)*100),"..",(NGDP_NFLD!L20/RGDP_NFLD!L22)*100)</f>
        <v>..</v>
      </c>
      <c r="M20" s="21" t="str">
        <f>IF(ISERROR((NGDP_NFLD!M20/RGDP_NFLD!M22)*100),"..",(NGDP_NFLD!M20/RGDP_NFLD!M22)*100)</f>
        <v>..</v>
      </c>
      <c r="N20" s="21" t="str">
        <f>IF(ISERROR((NGDP_NFLD!N20/RGDP_NFLD!N22)*100),"..",(NGDP_NFLD!N20/RGDP_NFLD!N22)*100)</f>
        <v>..</v>
      </c>
      <c r="O20" s="21" t="str">
        <f>IF(ISERROR((NGDP_NFLD!O20/RGDP_NFLD!O22)*100),"..",(NGDP_NFLD!O20/RGDP_NFLD!O22)*100)</f>
        <v>..</v>
      </c>
      <c r="P20" s="21" t="str">
        <f>IF(ISERROR((NGDP_NFLD!P20/RGDP_NFLD!P22)*100),"..",(NGDP_NFLD!P20/RGDP_NFLD!P22)*100)</f>
        <v>..</v>
      </c>
      <c r="Q20" s="21" t="str">
        <f>IF(ISERROR((NGDP_NFLD!Q20/RGDP_NFLD!Q22)*100),"..",(NGDP_NFLD!Q20/RGDP_NFLD!Q22)*100)</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5.0940069961846746</v>
      </c>
      <c r="C23" s="9">
        <f t="shared" si="0"/>
        <v>0.38878891489191325</v>
      </c>
      <c r="D23" s="9">
        <f t="shared" si="0"/>
        <v>10.476605134608196</v>
      </c>
      <c r="E23" s="9">
        <f t="shared" si="0"/>
        <v>2.1985747018432589</v>
      </c>
      <c r="F23" s="9">
        <f t="shared" si="0"/>
        <v>3.7094914173914528</v>
      </c>
      <c r="G23" s="9">
        <f t="shared" si="0"/>
        <v>1.6883557562657581</v>
      </c>
      <c r="H23" s="28">
        <f t="shared" si="0"/>
        <v>0.87638732425361354</v>
      </c>
      <c r="I23" s="28">
        <f t="shared" si="0"/>
        <v>1.8215433916198176</v>
      </c>
      <c r="J23" s="28">
        <f t="shared" si="0"/>
        <v>2.704295063986395</v>
      </c>
      <c r="K23" s="28">
        <f t="shared" si="0"/>
        <v>-0.31153869446917115</v>
      </c>
      <c r="L23" s="28">
        <f t="shared" si="0"/>
        <v>1.3516970301603148</v>
      </c>
      <c r="M23" s="28">
        <f t="shared" si="0"/>
        <v>3.2392386677145613</v>
      </c>
      <c r="N23" s="28">
        <f t="shared" si="0"/>
        <v>2.5483201152877388</v>
      </c>
      <c r="O23" s="28">
        <f t="shared" si="0"/>
        <v>0.45138680075302862</v>
      </c>
      <c r="P23" s="28">
        <f t="shared" si="0"/>
        <v>2.5618936283211102</v>
      </c>
      <c r="Q23" s="58">
        <f t="shared" si="0"/>
        <v>4.1147626036001528</v>
      </c>
      <c r="R23" s="55"/>
    </row>
    <row r="24" spans="1:18">
      <c r="A24" s="26" t="s">
        <v>19</v>
      </c>
      <c r="B24" s="16">
        <f t="shared" si="0"/>
        <v>4.5238181057061455</v>
      </c>
      <c r="C24" s="9">
        <f t="shared" si="0"/>
        <v>3.0022248220755943</v>
      </c>
      <c r="D24" s="9">
        <f t="shared" si="0"/>
        <v>22.725740439538789</v>
      </c>
      <c r="E24" s="9">
        <f t="shared" si="0"/>
        <v>1.1174786245085944</v>
      </c>
      <c r="F24" s="9">
        <f t="shared" si="0"/>
        <v>-0.36395127383651582</v>
      </c>
      <c r="G24" s="9">
        <f t="shared" si="0"/>
        <v>8.8253879327759854E-2</v>
      </c>
      <c r="H24" s="28">
        <f t="shared" si="0"/>
        <v>-2.0200381570655179</v>
      </c>
      <c r="I24" s="28">
        <f t="shared" si="0"/>
        <v>1.7972904574846238</v>
      </c>
      <c r="J24" s="28">
        <f t="shared" si="0"/>
        <v>0.90751131570889765</v>
      </c>
      <c r="K24" s="28">
        <f t="shared" si="0"/>
        <v>-2.7265243987021903</v>
      </c>
      <c r="L24" s="28">
        <f t="shared" si="0"/>
        <v>0.50745628748603</v>
      </c>
      <c r="M24" s="28">
        <f t="shared" si="0"/>
        <v>2.7329917806053317</v>
      </c>
      <c r="N24" s="28">
        <f t="shared" si="0"/>
        <v>2.4347880743230466</v>
      </c>
      <c r="O24" s="28">
        <f t="shared" si="0"/>
        <v>-1.6672315858710429</v>
      </c>
      <c r="P24" s="28">
        <f t="shared" si="0"/>
        <v>1.0677776160142205</v>
      </c>
      <c r="Q24" s="28">
        <f t="shared" si="0"/>
        <v>3.8712270596019671E-2</v>
      </c>
      <c r="R24" s="55"/>
    </row>
    <row r="25" spans="1:18">
      <c r="A25" s="118" t="s">
        <v>20</v>
      </c>
      <c r="B25" s="16">
        <f t="shared" si="0"/>
        <v>5.2656694294485717</v>
      </c>
      <c r="C25" s="9">
        <f t="shared" si="0"/>
        <v>-0.38223407612124616</v>
      </c>
      <c r="D25" s="9">
        <f t="shared" si="0"/>
        <v>7.0460676316108639</v>
      </c>
      <c r="E25" s="9">
        <f t="shared" si="0"/>
        <v>2.5251518396923744</v>
      </c>
      <c r="F25" s="9">
        <f t="shared" si="0"/>
        <v>4.9636941194702855</v>
      </c>
      <c r="G25" s="9">
        <f t="shared" si="0"/>
        <v>2.1733560706146626</v>
      </c>
      <c r="H25" s="28">
        <f t="shared" si="0"/>
        <v>1.761897597110651</v>
      </c>
      <c r="I25" s="28">
        <f t="shared" si="0"/>
        <v>1.8288203985461937</v>
      </c>
      <c r="J25" s="28">
        <f t="shared" si="0"/>
        <v>3.2495432858099971</v>
      </c>
      <c r="K25" s="28">
        <f t="shared" si="0"/>
        <v>0.42458146932591312</v>
      </c>
      <c r="L25" s="28">
        <f t="shared" si="0"/>
        <v>1.6063493827983111</v>
      </c>
      <c r="M25" s="28">
        <f t="shared" si="0"/>
        <v>3.3915986382166308</v>
      </c>
      <c r="N25" s="28">
        <f t="shared" si="0"/>
        <v>2.5824042583795226</v>
      </c>
      <c r="O25" s="28">
        <f t="shared" si="0"/>
        <v>1.0958290356978706</v>
      </c>
      <c r="P25" s="28">
        <f t="shared" si="0"/>
        <v>3.0144208226975389</v>
      </c>
      <c r="Q25" s="28">
        <f t="shared" si="0"/>
        <v>5.3696601581703085</v>
      </c>
      <c r="R25" s="55"/>
    </row>
    <row r="27" spans="1:18">
      <c r="B27" s="1" t="s">
        <v>16</v>
      </c>
      <c r="C27" s="1" t="s">
        <v>224</v>
      </c>
      <c r="J27" s="1" t="s">
        <v>23</v>
      </c>
      <c r="K27" s="116" t="s">
        <v>26</v>
      </c>
    </row>
    <row r="28" spans="1:18">
      <c r="J28" s="1" t="s">
        <v>16</v>
      </c>
      <c r="K28" s="1" t="s">
        <v>224</v>
      </c>
    </row>
  </sheetData>
  <mergeCells count="2">
    <mergeCell ref="B4:I4"/>
    <mergeCell ref="J4:Q4"/>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38.xml><?xml version="1.0" encoding="utf-8"?>
<worksheet xmlns="http://schemas.openxmlformats.org/spreadsheetml/2006/main" xmlns:r="http://schemas.openxmlformats.org/officeDocument/2006/relationships">
  <sheetPr codeName="Sheet30">
    <tabColor theme="4" tint="-0.249977111117893"/>
  </sheetPr>
  <dimension ref="A1:R49"/>
  <sheetViews>
    <sheetView zoomScaleNormal="100" workbookViewId="0">
      <selection activeCell="B47" sqref="B47"/>
    </sheetView>
  </sheetViews>
  <sheetFormatPr defaultRowHeight="11.25"/>
  <cols>
    <col min="1" max="1" width="9.140625" style="1"/>
    <col min="2" max="17" width="12.7109375" style="1" customWidth="1"/>
    <col min="18" max="16384" width="9.140625" style="1"/>
  </cols>
  <sheetData>
    <row r="1" spans="1:18" ht="12.75">
      <c r="B1" s="7" t="str">
        <f>'Table of Contents'!B65</f>
        <v>Table 47: Hours Worked, Newfoundland and Labrador, Business Sector Industries, 1997-2010</v>
      </c>
      <c r="J1" s="105" t="str">
        <f>B1 &amp; " (continued)"</f>
        <v>Table 47: Hours Worked, Newfoundland and Labrador, Business Sector Industries, 1997-2010 (continued)</v>
      </c>
    </row>
    <row r="2" spans="1:18">
      <c r="A2" s="29"/>
    </row>
    <row r="3" spans="1:18" ht="33.75">
      <c r="A3" s="47"/>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c r="A4" s="5"/>
      <c r="B4" s="141" t="s">
        <v>24</v>
      </c>
      <c r="C4" s="142"/>
      <c r="D4" s="142"/>
      <c r="E4" s="142"/>
      <c r="F4" s="142"/>
      <c r="G4" s="142"/>
      <c r="H4" s="142"/>
      <c r="I4" s="142"/>
      <c r="J4" s="142" t="s">
        <v>24</v>
      </c>
      <c r="K4" s="142"/>
      <c r="L4" s="142"/>
      <c r="M4" s="142"/>
      <c r="N4" s="142"/>
      <c r="O4" s="142"/>
      <c r="P4" s="142"/>
      <c r="Q4" s="142"/>
      <c r="R4" s="55"/>
    </row>
    <row r="5" spans="1:18">
      <c r="A5" s="5">
        <v>1997</v>
      </c>
      <c r="B5" s="92">
        <v>243.01899927033602</v>
      </c>
      <c r="C5" s="34">
        <v>13.8119999214495</v>
      </c>
      <c r="D5" s="34">
        <v>8.4919999787146008</v>
      </c>
      <c r="E5" s="34">
        <v>4.01699998937874</v>
      </c>
      <c r="F5" s="34">
        <v>27.0529999735889</v>
      </c>
      <c r="G5" s="34">
        <v>24.569999800599501</v>
      </c>
      <c r="H5" s="22">
        <v>14.182999959429701</v>
      </c>
      <c r="I5" s="22">
        <v>50.883999978905997</v>
      </c>
      <c r="J5" s="22">
        <v>17.6689998545843</v>
      </c>
      <c r="K5" s="22">
        <v>6.8589999777036796</v>
      </c>
      <c r="L5" s="22">
        <v>13.1589999827222</v>
      </c>
      <c r="M5" s="22">
        <v>10.0239999789727</v>
      </c>
      <c r="N5" s="22">
        <v>5.1219999700213501</v>
      </c>
      <c r="O5" s="22">
        <v>1.7809999895267801</v>
      </c>
      <c r="P5" s="22">
        <v>20.192999976219099</v>
      </c>
      <c r="Q5" s="22">
        <v>25.2009999385185</v>
      </c>
      <c r="R5" s="55"/>
    </row>
    <row r="6" spans="1:18">
      <c r="A6" s="5">
        <v>1998</v>
      </c>
      <c r="B6" s="92">
        <v>251.5599985092974</v>
      </c>
      <c r="C6" s="34">
        <v>15.3179997330232</v>
      </c>
      <c r="D6" s="34">
        <v>8.9429999687279</v>
      </c>
      <c r="E6" s="34">
        <v>4.1739999865200099</v>
      </c>
      <c r="F6" s="34">
        <v>25.4059999757235</v>
      </c>
      <c r="G6" s="34">
        <v>25.908999753527599</v>
      </c>
      <c r="H6" s="22">
        <v>12.580999983420501</v>
      </c>
      <c r="I6" s="22">
        <v>50.742999978559503</v>
      </c>
      <c r="J6" s="22">
        <v>19.4359994389037</v>
      </c>
      <c r="K6" s="22">
        <v>6.2409999071518802</v>
      </c>
      <c r="L6" s="22">
        <v>12.899999984871499</v>
      </c>
      <c r="M6" s="22">
        <v>11.9669999751861</v>
      </c>
      <c r="N6" s="22">
        <v>6.5869999258456096</v>
      </c>
      <c r="O6" s="22">
        <v>2.3119999854052402</v>
      </c>
      <c r="P6" s="22">
        <v>21.554999978074601</v>
      </c>
      <c r="Q6" s="22">
        <v>27.487999934356299</v>
      </c>
      <c r="R6" s="55"/>
    </row>
    <row r="7" spans="1:18">
      <c r="A7" s="5">
        <v>1999</v>
      </c>
      <c r="B7" s="92">
        <v>271.94799781221082</v>
      </c>
      <c r="C7" s="34">
        <v>13.946999949573801</v>
      </c>
      <c r="D7" s="34">
        <v>9.7379999674007394</v>
      </c>
      <c r="E7" s="34">
        <v>4.7069999878762996</v>
      </c>
      <c r="F7" s="34">
        <v>27.278999978037099</v>
      </c>
      <c r="G7" s="34">
        <v>30.498998931053499</v>
      </c>
      <c r="H7" s="22">
        <v>14.6139999833223</v>
      </c>
      <c r="I7" s="22">
        <v>55.511999979114897</v>
      </c>
      <c r="J7" s="22">
        <v>20.847999252110899</v>
      </c>
      <c r="K7" s="22">
        <v>6.4429999594185103</v>
      </c>
      <c r="L7" s="22">
        <v>13.4949999812798</v>
      </c>
      <c r="M7" s="22">
        <v>13.2589999707992</v>
      </c>
      <c r="N7" s="22">
        <v>7.6209999715554204</v>
      </c>
      <c r="O7" s="22">
        <v>2.7049999835282001</v>
      </c>
      <c r="P7" s="22">
        <v>20.7529999740444</v>
      </c>
      <c r="Q7" s="22">
        <v>30.5279999430952</v>
      </c>
      <c r="R7" s="55"/>
    </row>
    <row r="8" spans="1:18">
      <c r="A8" s="5">
        <v>2000</v>
      </c>
      <c r="B8" s="92">
        <v>264.36499873314466</v>
      </c>
      <c r="C8" s="34">
        <v>13.5619998903975</v>
      </c>
      <c r="D8" s="34">
        <v>10.291999805418</v>
      </c>
      <c r="E8" s="34">
        <v>3.9889999847814499</v>
      </c>
      <c r="F8" s="34">
        <v>25.241999978747</v>
      </c>
      <c r="G8" s="34">
        <v>30.819999567054399</v>
      </c>
      <c r="H8" s="22">
        <v>13.2769999836491</v>
      </c>
      <c r="I8" s="22">
        <v>55.542999978555898</v>
      </c>
      <c r="J8" s="22">
        <v>19.140999887936701</v>
      </c>
      <c r="K8" s="22">
        <v>6.4139998208841904</v>
      </c>
      <c r="L8" s="22">
        <v>13.066999982491099</v>
      </c>
      <c r="M8" s="22">
        <v>14.1259999781986</v>
      </c>
      <c r="N8" s="22">
        <v>7.3479999772989801</v>
      </c>
      <c r="O8" s="22">
        <v>2.92099998759871</v>
      </c>
      <c r="P8" s="22">
        <v>20.711999973091999</v>
      </c>
      <c r="Q8" s="22">
        <v>27.910999937040501</v>
      </c>
      <c r="R8" s="55"/>
    </row>
    <row r="9" spans="1:18">
      <c r="A9" s="5">
        <v>2001</v>
      </c>
      <c r="B9" s="92">
        <v>274.10099767174245</v>
      </c>
      <c r="C9" s="34">
        <v>10.959999931937199</v>
      </c>
      <c r="D9" s="34">
        <v>8.5099985370951607</v>
      </c>
      <c r="E9" s="34">
        <v>4.2059999901145098</v>
      </c>
      <c r="F9" s="34">
        <v>28.2299999770417</v>
      </c>
      <c r="G9" s="34">
        <v>34.514999701498098</v>
      </c>
      <c r="H9" s="22">
        <v>14.900999985280899</v>
      </c>
      <c r="I9" s="22">
        <v>55.741999979167304</v>
      </c>
      <c r="J9" s="22">
        <v>19.431999809550199</v>
      </c>
      <c r="K9" s="22">
        <v>6.63099994483564</v>
      </c>
      <c r="L9" s="22">
        <v>11.828999981240599</v>
      </c>
      <c r="M9" s="22">
        <v>15.763999974977301</v>
      </c>
      <c r="N9" s="22">
        <v>8.9819999636069507</v>
      </c>
      <c r="O9" s="22">
        <v>3.1389999844772398</v>
      </c>
      <c r="P9" s="22">
        <v>23.706999970470701</v>
      </c>
      <c r="Q9" s="22">
        <v>27.552999940448501</v>
      </c>
      <c r="R9" s="55"/>
    </row>
    <row r="10" spans="1:18">
      <c r="A10" s="5">
        <v>2002</v>
      </c>
      <c r="B10" s="92">
        <v>270.91499795152549</v>
      </c>
      <c r="C10" s="34">
        <v>10.9939999361332</v>
      </c>
      <c r="D10" s="34">
        <v>8.4089998301921192</v>
      </c>
      <c r="E10" s="34">
        <v>3.1369999923103902</v>
      </c>
      <c r="F10" s="34">
        <v>27.3309999770232</v>
      </c>
      <c r="G10" s="34">
        <v>30.3759986137268</v>
      </c>
      <c r="H10" s="22">
        <v>15.5209999812113</v>
      </c>
      <c r="I10" s="22">
        <v>59.921999979500796</v>
      </c>
      <c r="J10" s="22">
        <v>18.592999868809201</v>
      </c>
      <c r="K10" s="22">
        <v>6.1999999746652801</v>
      </c>
      <c r="L10" s="22">
        <v>11.746999980076399</v>
      </c>
      <c r="M10" s="22">
        <v>15.4119999800212</v>
      </c>
      <c r="N10" s="22">
        <v>8.9629999515092091</v>
      </c>
      <c r="O10" s="22">
        <v>2.8969999815482201</v>
      </c>
      <c r="P10" s="22">
        <v>23.782999966398101</v>
      </c>
      <c r="Q10" s="22">
        <v>27.6299999383996</v>
      </c>
      <c r="R10" s="55"/>
    </row>
    <row r="11" spans="1:18">
      <c r="A11" s="5">
        <v>2003</v>
      </c>
      <c r="B11" s="92">
        <v>271.0299977979808</v>
      </c>
      <c r="C11" s="34">
        <v>10.255999879706801</v>
      </c>
      <c r="D11" s="34">
        <v>8.2669999102721707</v>
      </c>
      <c r="E11" s="34">
        <v>3.6199999893944002</v>
      </c>
      <c r="F11" s="34">
        <v>25.588999976548202</v>
      </c>
      <c r="G11" s="34">
        <v>32.742999496939703</v>
      </c>
      <c r="H11" s="22">
        <v>15.0759999786024</v>
      </c>
      <c r="I11" s="22">
        <v>55.6439999803452</v>
      </c>
      <c r="J11" s="22">
        <v>19.760999905141301</v>
      </c>
      <c r="K11" s="22">
        <v>6.3149999599275199</v>
      </c>
      <c r="L11" s="22">
        <v>13.0169999805695</v>
      </c>
      <c r="M11" s="22">
        <v>14.8689999761373</v>
      </c>
      <c r="N11" s="22">
        <v>9.2439988661359003</v>
      </c>
      <c r="O11" s="22">
        <v>3.1319999803512801</v>
      </c>
      <c r="P11" s="22">
        <v>24.425999978215501</v>
      </c>
      <c r="Q11" s="22">
        <v>29.070999939692999</v>
      </c>
      <c r="R11" s="55"/>
    </row>
    <row r="12" spans="1:18">
      <c r="A12" s="5">
        <v>2004</v>
      </c>
      <c r="B12" s="92">
        <v>278.051998871107</v>
      </c>
      <c r="C12" s="34">
        <v>9.5219999527913597</v>
      </c>
      <c r="D12" s="34">
        <v>8.4759999785146096</v>
      </c>
      <c r="E12" s="34">
        <v>3.9819999879130901</v>
      </c>
      <c r="F12" s="34">
        <v>28.390999977822901</v>
      </c>
      <c r="G12" s="34">
        <v>35.598999510173201</v>
      </c>
      <c r="H12" s="22">
        <v>15.2359999788032</v>
      </c>
      <c r="I12" s="22">
        <v>58.483999979956401</v>
      </c>
      <c r="J12" s="22">
        <v>19.357999868315002</v>
      </c>
      <c r="K12" s="22">
        <v>7.1529998990272299</v>
      </c>
      <c r="L12" s="22">
        <v>13.3099999821469</v>
      </c>
      <c r="M12" s="22">
        <v>14.974999976335299</v>
      </c>
      <c r="N12" s="22">
        <v>8.9209998929405891</v>
      </c>
      <c r="O12" s="22">
        <v>2.8309999823999399</v>
      </c>
      <c r="P12" s="22">
        <v>23.960999972556301</v>
      </c>
      <c r="Q12" s="22">
        <v>27.852999931410601</v>
      </c>
      <c r="R12" s="55"/>
    </row>
    <row r="13" spans="1:18">
      <c r="A13" s="5">
        <v>2005</v>
      </c>
      <c r="B13" s="92">
        <v>274.30599624085073</v>
      </c>
      <c r="C13" s="34">
        <v>9.7789999619183305</v>
      </c>
      <c r="D13" s="34">
        <v>10.436999971023299</v>
      </c>
      <c r="E13" s="34">
        <v>3.9319999886656198</v>
      </c>
      <c r="F13" s="34">
        <v>28.919999979519801</v>
      </c>
      <c r="G13" s="34">
        <v>31.132999194060801</v>
      </c>
      <c r="H13" s="22">
        <v>14.3339999806935</v>
      </c>
      <c r="I13" s="22">
        <v>58.653999979707201</v>
      </c>
      <c r="J13" s="22">
        <v>18.409997500445598</v>
      </c>
      <c r="K13" s="22">
        <v>6.35699987600466</v>
      </c>
      <c r="L13" s="22">
        <v>12.6169999816703</v>
      </c>
      <c r="M13" s="22">
        <v>15.2119999766573</v>
      </c>
      <c r="N13" s="22">
        <v>9.96099996365996</v>
      </c>
      <c r="O13" s="22">
        <v>2.84499998399082</v>
      </c>
      <c r="P13" s="22">
        <v>23.057999973321799</v>
      </c>
      <c r="Q13" s="22">
        <v>28.656999929511301</v>
      </c>
      <c r="R13" s="55"/>
    </row>
    <row r="14" spans="1:18">
      <c r="A14" s="5">
        <v>2006</v>
      </c>
      <c r="B14" s="92">
        <v>280.47599850560113</v>
      </c>
      <c r="C14" s="34">
        <v>8.9759999471178897</v>
      </c>
      <c r="D14" s="34">
        <v>12.050999809475201</v>
      </c>
      <c r="E14" s="34">
        <v>3.7369999900635298</v>
      </c>
      <c r="F14" s="34">
        <v>27.508999978211801</v>
      </c>
      <c r="G14" s="34">
        <v>30.040999473549</v>
      </c>
      <c r="H14" s="22">
        <v>14.0579999836116</v>
      </c>
      <c r="I14" s="22">
        <v>62.281999977843498</v>
      </c>
      <c r="J14" s="22">
        <v>19.696999563945699</v>
      </c>
      <c r="K14" s="22">
        <v>6.4489999788087404</v>
      </c>
      <c r="L14" s="22">
        <v>12.283999975045599</v>
      </c>
      <c r="M14" s="22">
        <v>16.085999974768601</v>
      </c>
      <c r="N14" s="22">
        <v>10.406999950721699</v>
      </c>
      <c r="O14" s="22">
        <v>3.3929999833048901</v>
      </c>
      <c r="P14" s="22">
        <v>22.466999982879098</v>
      </c>
      <c r="Q14" s="22">
        <v>31.038999936253699</v>
      </c>
      <c r="R14" s="55"/>
    </row>
    <row r="15" spans="1:18">
      <c r="A15" s="5">
        <v>2007</v>
      </c>
      <c r="B15" s="92">
        <v>282.75699908966732</v>
      </c>
      <c r="C15" s="34">
        <v>7.9859999359339797</v>
      </c>
      <c r="D15" s="34">
        <v>12.8379999601403</v>
      </c>
      <c r="E15" s="34">
        <v>4.0809999869473401</v>
      </c>
      <c r="F15" s="34">
        <v>26.837999981177301</v>
      </c>
      <c r="G15" s="34">
        <v>32.615999654326103</v>
      </c>
      <c r="H15" s="22">
        <v>14.100999967596399</v>
      </c>
      <c r="I15" s="22">
        <v>59.589999979589301</v>
      </c>
      <c r="J15" s="22">
        <v>19.415999900969801</v>
      </c>
      <c r="K15" s="22">
        <v>8.7169999108992702</v>
      </c>
      <c r="L15" s="22">
        <v>13.1539999812434</v>
      </c>
      <c r="M15" s="22">
        <v>16.3739999781086</v>
      </c>
      <c r="N15" s="22">
        <v>10.911999961674001</v>
      </c>
      <c r="O15" s="22">
        <v>2.9319999827057202</v>
      </c>
      <c r="P15" s="22">
        <v>22.655999981630099</v>
      </c>
      <c r="Q15" s="22">
        <v>30.545999926725301</v>
      </c>
      <c r="R15" s="55"/>
    </row>
    <row r="16" spans="1:18">
      <c r="A16" s="5">
        <v>2008</v>
      </c>
      <c r="B16" s="92">
        <v>276.36699899153541</v>
      </c>
      <c r="C16" s="34">
        <v>6.6699999570288702</v>
      </c>
      <c r="D16" s="34">
        <v>13.913999811024199</v>
      </c>
      <c r="E16" s="34">
        <v>4.48099998462357</v>
      </c>
      <c r="F16" s="34">
        <v>27.278999985534099</v>
      </c>
      <c r="G16" s="34">
        <v>29.933999639711701</v>
      </c>
      <c r="H16" s="22">
        <v>13.416999970533899</v>
      </c>
      <c r="I16" s="22">
        <v>57.261999977625898</v>
      </c>
      <c r="J16" s="22">
        <v>19.020999912485699</v>
      </c>
      <c r="K16" s="22">
        <v>9.0599999468461991</v>
      </c>
      <c r="L16" s="22">
        <v>12.9059999810113</v>
      </c>
      <c r="M16" s="22">
        <v>16.4169999736474</v>
      </c>
      <c r="N16" s="22">
        <v>10.7629999710887</v>
      </c>
      <c r="O16" s="22">
        <v>3.1729999717971702</v>
      </c>
      <c r="P16" s="22">
        <v>22.805999974737901</v>
      </c>
      <c r="Q16" s="22">
        <v>29.2639999338382</v>
      </c>
      <c r="R16" s="55"/>
    </row>
    <row r="17" spans="1:18">
      <c r="A17" s="5">
        <v>2009</v>
      </c>
      <c r="B17" s="92">
        <v>256.51599885140587</v>
      </c>
      <c r="C17" s="34">
        <v>6.1489999511917803</v>
      </c>
      <c r="D17" s="34">
        <v>11.9039998146602</v>
      </c>
      <c r="E17" s="34">
        <v>4.1829999878634903</v>
      </c>
      <c r="F17" s="34">
        <v>29.2259999813487</v>
      </c>
      <c r="G17" s="34">
        <v>23.4199994933049</v>
      </c>
      <c r="H17" s="22">
        <v>12.7749999784594</v>
      </c>
      <c r="I17" s="22">
        <v>52.687999977072501</v>
      </c>
      <c r="J17" s="22">
        <v>16.923999926806299</v>
      </c>
      <c r="K17" s="22">
        <v>7.1719999361859301</v>
      </c>
      <c r="L17" s="22">
        <v>12.106999982556999</v>
      </c>
      <c r="M17" s="22">
        <v>17.153999969322001</v>
      </c>
      <c r="N17" s="22">
        <v>10.8549999674273</v>
      </c>
      <c r="O17" s="22">
        <v>2.8589999835775202</v>
      </c>
      <c r="P17" s="22">
        <v>20.997999980822101</v>
      </c>
      <c r="Q17" s="22">
        <v>28.1019999208063</v>
      </c>
      <c r="R17" s="55"/>
    </row>
    <row r="18" spans="1:18">
      <c r="A18" s="5">
        <v>2010</v>
      </c>
      <c r="B18" s="92">
        <v>264.8589992567052</v>
      </c>
      <c r="C18" s="34">
        <v>6.9599999678630402</v>
      </c>
      <c r="D18" s="34">
        <v>12.097999946550599</v>
      </c>
      <c r="E18" s="34">
        <v>3.83399998664262</v>
      </c>
      <c r="F18" s="34">
        <v>31.696999982052901</v>
      </c>
      <c r="G18" s="34">
        <v>23.130999742875101</v>
      </c>
      <c r="H18" s="22">
        <v>12.805999980586799</v>
      </c>
      <c r="I18" s="22">
        <v>55.285999979837101</v>
      </c>
      <c r="J18" s="22">
        <v>17.1589999323628</v>
      </c>
      <c r="K18" s="22">
        <v>6.6769999535115403</v>
      </c>
      <c r="L18" s="22">
        <v>12.7419999824463</v>
      </c>
      <c r="M18" s="22">
        <v>18.3029999577554</v>
      </c>
      <c r="N18" s="22">
        <v>11.347999956973201</v>
      </c>
      <c r="O18" s="22">
        <v>2.7089999854446898</v>
      </c>
      <c r="P18" s="22">
        <v>21.437999973819501</v>
      </c>
      <c r="Q18" s="22">
        <v>28.6709999279831</v>
      </c>
      <c r="R18" s="55"/>
    </row>
    <row r="19" spans="1:18">
      <c r="A19" s="5">
        <v>2011</v>
      </c>
      <c r="B19" s="92" t="s">
        <v>25</v>
      </c>
      <c r="C19" s="34" t="s">
        <v>25</v>
      </c>
      <c r="D19" s="34" t="s">
        <v>25</v>
      </c>
      <c r="E19" s="34" t="s">
        <v>25</v>
      </c>
      <c r="F19" s="34" t="s">
        <v>25</v>
      </c>
      <c r="G19" s="34" t="s">
        <v>25</v>
      </c>
      <c r="H19" s="22" t="s">
        <v>25</v>
      </c>
      <c r="I19" s="22" t="s">
        <v>25</v>
      </c>
      <c r="J19" s="22" t="s">
        <v>25</v>
      </c>
      <c r="K19" s="22" t="s">
        <v>25</v>
      </c>
      <c r="L19" s="22" t="s">
        <v>25</v>
      </c>
      <c r="M19" s="22" t="s">
        <v>25</v>
      </c>
      <c r="N19" s="22" t="s">
        <v>25</v>
      </c>
      <c r="O19" s="22" t="s">
        <v>25</v>
      </c>
      <c r="P19" s="22" t="s">
        <v>25</v>
      </c>
      <c r="Q19" s="22" t="s">
        <v>25</v>
      </c>
      <c r="R19" s="55"/>
    </row>
    <row r="20" spans="1:18">
      <c r="A20" s="5">
        <v>2012</v>
      </c>
      <c r="B20" s="92" t="s">
        <v>25</v>
      </c>
      <c r="C20" s="34" t="s">
        <v>25</v>
      </c>
      <c r="D20" s="34" t="s">
        <v>25</v>
      </c>
      <c r="E20" s="34" t="s">
        <v>25</v>
      </c>
      <c r="F20" s="34" t="s">
        <v>25</v>
      </c>
      <c r="G20" s="34" t="s">
        <v>25</v>
      </c>
      <c r="H20" s="22" t="s">
        <v>25</v>
      </c>
      <c r="I20" s="22" t="s">
        <v>25</v>
      </c>
      <c r="J20" s="22" t="s">
        <v>25</v>
      </c>
      <c r="K20" s="22" t="s">
        <v>25</v>
      </c>
      <c r="L20" s="22" t="s">
        <v>25</v>
      </c>
      <c r="M20" s="22" t="s">
        <v>25</v>
      </c>
      <c r="N20" s="22" t="s">
        <v>25</v>
      </c>
      <c r="O20" s="22" t="s">
        <v>25</v>
      </c>
      <c r="P20" s="22" t="s">
        <v>25</v>
      </c>
      <c r="Q20" s="22"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4"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0.66418041795250904</v>
      </c>
      <c r="C23" s="9">
        <f t="shared" si="0"/>
        <v>-5.1354280180617611</v>
      </c>
      <c r="D23" s="9">
        <f t="shared" si="0"/>
        <v>2.7598243804289213</v>
      </c>
      <c r="E23" s="9">
        <f t="shared" si="0"/>
        <v>-0.35802457043475622</v>
      </c>
      <c r="F23" s="9">
        <f t="shared" si="0"/>
        <v>1.2261029506980048</v>
      </c>
      <c r="G23" s="9">
        <f t="shared" si="0"/>
        <v>-0.46317387479027916</v>
      </c>
      <c r="H23" s="28">
        <f t="shared" si="0"/>
        <v>-0.78253941466861487</v>
      </c>
      <c r="I23" s="28">
        <f t="shared" si="0"/>
        <v>0.64028093418952992</v>
      </c>
      <c r="J23" s="28">
        <f t="shared" si="0"/>
        <v>-0.22504539262601098</v>
      </c>
      <c r="K23" s="28">
        <f t="shared" si="0"/>
        <v>-0.20665446236204366</v>
      </c>
      <c r="L23" s="28">
        <f t="shared" si="0"/>
        <v>-0.24740354048525814</v>
      </c>
      <c r="M23" s="28">
        <f t="shared" si="0"/>
        <v>4.7403305423284303</v>
      </c>
      <c r="N23" s="28">
        <f t="shared" si="0"/>
        <v>6.3103053813854837</v>
      </c>
      <c r="O23" s="28">
        <f t="shared" si="0"/>
        <v>3.2787945876164626</v>
      </c>
      <c r="P23" s="28">
        <f t="shared" si="0"/>
        <v>0.46128402756950848</v>
      </c>
      <c r="Q23" s="58">
        <f t="shared" si="0"/>
        <v>0.99726667801864899</v>
      </c>
      <c r="R23" s="55"/>
    </row>
    <row r="24" spans="1:18">
      <c r="A24" s="26" t="s">
        <v>19</v>
      </c>
      <c r="B24" s="16">
        <f t="shared" si="0"/>
        <v>2.8461192794028811</v>
      </c>
      <c r="C24" s="9">
        <f t="shared" si="0"/>
        <v>-0.60701741494059158</v>
      </c>
      <c r="D24" s="9">
        <f t="shared" si="0"/>
        <v>6.6178519115127399</v>
      </c>
      <c r="E24" s="9">
        <f t="shared" si="0"/>
        <v>-0.2328878486412278</v>
      </c>
      <c r="F24" s="9">
        <f t="shared" si="0"/>
        <v>-2.2831534421380417</v>
      </c>
      <c r="G24" s="9">
        <f t="shared" si="0"/>
        <v>7.847270598579037</v>
      </c>
      <c r="H24" s="28">
        <f t="shared" si="0"/>
        <v>-2.176330218400091</v>
      </c>
      <c r="I24" s="28">
        <f t="shared" si="0"/>
        <v>2.9633576276838047</v>
      </c>
      <c r="J24" s="28">
        <f t="shared" si="0"/>
        <v>2.7032573247562031</v>
      </c>
      <c r="K24" s="28">
        <f t="shared" si="0"/>
        <v>-2.2111405810165241</v>
      </c>
      <c r="L24" s="28">
        <f t="shared" si="0"/>
        <v>-0.23359232045581102</v>
      </c>
      <c r="M24" s="28">
        <f t="shared" si="0"/>
        <v>12.113879649188819</v>
      </c>
      <c r="N24" s="28">
        <f t="shared" si="0"/>
        <v>12.782882887860891</v>
      </c>
      <c r="O24" s="28">
        <f t="shared" si="0"/>
        <v>17.929524129497132</v>
      </c>
      <c r="P24" s="28">
        <f t="shared" si="0"/>
        <v>0.84949566367931162</v>
      </c>
      <c r="Q24" s="28">
        <f t="shared" si="0"/>
        <v>3.4631922906687151</v>
      </c>
      <c r="R24" s="55"/>
    </row>
    <row r="25" spans="1:18">
      <c r="A25" s="26" t="s">
        <v>20</v>
      </c>
      <c r="B25" s="16">
        <f t="shared" si="0"/>
        <v>1.8670611459481457E-2</v>
      </c>
      <c r="C25" s="9">
        <f t="shared" si="0"/>
        <v>-6.4532831149180296</v>
      </c>
      <c r="D25" s="9">
        <f t="shared" si="0"/>
        <v>1.6298725371312717</v>
      </c>
      <c r="E25" s="9">
        <f t="shared" si="0"/>
        <v>-0.39553497129279913</v>
      </c>
      <c r="F25" s="9">
        <f t="shared" si="0"/>
        <v>2.3032521270074824</v>
      </c>
      <c r="G25" s="9">
        <f t="shared" si="0"/>
        <v>-2.8291106610006334</v>
      </c>
      <c r="H25" s="28">
        <f t="shared" si="0"/>
        <v>-0.36054251999388942</v>
      </c>
      <c r="I25" s="28">
        <f t="shared" si="0"/>
        <v>-4.6367083173737278E-2</v>
      </c>
      <c r="J25" s="28">
        <f t="shared" si="0"/>
        <v>-1.0871455119981333</v>
      </c>
      <c r="K25" s="28">
        <f t="shared" si="0"/>
        <v>0.40266557378589862</v>
      </c>
      <c r="L25" s="28">
        <f t="shared" si="0"/>
        <v>-0.25154653364903856</v>
      </c>
      <c r="M25" s="28">
        <f t="shared" si="0"/>
        <v>2.6243236135935266</v>
      </c>
      <c r="N25" s="28">
        <f t="shared" si="0"/>
        <v>4.4419610931293541</v>
      </c>
      <c r="O25" s="28">
        <f t="shared" si="0"/>
        <v>-0.75063318540969926</v>
      </c>
      <c r="P25" s="28">
        <f t="shared" si="0"/>
        <v>0.34511220456203695</v>
      </c>
      <c r="Q25" s="28">
        <f t="shared" si="0"/>
        <v>0.269014018457292</v>
      </c>
      <c r="R25" s="55"/>
    </row>
    <row r="26" spans="1:18">
      <c r="H26" s="55"/>
      <c r="I26" s="55"/>
      <c r="J26" s="55"/>
      <c r="K26" s="55"/>
      <c r="L26" s="55"/>
      <c r="M26" s="55"/>
      <c r="N26" s="55"/>
      <c r="O26" s="55"/>
      <c r="P26" s="55"/>
      <c r="Q26" s="55"/>
      <c r="R26" s="55"/>
    </row>
    <row r="27" spans="1:18">
      <c r="B27" s="29"/>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22</v>
      </c>
      <c r="C30" s="142"/>
      <c r="D30" s="142"/>
      <c r="E30" s="142"/>
      <c r="F30" s="142"/>
      <c r="G30" s="142"/>
      <c r="H30" s="142"/>
      <c r="I30" s="142"/>
      <c r="J30" s="142" t="s">
        <v>22</v>
      </c>
      <c r="K30" s="142"/>
      <c r="L30" s="142"/>
      <c r="M30" s="142"/>
      <c r="N30" s="142"/>
      <c r="O30" s="142"/>
      <c r="P30" s="142"/>
      <c r="Q30" s="142"/>
      <c r="R30" s="55"/>
    </row>
    <row r="31" spans="1:18">
      <c r="A31" s="5">
        <v>1997</v>
      </c>
      <c r="B31" s="87">
        <f t="shared" ref="B31:Q31" si="1">IF(ISERROR((B5/$B5)*100),"..",(B5/$B5)*100)</f>
        <v>100</v>
      </c>
      <c r="C31" s="21">
        <f t="shared" si="1"/>
        <v>5.6835062126500384</v>
      </c>
      <c r="D31" s="21">
        <f t="shared" si="1"/>
        <v>3.4943769846027721</v>
      </c>
      <c r="E31" s="21">
        <f t="shared" si="1"/>
        <v>1.6529571767803231</v>
      </c>
      <c r="F31" s="21">
        <f t="shared" si="1"/>
        <v>11.132051425944255</v>
      </c>
      <c r="G31" s="21">
        <f t="shared" si="1"/>
        <v>10.110320540521881</v>
      </c>
      <c r="H31" s="21">
        <f t="shared" si="1"/>
        <v>5.83616918924616</v>
      </c>
      <c r="I31" s="21">
        <f t="shared" si="1"/>
        <v>20.938280600152698</v>
      </c>
      <c r="J31" s="21">
        <f t="shared" si="1"/>
        <v>7.2706248925538457</v>
      </c>
      <c r="K31" s="21">
        <f t="shared" si="1"/>
        <v>2.822413061652715</v>
      </c>
      <c r="L31" s="21">
        <f t="shared" si="1"/>
        <v>5.414802966941707</v>
      </c>
      <c r="M31" s="21">
        <f t="shared" si="1"/>
        <v>4.1247803706993018</v>
      </c>
      <c r="N31" s="21">
        <f t="shared" si="1"/>
        <v>2.1076541280312004</v>
      </c>
      <c r="O31" s="21">
        <f t="shared" si="1"/>
        <v>0.7328645064271635</v>
      </c>
      <c r="P31" s="21">
        <f t="shared" si="1"/>
        <v>8.3092268657382888</v>
      </c>
      <c r="Q31" s="21">
        <f t="shared" si="1"/>
        <v>10.369971078057453</v>
      </c>
      <c r="R31" s="55"/>
    </row>
    <row r="32" spans="1:18">
      <c r="A32" s="5">
        <v>1998</v>
      </c>
      <c r="B32" s="87">
        <f t="shared" ref="B32:Q32" si="2">IF(ISERROR((B6/$B6)*100),"..",(B6/$B6)*100)</f>
        <v>100</v>
      </c>
      <c r="C32" s="21">
        <f t="shared" si="2"/>
        <v>6.0892033009203015</v>
      </c>
      <c r="D32" s="21">
        <f t="shared" si="2"/>
        <v>3.5550167044532621</v>
      </c>
      <c r="E32" s="21">
        <f t="shared" si="2"/>
        <v>1.6592463075427086</v>
      </c>
      <c r="F32" s="21">
        <f t="shared" si="2"/>
        <v>10.09937991981047</v>
      </c>
      <c r="G32" s="21">
        <f t="shared" si="2"/>
        <v>10.29933213033074</v>
      </c>
      <c r="H32" s="21">
        <f t="shared" si="2"/>
        <v>5.0011925814809226</v>
      </c>
      <c r="I32" s="21">
        <f t="shared" si="2"/>
        <v>20.171331006222793</v>
      </c>
      <c r="J32" s="21">
        <f t="shared" si="2"/>
        <v>7.7261884059779735</v>
      </c>
      <c r="K32" s="21">
        <f t="shared" si="2"/>
        <v>2.4809190428267627</v>
      </c>
      <c r="L32" s="21">
        <f t="shared" si="2"/>
        <v>5.1280012964361372</v>
      </c>
      <c r="M32" s="21">
        <f t="shared" si="2"/>
        <v>4.7571156169902</v>
      </c>
      <c r="N32" s="21">
        <f t="shared" si="2"/>
        <v>2.6184607906181716</v>
      </c>
      <c r="O32" s="21">
        <f t="shared" si="2"/>
        <v>0.91906503383119997</v>
      </c>
      <c r="P32" s="21">
        <f t="shared" si="2"/>
        <v>8.5685324001454664</v>
      </c>
      <c r="Q32" s="21">
        <f t="shared" si="2"/>
        <v>10.927015462412786</v>
      </c>
      <c r="R32" s="55"/>
    </row>
    <row r="33" spans="1:18">
      <c r="A33" s="5">
        <v>1999</v>
      </c>
      <c r="B33" s="87">
        <f t="shared" ref="B33:Q33" si="3">IF(ISERROR((B7/$B7)*100),"..",(B7/$B7)*100)</f>
        <v>100</v>
      </c>
      <c r="C33" s="21">
        <f t="shared" si="3"/>
        <v>5.128554010978478</v>
      </c>
      <c r="D33" s="21">
        <f t="shared" si="3"/>
        <v>3.5808316463962915</v>
      </c>
      <c r="E33" s="21">
        <f t="shared" si="3"/>
        <v>1.7308456123021874</v>
      </c>
      <c r="F33" s="21">
        <f t="shared" si="3"/>
        <v>10.03096187414263</v>
      </c>
      <c r="G33" s="21">
        <f t="shared" si="3"/>
        <v>11.21501139056522</v>
      </c>
      <c r="H33" s="21">
        <f t="shared" si="3"/>
        <v>5.3738215029675471</v>
      </c>
      <c r="I33" s="21">
        <f t="shared" si="3"/>
        <v>20.412726118854454</v>
      </c>
      <c r="J33" s="21">
        <f t="shared" si="3"/>
        <v>7.6661712606198851</v>
      </c>
      <c r="K33" s="21">
        <f t="shared" si="3"/>
        <v>2.3692029399928209</v>
      </c>
      <c r="L33" s="21">
        <f t="shared" si="3"/>
        <v>4.9623457756061686</v>
      </c>
      <c r="M33" s="21">
        <f t="shared" si="3"/>
        <v>4.875564474629809</v>
      </c>
      <c r="N33" s="21">
        <f t="shared" si="3"/>
        <v>2.8023739953467044</v>
      </c>
      <c r="O33" s="21">
        <f t="shared" si="3"/>
        <v>0.99467545460514595</v>
      </c>
      <c r="P33" s="21">
        <f t="shared" si="3"/>
        <v>7.6312383768219689</v>
      </c>
      <c r="Q33" s="21">
        <f t="shared" si="3"/>
        <v>11.225675566170487</v>
      </c>
      <c r="R33" s="55"/>
    </row>
    <row r="34" spans="1:18">
      <c r="A34" s="5">
        <v>2000</v>
      </c>
      <c r="B34" s="87">
        <f t="shared" ref="B34:Q34" si="4">IF(ISERROR((B8/$B8)*100),"..",(B8/$B8)*100)</f>
        <v>100</v>
      </c>
      <c r="C34" s="21">
        <f t="shared" si="4"/>
        <v>5.1300285421245402</v>
      </c>
      <c r="D34" s="21">
        <f t="shared" si="4"/>
        <v>3.8931022846208738</v>
      </c>
      <c r="E34" s="21">
        <f t="shared" si="4"/>
        <v>1.5088986832209308</v>
      </c>
      <c r="F34" s="21">
        <f t="shared" si="4"/>
        <v>9.5481626159697424</v>
      </c>
      <c r="G34" s="21">
        <f t="shared" si="4"/>
        <v>11.658124076464723</v>
      </c>
      <c r="H34" s="21">
        <f t="shared" si="4"/>
        <v>5.0222230806927541</v>
      </c>
      <c r="I34" s="21">
        <f t="shared" si="4"/>
        <v>21.009967372655908</v>
      </c>
      <c r="J34" s="21">
        <f t="shared" si="4"/>
        <v>7.2403684223182703</v>
      </c>
      <c r="K34" s="21">
        <f t="shared" si="4"/>
        <v>2.4261910054736902</v>
      </c>
      <c r="L34" s="21">
        <f t="shared" si="4"/>
        <v>4.9427874511032348</v>
      </c>
      <c r="M34" s="21">
        <f t="shared" si="4"/>
        <v>5.3433699793434712</v>
      </c>
      <c r="N34" s="21">
        <f t="shared" si="4"/>
        <v>2.7794904819136814</v>
      </c>
      <c r="O34" s="21">
        <f t="shared" si="4"/>
        <v>1.1049117703161704</v>
      </c>
      <c r="P34" s="21">
        <f t="shared" si="4"/>
        <v>7.8346226135628143</v>
      </c>
      <c r="Q34" s="21">
        <f t="shared" si="4"/>
        <v>10.557751620218992</v>
      </c>
      <c r="R34" s="55"/>
    </row>
    <row r="35" spans="1:18">
      <c r="A35" s="5">
        <v>2001</v>
      </c>
      <c r="B35" s="87">
        <f t="shared" ref="B35:Q35" si="5">IF(ISERROR((B9/$B9)*100),"..",(B9/$B9)*100)</f>
        <v>100</v>
      </c>
      <c r="C35" s="21">
        <f t="shared" si="5"/>
        <v>3.9985260998804035</v>
      </c>
      <c r="D35" s="21">
        <f t="shared" si="5"/>
        <v>3.1046944773570488</v>
      </c>
      <c r="E35" s="21">
        <f t="shared" si="5"/>
        <v>1.5344708796541946</v>
      </c>
      <c r="F35" s="21">
        <f t="shared" si="5"/>
        <v>10.299123394964564</v>
      </c>
      <c r="G35" s="21">
        <f t="shared" si="5"/>
        <v>12.592073722705866</v>
      </c>
      <c r="H35" s="21">
        <f t="shared" si="5"/>
        <v>5.4363173107184455</v>
      </c>
      <c r="I35" s="21">
        <f t="shared" si="5"/>
        <v>20.336299558428731</v>
      </c>
      <c r="J35" s="21">
        <f t="shared" si="5"/>
        <v>7.0893575633101307</v>
      </c>
      <c r="K35" s="21">
        <f t="shared" si="5"/>
        <v>2.4191812511302078</v>
      </c>
      <c r="L35" s="21">
        <f t="shared" si="5"/>
        <v>4.3155625414420271</v>
      </c>
      <c r="M35" s="21">
        <f t="shared" si="5"/>
        <v>5.7511647563778423</v>
      </c>
      <c r="N35" s="21">
        <f t="shared" si="5"/>
        <v>3.2768942980512619</v>
      </c>
      <c r="O35" s="21">
        <f t="shared" si="5"/>
        <v>1.1451983068797289</v>
      </c>
      <c r="P35" s="21">
        <f t="shared" si="5"/>
        <v>8.6490017080717472</v>
      </c>
      <c r="Q35" s="21">
        <f t="shared" si="5"/>
        <v>10.052134131027641</v>
      </c>
      <c r="R35" s="55"/>
    </row>
    <row r="36" spans="1:18">
      <c r="A36" s="5">
        <v>2002</v>
      </c>
      <c r="B36" s="87">
        <f t="shared" ref="B36:Q36" si="6">IF(ISERROR((B10/$B10)*100),"..",(B10/$B10)*100)</f>
        <v>100</v>
      </c>
      <c r="C36" s="21">
        <f t="shared" si="6"/>
        <v>4.0580994109821651</v>
      </c>
      <c r="D36" s="21">
        <f t="shared" si="6"/>
        <v>3.1039255463061264</v>
      </c>
      <c r="E36" s="21">
        <f t="shared" si="6"/>
        <v>1.1579277692376744</v>
      </c>
      <c r="F36" s="21">
        <f t="shared" si="6"/>
        <v>10.088404179791295</v>
      </c>
      <c r="G36" s="21">
        <f t="shared" si="6"/>
        <v>11.212372457563955</v>
      </c>
      <c r="H36" s="21">
        <f t="shared" si="6"/>
        <v>5.7291032606428285</v>
      </c>
      <c r="I36" s="21">
        <f t="shared" si="6"/>
        <v>22.118376772268096</v>
      </c>
      <c r="J36" s="21">
        <f t="shared" si="6"/>
        <v>6.8630382257891922</v>
      </c>
      <c r="K36" s="21">
        <f t="shared" si="6"/>
        <v>2.2885406941459325</v>
      </c>
      <c r="L36" s="21">
        <f t="shared" si="6"/>
        <v>4.3360463868369061</v>
      </c>
      <c r="M36" s="21">
        <f t="shared" si="6"/>
        <v>5.6888692381581816</v>
      </c>
      <c r="N36" s="21">
        <f t="shared" si="6"/>
        <v>3.3084177765281746</v>
      </c>
      <c r="O36" s="21">
        <f t="shared" si="6"/>
        <v>1.0693390928716973</v>
      </c>
      <c r="P36" s="21">
        <f t="shared" si="6"/>
        <v>8.7787683023195218</v>
      </c>
      <c r="Q36" s="21">
        <f t="shared" si="6"/>
        <v>10.19877088655808</v>
      </c>
      <c r="R36" s="55"/>
    </row>
    <row r="37" spans="1:18">
      <c r="A37" s="5">
        <v>2003</v>
      </c>
      <c r="B37" s="87">
        <f t="shared" ref="B37:Q37" si="7">IF(ISERROR((B11/$B11)*100),"..",(B11/$B11)*100)</f>
        <v>100</v>
      </c>
      <c r="C37" s="21">
        <f t="shared" si="7"/>
        <v>3.7840829292082185</v>
      </c>
      <c r="D37" s="21">
        <f t="shared" si="7"/>
        <v>3.0502158349402313</v>
      </c>
      <c r="E37" s="21">
        <f t="shared" si="7"/>
        <v>1.3356455074366567</v>
      </c>
      <c r="F37" s="21">
        <f t="shared" si="7"/>
        <v>9.4413903200566107</v>
      </c>
      <c r="G37" s="21">
        <f t="shared" si="7"/>
        <v>12.080950360832583</v>
      </c>
      <c r="H37" s="21">
        <f t="shared" si="7"/>
        <v>5.562483895173731</v>
      </c>
      <c r="I37" s="21">
        <f t="shared" si="7"/>
        <v>20.530568731296263</v>
      </c>
      <c r="J37" s="21">
        <f t="shared" si="7"/>
        <v>7.2910748130067402</v>
      </c>
      <c r="K37" s="21">
        <f t="shared" si="7"/>
        <v>2.3300003731079864</v>
      </c>
      <c r="L37" s="21">
        <f t="shared" si="7"/>
        <v>4.8027893909633042</v>
      </c>
      <c r="M37" s="21">
        <f t="shared" si="7"/>
        <v>5.4861085846372966</v>
      </c>
      <c r="N37" s="21">
        <f t="shared" si="7"/>
        <v>3.41069215261779</v>
      </c>
      <c r="O37" s="21">
        <f t="shared" si="7"/>
        <v>1.1555916340617753</v>
      </c>
      <c r="P37" s="21">
        <f t="shared" si="7"/>
        <v>9.0122865279370483</v>
      </c>
      <c r="Q37" s="21">
        <f t="shared" si="7"/>
        <v>10.726118944723535</v>
      </c>
      <c r="R37" s="55"/>
    </row>
    <row r="38" spans="1:18">
      <c r="A38" s="5">
        <v>2004</v>
      </c>
      <c r="B38" s="87">
        <f t="shared" ref="B38:Q38" si="8">IF(ISERROR((B12/$B12)*100),"..",(B12/$B12)*100)</f>
        <v>100</v>
      </c>
      <c r="C38" s="21">
        <f t="shared" si="8"/>
        <v>3.4245392917334687</v>
      </c>
      <c r="D38" s="21">
        <f t="shared" si="8"/>
        <v>3.0483506728695446</v>
      </c>
      <c r="E38" s="21">
        <f t="shared" si="8"/>
        <v>1.4321062262023063</v>
      </c>
      <c r="F38" s="21">
        <f t="shared" si="8"/>
        <v>10.210680050167074</v>
      </c>
      <c r="G38" s="21">
        <f t="shared" si="8"/>
        <v>12.803000753350229</v>
      </c>
      <c r="H38" s="21">
        <f t="shared" si="8"/>
        <v>5.4795506022835525</v>
      </c>
      <c r="I38" s="21">
        <f t="shared" si="8"/>
        <v>21.033475830924374</v>
      </c>
      <c r="J38" s="21">
        <f t="shared" si="8"/>
        <v>6.9620070874903295</v>
      </c>
      <c r="K38" s="21">
        <f t="shared" si="8"/>
        <v>2.5725403622590228</v>
      </c>
      <c r="L38" s="21">
        <f t="shared" si="8"/>
        <v>4.7868744106086591</v>
      </c>
      <c r="M38" s="21">
        <f t="shared" si="8"/>
        <v>5.385683266847173</v>
      </c>
      <c r="N38" s="21">
        <f t="shared" si="8"/>
        <v>3.2083926492742041</v>
      </c>
      <c r="O38" s="21">
        <f t="shared" si="8"/>
        <v>1.0181548753088698</v>
      </c>
      <c r="P38" s="21">
        <f t="shared" si="8"/>
        <v>8.6174528756628703</v>
      </c>
      <c r="Q38" s="21">
        <f t="shared" si="8"/>
        <v>10.017191045018187</v>
      </c>
      <c r="R38" s="55"/>
    </row>
    <row r="39" spans="1:18">
      <c r="A39" s="5">
        <v>2005</v>
      </c>
      <c r="B39" s="87">
        <f t="shared" ref="B39:Q39" si="9">IF(ISERROR((B13/$B13)*100),"..",(B13/$B13)*100)</f>
        <v>100</v>
      </c>
      <c r="C39" s="21">
        <f t="shared" si="9"/>
        <v>3.5649967904208735</v>
      </c>
      <c r="D39" s="21">
        <f t="shared" si="9"/>
        <v>3.8048748893769093</v>
      </c>
      <c r="E39" s="21">
        <f t="shared" si="9"/>
        <v>1.4334356676669873</v>
      </c>
      <c r="F39" s="21">
        <f t="shared" si="9"/>
        <v>10.542970396508204</v>
      </c>
      <c r="G39" s="21">
        <f t="shared" si="9"/>
        <v>11.349733371021495</v>
      </c>
      <c r="H39" s="21">
        <f t="shared" si="9"/>
        <v>5.2255510915290824</v>
      </c>
      <c r="I39" s="21">
        <f t="shared" si="9"/>
        <v>21.382689690897909</v>
      </c>
      <c r="J39" s="21">
        <f t="shared" si="9"/>
        <v>6.7114819773319665</v>
      </c>
      <c r="K39" s="21">
        <f t="shared" si="9"/>
        <v>2.317484839238797</v>
      </c>
      <c r="L39" s="21">
        <f t="shared" si="9"/>
        <v>4.5996077936962454</v>
      </c>
      <c r="M39" s="21">
        <f t="shared" si="9"/>
        <v>5.5456315884909078</v>
      </c>
      <c r="N39" s="21">
        <f t="shared" si="9"/>
        <v>3.6313460515510703</v>
      </c>
      <c r="O39" s="21">
        <f t="shared" si="9"/>
        <v>1.0371628848728502</v>
      </c>
      <c r="P39" s="21">
        <f t="shared" si="9"/>
        <v>8.4059409160986878</v>
      </c>
      <c r="Q39" s="21">
        <f t="shared" si="9"/>
        <v>10.447092051297851</v>
      </c>
      <c r="R39" s="55"/>
    </row>
    <row r="40" spans="1:18">
      <c r="A40" s="5">
        <v>2006</v>
      </c>
      <c r="B40" s="87">
        <f t="shared" ref="B40:Q40" si="10">IF(ISERROR((B14/$B14)*100),"..",(B14/$B14)*100)</f>
        <v>100</v>
      </c>
      <c r="C40" s="21">
        <f t="shared" si="10"/>
        <v>3.2002738184168149</v>
      </c>
      <c r="D40" s="21">
        <f t="shared" si="10"/>
        <v>4.2966242650650699</v>
      </c>
      <c r="E40" s="21">
        <f t="shared" si="10"/>
        <v>1.3323778184138995</v>
      </c>
      <c r="F40" s="21">
        <f t="shared" si="10"/>
        <v>9.8079693538063815</v>
      </c>
      <c r="G40" s="21">
        <f t="shared" si="10"/>
        <v>10.710720216207406</v>
      </c>
      <c r="H40" s="21">
        <f t="shared" si="10"/>
        <v>5.0121935775302573</v>
      </c>
      <c r="I40" s="21">
        <f t="shared" si="10"/>
        <v>22.205821642381895</v>
      </c>
      <c r="J40" s="21">
        <f t="shared" si="10"/>
        <v>7.0227041418491813</v>
      </c>
      <c r="K40" s="21">
        <f t="shared" si="10"/>
        <v>2.2993054711167926</v>
      </c>
      <c r="L40" s="21">
        <f t="shared" si="10"/>
        <v>4.3796973860493402</v>
      </c>
      <c r="M40" s="21">
        <f t="shared" si="10"/>
        <v>5.7352500964346733</v>
      </c>
      <c r="N40" s="21">
        <f t="shared" si="10"/>
        <v>3.7104779040527678</v>
      </c>
      <c r="O40" s="21">
        <f t="shared" si="10"/>
        <v>1.2097291751818584</v>
      </c>
      <c r="P40" s="21">
        <f t="shared" si="10"/>
        <v>8.0103110792314123</v>
      </c>
      <c r="Q40" s="21">
        <f t="shared" si="10"/>
        <v>11.066544054262044</v>
      </c>
      <c r="R40" s="55"/>
    </row>
    <row r="41" spans="1:18">
      <c r="A41" s="5">
        <v>2007</v>
      </c>
      <c r="B41" s="87">
        <f t="shared" ref="B41:Q41" si="11">IF(ISERROR((B15/$B15)*100),"..",(B15/$B15)*100)</f>
        <v>100</v>
      </c>
      <c r="C41" s="21">
        <f t="shared" si="11"/>
        <v>2.8243332478576333</v>
      </c>
      <c r="D41" s="21">
        <f t="shared" si="11"/>
        <v>4.5402943168416989</v>
      </c>
      <c r="E41" s="21">
        <f t="shared" si="11"/>
        <v>1.4432887603440656</v>
      </c>
      <c r="F41" s="21">
        <f t="shared" si="11"/>
        <v>9.4915422315210272</v>
      </c>
      <c r="G41" s="21">
        <f t="shared" si="11"/>
        <v>11.534992859357297</v>
      </c>
      <c r="H41" s="21">
        <f t="shared" si="11"/>
        <v>4.9869676128245795</v>
      </c>
      <c r="I41" s="21">
        <f t="shared" si="11"/>
        <v>21.07463304938112</v>
      </c>
      <c r="J41" s="21">
        <f t="shared" si="11"/>
        <v>6.866673491188326</v>
      </c>
      <c r="K41" s="21">
        <f t="shared" si="11"/>
        <v>3.0828591118746997</v>
      </c>
      <c r="L41" s="21">
        <f t="shared" si="11"/>
        <v>4.6520510627827223</v>
      </c>
      <c r="M41" s="21">
        <f t="shared" si="11"/>
        <v>5.7908380803391228</v>
      </c>
      <c r="N41" s="21">
        <f t="shared" si="11"/>
        <v>3.8591440695738921</v>
      </c>
      <c r="O41" s="21">
        <f t="shared" si="11"/>
        <v>1.0369327698855406</v>
      </c>
      <c r="P41" s="21">
        <f t="shared" si="11"/>
        <v>8.0125337496758036</v>
      </c>
      <c r="Q41" s="21">
        <f t="shared" si="11"/>
        <v>10.802915586552331</v>
      </c>
      <c r="R41" s="55"/>
    </row>
    <row r="42" spans="1:18">
      <c r="A42" s="5">
        <v>2008</v>
      </c>
      <c r="B42" s="87">
        <f t="shared" ref="B42:Q42" si="12">IF(ISERROR((B16/$B16)*100),"..",(B16/$B16)*100)</f>
        <v>100</v>
      </c>
      <c r="C42" s="21">
        <f t="shared" si="12"/>
        <v>2.4134574610455424</v>
      </c>
      <c r="D42" s="21">
        <f t="shared" si="12"/>
        <v>5.0346097261237617</v>
      </c>
      <c r="E42" s="21">
        <f t="shared" si="12"/>
        <v>1.6213947399562039</v>
      </c>
      <c r="F42" s="21">
        <f t="shared" si="12"/>
        <v>9.8705706850222015</v>
      </c>
      <c r="G42" s="21">
        <f t="shared" si="12"/>
        <v>10.831249660393976</v>
      </c>
      <c r="H42" s="21">
        <f t="shared" si="12"/>
        <v>4.8547764456293985</v>
      </c>
      <c r="I42" s="21">
        <f t="shared" si="12"/>
        <v>20.719550520349834</v>
      </c>
      <c r="J42" s="21">
        <f t="shared" si="12"/>
        <v>6.8825149102075951</v>
      </c>
      <c r="K42" s="21">
        <f t="shared" si="12"/>
        <v>3.2782495666654068</v>
      </c>
      <c r="L42" s="21">
        <f t="shared" si="12"/>
        <v>4.6698773833726026</v>
      </c>
      <c r="M42" s="21">
        <f t="shared" si="12"/>
        <v>5.9402895546693761</v>
      </c>
      <c r="N42" s="21">
        <f t="shared" si="12"/>
        <v>3.8944591830294284</v>
      </c>
      <c r="O42" s="21">
        <f t="shared" si="12"/>
        <v>1.1481110202648881</v>
      </c>
      <c r="P42" s="21">
        <f t="shared" si="12"/>
        <v>8.2520706372168569</v>
      </c>
      <c r="Q42" s="21">
        <f t="shared" si="12"/>
        <v>10.588818506052707</v>
      </c>
      <c r="R42" s="55"/>
    </row>
    <row r="43" spans="1:18">
      <c r="A43" s="5">
        <v>2009</v>
      </c>
      <c r="B43" s="87">
        <f t="shared" ref="B43:Q43" si="13">IF(ISERROR((B17/$B17)*100),"..",(B17/$B17)*100)</f>
        <v>100</v>
      </c>
      <c r="C43" s="21">
        <f t="shared" si="13"/>
        <v>2.3971214188296153</v>
      </c>
      <c r="D43" s="21">
        <f t="shared" si="13"/>
        <v>4.6406461460347073</v>
      </c>
      <c r="E43" s="21">
        <f t="shared" si="13"/>
        <v>1.630697502921294</v>
      </c>
      <c r="F43" s="21">
        <f t="shared" si="13"/>
        <v>11.393441388534477</v>
      </c>
      <c r="G43" s="21">
        <f t="shared" si="13"/>
        <v>9.1300346170110007</v>
      </c>
      <c r="H43" s="21">
        <f t="shared" si="13"/>
        <v>4.9801961810029942</v>
      </c>
      <c r="I43" s="21">
        <f t="shared" si="13"/>
        <v>20.539849449154051</v>
      </c>
      <c r="J43" s="21">
        <f t="shared" si="13"/>
        <v>6.5976391346295724</v>
      </c>
      <c r="K43" s="21">
        <f t="shared" si="13"/>
        <v>2.7959269473638226</v>
      </c>
      <c r="L43" s="21">
        <f t="shared" si="13"/>
        <v>4.7197835755930058</v>
      </c>
      <c r="M43" s="21">
        <f t="shared" si="13"/>
        <v>6.6873021745746701</v>
      </c>
      <c r="N43" s="21">
        <f t="shared" si="13"/>
        <v>4.2317048511720179</v>
      </c>
      <c r="O43" s="21">
        <f t="shared" si="13"/>
        <v>1.1145503580202327</v>
      </c>
      <c r="P43" s="21">
        <f t="shared" si="13"/>
        <v>8.1858441870465111</v>
      </c>
      <c r="Q43" s="21">
        <f t="shared" si="13"/>
        <v>10.955262068111852</v>
      </c>
      <c r="R43" s="55"/>
    </row>
    <row r="44" spans="1:18" ht="10.5" customHeight="1">
      <c r="A44" s="5">
        <v>2010</v>
      </c>
      <c r="B44" s="87">
        <f t="shared" ref="B44:Q44" si="14">IF(ISERROR((B18/$B18)*100),"..",(B18/$B18)*100)</f>
        <v>100</v>
      </c>
      <c r="C44" s="21">
        <f t="shared" si="14"/>
        <v>2.6278132845761104</v>
      </c>
      <c r="D44" s="21">
        <f t="shared" si="14"/>
        <v>4.5677133797613738</v>
      </c>
      <c r="E44" s="21">
        <f t="shared" si="14"/>
        <v>1.4475626644374093</v>
      </c>
      <c r="F44" s="21">
        <f t="shared" si="14"/>
        <v>11.967499715322758</v>
      </c>
      <c r="G44" s="21">
        <f t="shared" si="14"/>
        <v>8.7333259612810821</v>
      </c>
      <c r="H44" s="21">
        <f t="shared" si="14"/>
        <v>4.8350254348635655</v>
      </c>
      <c r="I44" s="21">
        <f t="shared" si="14"/>
        <v>20.873747969670873</v>
      </c>
      <c r="J44" s="21">
        <f t="shared" si="14"/>
        <v>6.4785414052448518</v>
      </c>
      <c r="K44" s="21">
        <f t="shared" si="14"/>
        <v>2.5209639741333065</v>
      </c>
      <c r="L44" s="21">
        <f t="shared" si="14"/>
        <v>4.8108616351361233</v>
      </c>
      <c r="M44" s="21">
        <f t="shared" si="14"/>
        <v>6.9104693475096397</v>
      </c>
      <c r="N44" s="21">
        <f t="shared" si="14"/>
        <v>4.2845438474131488</v>
      </c>
      <c r="O44" s="21">
        <f t="shared" si="14"/>
        <v>1.022808359560057</v>
      </c>
      <c r="P44" s="21">
        <f t="shared" si="14"/>
        <v>8.0941180152392995</v>
      </c>
      <c r="Q44" s="21">
        <f t="shared" si="14"/>
        <v>10.825005005850207</v>
      </c>
      <c r="R44" s="55"/>
    </row>
    <row r="45" spans="1:18" s="116" customFormat="1" ht="10.5" customHeight="1">
      <c r="A45" s="5">
        <v>2011</v>
      </c>
      <c r="B45" s="87" t="s">
        <v>25</v>
      </c>
      <c r="C45" s="117" t="s">
        <v>25</v>
      </c>
      <c r="D45" s="117" t="s">
        <v>25</v>
      </c>
      <c r="E45" s="117" t="s">
        <v>25</v>
      </c>
      <c r="F45" s="117" t="s">
        <v>25</v>
      </c>
      <c r="G45" s="117" t="s">
        <v>25</v>
      </c>
      <c r="H45" s="117" t="s">
        <v>25</v>
      </c>
      <c r="I45" s="117" t="s">
        <v>25</v>
      </c>
      <c r="J45" s="117" t="s">
        <v>25</v>
      </c>
      <c r="K45" s="117" t="s">
        <v>25</v>
      </c>
      <c r="L45" s="117" t="s">
        <v>25</v>
      </c>
      <c r="M45" s="117" t="s">
        <v>25</v>
      </c>
      <c r="N45" s="117" t="s">
        <v>25</v>
      </c>
      <c r="O45" s="117" t="s">
        <v>25</v>
      </c>
      <c r="P45" s="117" t="s">
        <v>25</v>
      </c>
      <c r="Q45" s="117" t="s">
        <v>25</v>
      </c>
      <c r="R45" s="55"/>
    </row>
    <row r="46" spans="1:18" s="116" customFormat="1" ht="10.5" customHeight="1">
      <c r="A46" s="5">
        <v>2012</v>
      </c>
      <c r="B46" s="87" t="s">
        <v>25</v>
      </c>
      <c r="C46" s="117" t="s">
        <v>25</v>
      </c>
      <c r="D46" s="117" t="s">
        <v>25</v>
      </c>
      <c r="E46" s="117" t="s">
        <v>25</v>
      </c>
      <c r="F46" s="117" t="s">
        <v>25</v>
      </c>
      <c r="G46" s="117" t="s">
        <v>25</v>
      </c>
      <c r="H46" s="117" t="s">
        <v>25</v>
      </c>
      <c r="I46" s="117" t="s">
        <v>25</v>
      </c>
      <c r="J46" s="117" t="s">
        <v>25</v>
      </c>
      <c r="K46" s="117" t="s">
        <v>25</v>
      </c>
      <c r="L46" s="117" t="s">
        <v>25</v>
      </c>
      <c r="M46" s="117" t="s">
        <v>25</v>
      </c>
      <c r="N46" s="117" t="s">
        <v>25</v>
      </c>
      <c r="O46" s="117" t="s">
        <v>25</v>
      </c>
      <c r="P46" s="117" t="s">
        <v>25</v>
      </c>
      <c r="Q46" s="117" t="s">
        <v>25</v>
      </c>
      <c r="R46" s="55"/>
    </row>
    <row r="47" spans="1:18">
      <c r="A47" s="55"/>
      <c r="B47" s="21"/>
      <c r="C47" s="21"/>
      <c r="D47" s="21"/>
      <c r="E47" s="21"/>
      <c r="F47" s="21"/>
      <c r="G47" s="21"/>
      <c r="H47" s="21"/>
      <c r="I47" s="21"/>
      <c r="J47" s="21"/>
      <c r="K47" s="21"/>
      <c r="L47" s="21"/>
      <c r="M47" s="21"/>
      <c r="N47" s="21"/>
      <c r="O47" s="21"/>
      <c r="P47" s="21"/>
      <c r="Q47" s="21"/>
    </row>
    <row r="48" spans="1:18">
      <c r="B48" s="1" t="s">
        <v>16</v>
      </c>
      <c r="C48" s="74" t="s">
        <v>188</v>
      </c>
      <c r="J48" s="74" t="s">
        <v>23</v>
      </c>
      <c r="K48" s="1" t="s">
        <v>26</v>
      </c>
    </row>
    <row r="49" spans="10:11">
      <c r="J49" s="74" t="s">
        <v>16</v>
      </c>
      <c r="K49" s="74" t="s">
        <v>188</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39.xml><?xml version="1.0" encoding="utf-8"?>
<worksheet xmlns="http://schemas.openxmlformats.org/spreadsheetml/2006/main" xmlns:r="http://schemas.openxmlformats.org/officeDocument/2006/relationships">
  <sheetPr codeName="Sheet31">
    <tabColor theme="4" tint="-0.249977111117893"/>
  </sheetPr>
  <dimension ref="A1:R49"/>
  <sheetViews>
    <sheetView zoomScaleNormal="100" workbookViewId="0">
      <selection activeCell="B51" sqref="B51"/>
    </sheetView>
  </sheetViews>
  <sheetFormatPr defaultRowHeight="11.25"/>
  <cols>
    <col min="1" max="1" width="9.140625" style="1"/>
    <col min="2" max="17" width="12.7109375" style="1" customWidth="1"/>
    <col min="18" max="16384" width="9.140625" style="1"/>
  </cols>
  <sheetData>
    <row r="1" spans="1:18" ht="12.75">
      <c r="B1" s="7" t="str">
        <f>'Table of Contents'!B66</f>
        <v>Table 48: Total Number of Jobs, Newfoundland and Labrador, Business Sector Industries, 1997-2011</v>
      </c>
      <c r="H1" s="7"/>
      <c r="J1" s="7" t="str">
        <f>B1 &amp; " (continued)"</f>
        <v>Table 48: Total Number of Jobs, Newfoundland and Labrador, Business Sector Industries, 1997-2011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c r="A4" s="5"/>
      <c r="B4" s="141" t="s">
        <v>28</v>
      </c>
      <c r="C4" s="142"/>
      <c r="D4" s="142"/>
      <c r="E4" s="142"/>
      <c r="F4" s="142"/>
      <c r="G4" s="142"/>
      <c r="H4" s="142"/>
      <c r="I4" s="142"/>
      <c r="J4" s="142" t="s">
        <v>28</v>
      </c>
      <c r="K4" s="142"/>
      <c r="L4" s="142"/>
      <c r="M4" s="142"/>
      <c r="N4" s="142"/>
      <c r="O4" s="142"/>
      <c r="P4" s="142"/>
      <c r="Q4" s="142"/>
      <c r="R4" s="55"/>
    </row>
    <row r="5" spans="1:18">
      <c r="A5" s="5">
        <v>1997</v>
      </c>
      <c r="B5" s="14">
        <v>128225</v>
      </c>
      <c r="C5" s="22">
        <v>5985</v>
      </c>
      <c r="D5" s="22">
        <v>3640</v>
      </c>
      <c r="E5" s="22">
        <v>2160</v>
      </c>
      <c r="F5" s="22">
        <v>11945</v>
      </c>
      <c r="G5" s="22">
        <v>12190</v>
      </c>
      <c r="H5" s="22">
        <v>6960</v>
      </c>
      <c r="I5" s="22">
        <v>29045</v>
      </c>
      <c r="J5" s="22">
        <v>9260</v>
      </c>
      <c r="K5" s="22">
        <v>3825</v>
      </c>
      <c r="L5" s="22">
        <v>7395</v>
      </c>
      <c r="M5" s="22">
        <v>5200</v>
      </c>
      <c r="N5" s="22">
        <v>3360</v>
      </c>
      <c r="O5" s="22">
        <v>1130</v>
      </c>
      <c r="P5" s="22">
        <v>11325</v>
      </c>
      <c r="Q5" s="22">
        <v>8260</v>
      </c>
      <c r="R5" s="55"/>
    </row>
    <row r="6" spans="1:18">
      <c r="A6" s="5">
        <v>1998</v>
      </c>
      <c r="B6" s="14">
        <v>131160</v>
      </c>
      <c r="C6" s="22">
        <v>6250</v>
      </c>
      <c r="D6" s="22">
        <v>4160</v>
      </c>
      <c r="E6" s="22">
        <v>2240</v>
      </c>
      <c r="F6" s="22">
        <v>11355</v>
      </c>
      <c r="G6" s="22">
        <v>12590</v>
      </c>
      <c r="H6" s="22">
        <v>5825</v>
      </c>
      <c r="I6" s="22">
        <v>28510</v>
      </c>
      <c r="J6" s="22">
        <v>9515</v>
      </c>
      <c r="K6" s="22">
        <v>3745</v>
      </c>
      <c r="L6" s="22">
        <v>6990</v>
      </c>
      <c r="M6" s="22">
        <v>6395</v>
      </c>
      <c r="N6" s="22">
        <v>3995</v>
      </c>
      <c r="O6" s="22">
        <v>1460</v>
      </c>
      <c r="P6" s="22">
        <v>11955</v>
      </c>
      <c r="Q6" s="22">
        <v>9115</v>
      </c>
      <c r="R6" s="55"/>
    </row>
    <row r="7" spans="1:18">
      <c r="A7" s="5">
        <v>1999</v>
      </c>
      <c r="B7" s="14">
        <v>142165</v>
      </c>
      <c r="C7" s="22">
        <v>5505</v>
      </c>
      <c r="D7" s="22">
        <v>4510</v>
      </c>
      <c r="E7" s="22">
        <v>2450</v>
      </c>
      <c r="F7" s="22">
        <v>12170</v>
      </c>
      <c r="G7" s="22">
        <v>15545</v>
      </c>
      <c r="H7" s="22">
        <v>6985</v>
      </c>
      <c r="I7" s="22">
        <v>31245</v>
      </c>
      <c r="J7" s="22">
        <v>9870</v>
      </c>
      <c r="K7" s="22">
        <v>3925</v>
      </c>
      <c r="L7" s="22">
        <v>7265</v>
      </c>
      <c r="M7" s="22">
        <v>6815</v>
      </c>
      <c r="N7" s="22">
        <v>4495</v>
      </c>
      <c r="O7" s="22">
        <v>1645</v>
      </c>
      <c r="P7" s="22">
        <v>12625</v>
      </c>
      <c r="Q7" s="22">
        <v>9455</v>
      </c>
      <c r="R7" s="55"/>
    </row>
    <row r="8" spans="1:18">
      <c r="A8" s="5">
        <v>2000</v>
      </c>
      <c r="B8" s="14">
        <v>139725</v>
      </c>
      <c r="C8" s="22">
        <v>5285</v>
      </c>
      <c r="D8" s="22">
        <v>4485</v>
      </c>
      <c r="E8" s="22">
        <v>2210</v>
      </c>
      <c r="F8" s="22">
        <v>11115</v>
      </c>
      <c r="G8" s="22">
        <v>15900</v>
      </c>
      <c r="H8" s="22">
        <v>6540</v>
      </c>
      <c r="I8" s="22">
        <v>32645</v>
      </c>
      <c r="J8" s="22">
        <v>9100</v>
      </c>
      <c r="K8" s="22">
        <v>3840</v>
      </c>
      <c r="L8" s="22">
        <v>6940</v>
      </c>
      <c r="M8" s="22">
        <v>7665</v>
      </c>
      <c r="N8" s="22">
        <v>3990</v>
      </c>
      <c r="O8" s="22">
        <v>1750</v>
      </c>
      <c r="P8" s="22">
        <v>11845</v>
      </c>
      <c r="Q8" s="22">
        <v>9000</v>
      </c>
      <c r="R8" s="55"/>
    </row>
    <row r="9" spans="1:18">
      <c r="A9" s="5">
        <v>2001</v>
      </c>
      <c r="B9" s="14">
        <v>145240</v>
      </c>
      <c r="C9" s="22">
        <v>4590</v>
      </c>
      <c r="D9" s="22">
        <v>3755</v>
      </c>
      <c r="E9" s="22">
        <v>2140</v>
      </c>
      <c r="F9" s="22">
        <v>12480</v>
      </c>
      <c r="G9" s="22">
        <v>17265</v>
      </c>
      <c r="H9" s="22">
        <v>7455</v>
      </c>
      <c r="I9" s="22">
        <v>32320</v>
      </c>
      <c r="J9" s="22">
        <v>9300</v>
      </c>
      <c r="K9" s="22">
        <v>3945</v>
      </c>
      <c r="L9" s="22">
        <v>6900</v>
      </c>
      <c r="M9" s="22">
        <v>8110</v>
      </c>
      <c r="N9" s="22">
        <v>4975</v>
      </c>
      <c r="O9" s="22">
        <v>2050</v>
      </c>
      <c r="P9" s="22">
        <v>13750</v>
      </c>
      <c r="Q9" s="22">
        <v>8310</v>
      </c>
      <c r="R9" s="55"/>
    </row>
    <row r="10" spans="1:18">
      <c r="A10" s="5">
        <v>2002</v>
      </c>
      <c r="B10" s="14">
        <v>146455</v>
      </c>
      <c r="C10" s="22">
        <v>4570</v>
      </c>
      <c r="D10" s="22">
        <v>3775</v>
      </c>
      <c r="E10" s="22">
        <v>1670</v>
      </c>
      <c r="F10" s="22">
        <v>12215</v>
      </c>
      <c r="G10" s="22">
        <v>15405</v>
      </c>
      <c r="H10" s="22">
        <v>7835</v>
      </c>
      <c r="I10" s="22">
        <v>34745</v>
      </c>
      <c r="J10" s="22">
        <v>8965</v>
      </c>
      <c r="K10" s="22">
        <v>4075</v>
      </c>
      <c r="L10" s="22">
        <v>6820</v>
      </c>
      <c r="M10" s="22">
        <v>7850</v>
      </c>
      <c r="N10" s="22">
        <v>5110</v>
      </c>
      <c r="O10" s="22">
        <v>1975</v>
      </c>
      <c r="P10" s="22">
        <v>14175</v>
      </c>
      <c r="Q10" s="22">
        <v>9130</v>
      </c>
      <c r="R10" s="55"/>
    </row>
    <row r="11" spans="1:18">
      <c r="A11" s="5">
        <v>2003</v>
      </c>
      <c r="B11" s="14">
        <v>146135</v>
      </c>
      <c r="C11" s="22">
        <v>4230</v>
      </c>
      <c r="D11" s="22">
        <v>3865</v>
      </c>
      <c r="E11" s="22">
        <v>1870</v>
      </c>
      <c r="F11" s="22">
        <v>11335</v>
      </c>
      <c r="G11" s="22">
        <v>16555</v>
      </c>
      <c r="H11" s="22">
        <v>7585</v>
      </c>
      <c r="I11" s="22">
        <v>32500</v>
      </c>
      <c r="J11" s="22">
        <v>9615</v>
      </c>
      <c r="K11" s="22">
        <v>3775</v>
      </c>
      <c r="L11" s="22">
        <v>7205</v>
      </c>
      <c r="M11" s="22">
        <v>7885</v>
      </c>
      <c r="N11" s="22">
        <v>5175</v>
      </c>
      <c r="O11" s="22">
        <v>1910</v>
      </c>
      <c r="P11" s="22">
        <v>14600</v>
      </c>
      <c r="Q11" s="22">
        <v>9835</v>
      </c>
      <c r="R11" s="55"/>
    </row>
    <row r="12" spans="1:18">
      <c r="A12" s="5">
        <v>2004</v>
      </c>
      <c r="B12" s="14">
        <v>147255</v>
      </c>
      <c r="C12" s="22">
        <v>3800</v>
      </c>
      <c r="D12" s="22">
        <v>3985</v>
      </c>
      <c r="E12" s="22">
        <v>2065</v>
      </c>
      <c r="F12" s="22">
        <v>12540</v>
      </c>
      <c r="G12" s="22">
        <v>17775</v>
      </c>
      <c r="H12" s="22">
        <v>7480</v>
      </c>
      <c r="I12" s="22">
        <v>33575</v>
      </c>
      <c r="J12" s="22">
        <v>9225</v>
      </c>
      <c r="K12" s="22">
        <v>3925</v>
      </c>
      <c r="L12" s="22">
        <v>7220</v>
      </c>
      <c r="M12" s="22">
        <v>7725</v>
      </c>
      <c r="N12" s="22">
        <v>5320</v>
      </c>
      <c r="O12" s="22">
        <v>1860</v>
      </c>
      <c r="P12" s="22">
        <v>13955</v>
      </c>
      <c r="Q12" s="22">
        <v>8760</v>
      </c>
      <c r="R12" s="55"/>
    </row>
    <row r="13" spans="1:18">
      <c r="A13" s="5">
        <v>2005</v>
      </c>
      <c r="B13" s="14">
        <v>147860</v>
      </c>
      <c r="C13" s="22">
        <v>4175</v>
      </c>
      <c r="D13" s="22">
        <v>4900</v>
      </c>
      <c r="E13" s="22">
        <v>2010</v>
      </c>
      <c r="F13" s="22">
        <v>12790</v>
      </c>
      <c r="G13" s="22">
        <v>14970</v>
      </c>
      <c r="H13" s="22">
        <v>7380</v>
      </c>
      <c r="I13" s="22">
        <v>34765</v>
      </c>
      <c r="J13" s="22">
        <v>9115</v>
      </c>
      <c r="K13" s="22">
        <v>3630</v>
      </c>
      <c r="L13" s="22">
        <v>7165</v>
      </c>
      <c r="M13" s="22">
        <v>8160</v>
      </c>
      <c r="N13" s="22">
        <v>5700</v>
      </c>
      <c r="O13" s="22">
        <v>1885</v>
      </c>
      <c r="P13" s="22">
        <v>13585</v>
      </c>
      <c r="Q13" s="22">
        <v>9415</v>
      </c>
      <c r="R13" s="55"/>
    </row>
    <row r="14" spans="1:18">
      <c r="A14" s="5">
        <v>2006</v>
      </c>
      <c r="B14" s="14">
        <v>149075</v>
      </c>
      <c r="C14" s="22">
        <v>3540</v>
      </c>
      <c r="D14" s="22">
        <v>5310</v>
      </c>
      <c r="E14" s="22">
        <v>1875</v>
      </c>
      <c r="F14" s="22">
        <v>11780</v>
      </c>
      <c r="G14" s="22">
        <v>14860</v>
      </c>
      <c r="H14" s="22">
        <v>6720</v>
      </c>
      <c r="I14" s="22">
        <v>36335</v>
      </c>
      <c r="J14" s="22">
        <v>9505</v>
      </c>
      <c r="K14" s="22">
        <v>3925</v>
      </c>
      <c r="L14" s="22">
        <v>6960</v>
      </c>
      <c r="M14" s="22">
        <v>8315</v>
      </c>
      <c r="N14" s="22">
        <v>5870</v>
      </c>
      <c r="O14" s="22">
        <v>2065</v>
      </c>
      <c r="P14" s="22">
        <v>13455</v>
      </c>
      <c r="Q14" s="22">
        <v>9125</v>
      </c>
      <c r="R14" s="55"/>
    </row>
    <row r="15" spans="1:18">
      <c r="A15" s="5">
        <v>2007</v>
      </c>
      <c r="B15" s="14">
        <v>149850</v>
      </c>
      <c r="C15" s="22">
        <v>3290</v>
      </c>
      <c r="D15" s="22">
        <v>5820</v>
      </c>
      <c r="E15" s="22">
        <v>2170</v>
      </c>
      <c r="F15" s="22">
        <v>11330</v>
      </c>
      <c r="G15" s="22">
        <v>15310</v>
      </c>
      <c r="H15" s="22">
        <v>6915</v>
      </c>
      <c r="I15" s="22">
        <v>34580</v>
      </c>
      <c r="J15" s="22">
        <v>9595</v>
      </c>
      <c r="K15" s="22">
        <v>4910</v>
      </c>
      <c r="L15" s="22">
        <v>7225</v>
      </c>
      <c r="M15" s="22">
        <v>8640</v>
      </c>
      <c r="N15" s="22">
        <v>6185</v>
      </c>
      <c r="O15" s="22">
        <v>1840</v>
      </c>
      <c r="P15" s="22">
        <v>13710</v>
      </c>
      <c r="Q15" s="22">
        <v>9185</v>
      </c>
      <c r="R15" s="55"/>
    </row>
    <row r="16" spans="1:18">
      <c r="A16" s="5">
        <v>2008</v>
      </c>
      <c r="B16" s="14">
        <v>146190</v>
      </c>
      <c r="C16" s="22">
        <v>2710</v>
      </c>
      <c r="D16" s="22">
        <v>5930</v>
      </c>
      <c r="E16" s="22">
        <v>2345</v>
      </c>
      <c r="F16" s="22">
        <v>11505</v>
      </c>
      <c r="G16" s="22">
        <v>14155</v>
      </c>
      <c r="H16" s="22">
        <v>6610</v>
      </c>
      <c r="I16" s="22">
        <v>33885</v>
      </c>
      <c r="J16" s="22">
        <v>9030</v>
      </c>
      <c r="K16" s="22">
        <v>5060</v>
      </c>
      <c r="L16" s="22">
        <v>7240</v>
      </c>
      <c r="M16" s="22">
        <v>8430</v>
      </c>
      <c r="N16" s="22">
        <v>6080</v>
      </c>
      <c r="O16" s="22">
        <v>1835</v>
      </c>
      <c r="P16" s="22">
        <v>13525</v>
      </c>
      <c r="Q16" s="22">
        <v>8595</v>
      </c>
      <c r="R16" s="55"/>
    </row>
    <row r="17" spans="1:18">
      <c r="A17" s="5">
        <v>2009</v>
      </c>
      <c r="B17" s="14">
        <v>137790</v>
      </c>
      <c r="C17" s="22">
        <v>2570</v>
      </c>
      <c r="D17" s="22">
        <v>5285</v>
      </c>
      <c r="E17" s="22">
        <v>2185</v>
      </c>
      <c r="F17" s="22">
        <v>12415</v>
      </c>
      <c r="G17" s="22">
        <v>12125</v>
      </c>
      <c r="H17" s="22">
        <v>6350</v>
      </c>
      <c r="I17" s="22">
        <v>32010</v>
      </c>
      <c r="J17" s="22">
        <v>8225</v>
      </c>
      <c r="K17" s="22">
        <v>4025</v>
      </c>
      <c r="L17" s="22">
        <v>6895</v>
      </c>
      <c r="M17" s="22">
        <v>8735</v>
      </c>
      <c r="N17" s="22">
        <v>6130</v>
      </c>
      <c r="O17" s="22">
        <v>1735</v>
      </c>
      <c r="P17" s="22">
        <v>12395</v>
      </c>
      <c r="Q17" s="22">
        <v>7740</v>
      </c>
      <c r="R17" s="55"/>
    </row>
    <row r="18" spans="1:18">
      <c r="A18" s="5">
        <v>2010</v>
      </c>
      <c r="B18" s="14">
        <v>143125</v>
      </c>
      <c r="C18" s="22">
        <v>2715</v>
      </c>
      <c r="D18" s="22">
        <v>5405</v>
      </c>
      <c r="E18" s="22">
        <v>2145</v>
      </c>
      <c r="F18" s="22">
        <v>13610</v>
      </c>
      <c r="G18" s="22">
        <v>11750</v>
      </c>
      <c r="H18" s="22">
        <v>6480</v>
      </c>
      <c r="I18" s="22">
        <v>33920</v>
      </c>
      <c r="J18" s="22">
        <v>8480</v>
      </c>
      <c r="K18" s="22">
        <v>3915</v>
      </c>
      <c r="L18" s="22">
        <v>7220</v>
      </c>
      <c r="M18" s="22">
        <v>9045</v>
      </c>
      <c r="N18" s="22">
        <v>6590</v>
      </c>
      <c r="O18" s="22">
        <v>1705</v>
      </c>
      <c r="P18" s="22">
        <v>12585</v>
      </c>
      <c r="Q18" s="22">
        <v>8290</v>
      </c>
      <c r="R18" s="55"/>
    </row>
    <row r="19" spans="1:18">
      <c r="A19" s="5">
        <v>2011</v>
      </c>
      <c r="B19" s="14">
        <v>150980</v>
      </c>
      <c r="C19" s="22">
        <v>2640</v>
      </c>
      <c r="D19" s="22">
        <v>5755</v>
      </c>
      <c r="E19" s="22">
        <v>2160</v>
      </c>
      <c r="F19" s="22">
        <v>14570</v>
      </c>
      <c r="G19" s="22">
        <v>12555</v>
      </c>
      <c r="H19" s="22">
        <v>6880</v>
      </c>
      <c r="I19" s="22">
        <v>35110</v>
      </c>
      <c r="J19" s="22">
        <v>9045</v>
      </c>
      <c r="K19" s="22">
        <v>4310</v>
      </c>
      <c r="L19" s="22">
        <v>7750</v>
      </c>
      <c r="M19" s="22">
        <v>10145</v>
      </c>
      <c r="N19" s="22">
        <v>6940</v>
      </c>
      <c r="O19" s="22">
        <v>1785</v>
      </c>
      <c r="P19" s="22">
        <v>13275</v>
      </c>
      <c r="Q19" s="22">
        <v>8805</v>
      </c>
      <c r="R19" s="55"/>
    </row>
    <row r="20" spans="1:18">
      <c r="A20" s="5">
        <v>2012</v>
      </c>
      <c r="B20" s="14" t="s">
        <v>25</v>
      </c>
      <c r="C20" s="22" t="s">
        <v>25</v>
      </c>
      <c r="D20" s="22" t="s">
        <v>25</v>
      </c>
      <c r="E20" s="22" t="s">
        <v>25</v>
      </c>
      <c r="F20" s="22" t="s">
        <v>25</v>
      </c>
      <c r="G20" s="22" t="s">
        <v>25</v>
      </c>
      <c r="H20" s="22" t="s">
        <v>25</v>
      </c>
      <c r="I20" s="22" t="s">
        <v>25</v>
      </c>
      <c r="J20" s="22" t="s">
        <v>25</v>
      </c>
      <c r="K20" s="22" t="s">
        <v>25</v>
      </c>
      <c r="L20" s="22" t="s">
        <v>25</v>
      </c>
      <c r="M20" s="22" t="s">
        <v>25</v>
      </c>
      <c r="N20" s="22" t="s">
        <v>25</v>
      </c>
      <c r="O20" s="22" t="s">
        <v>25</v>
      </c>
      <c r="P20" s="22" t="s">
        <v>25</v>
      </c>
      <c r="Q20" s="22" t="s">
        <v>25</v>
      </c>
      <c r="R20" s="55"/>
    </row>
    <row r="21" spans="1:18">
      <c r="B21" s="22"/>
      <c r="C21" s="22"/>
      <c r="D21" s="22"/>
      <c r="E21" s="22"/>
      <c r="F21" s="22"/>
      <c r="G21" s="22"/>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$19,COLUMN(B$19),)/VLOOKUP(VALUE(LEFT($A23,4)),$A$3:$Q$19,COLUMN(B$19),),1/(VALUE(RIGHT($A23,4))-VALUE(LEFT($A23,4))))-1)*100),"n.a.",(POWER(VLOOKUP(VALUE(RIGHT($A23,4)),$A$3:$Q$19,COLUMN(B$19),)/VLOOKUP(VALUE(LEFT($A23,4)),$A$3:$Q$19,COLUMN(B$19),),1/(VALUE(RIGHT($A23,4))-VALUE(LEFT($A23,4))))-1)*100)</f>
        <v>0.84921509274469287</v>
      </c>
      <c r="C23" s="9">
        <f t="shared" si="0"/>
        <v>-5.8993237331983135</v>
      </c>
      <c r="D23" s="9">
        <f t="shared" si="0"/>
        <v>3.0877960932159887</v>
      </c>
      <c r="E23" s="9">
        <f t="shared" si="0"/>
        <v>-5.3590783592460944E-2</v>
      </c>
      <c r="F23" s="9">
        <f t="shared" si="0"/>
        <v>1.0088397109835556</v>
      </c>
      <c r="G23" s="9">
        <f t="shared" si="0"/>
        <v>-0.28239054799379382</v>
      </c>
      <c r="H23" s="28">
        <f t="shared" si="0"/>
        <v>-0.54817633831037993</v>
      </c>
      <c r="I23" s="28">
        <f t="shared" si="0"/>
        <v>1.2006775614175735</v>
      </c>
      <c r="J23" s="28">
        <f t="shared" si="0"/>
        <v>-0.67458820623604865</v>
      </c>
      <c r="K23" s="28">
        <f t="shared" si="0"/>
        <v>0.17905905934816335</v>
      </c>
      <c r="L23" s="28">
        <f t="shared" si="0"/>
        <v>-0.18405459032447835</v>
      </c>
      <c r="M23" s="28">
        <f t="shared" si="0"/>
        <v>4.3500616090876632</v>
      </c>
      <c r="N23" s="28">
        <f t="shared" si="0"/>
        <v>5.3182293606159448</v>
      </c>
      <c r="O23" s="28">
        <f t="shared" si="0"/>
        <v>3.2148047544289238</v>
      </c>
      <c r="P23" s="28">
        <f t="shared" si="0"/>
        <v>0.81478574425684069</v>
      </c>
      <c r="Q23" s="58">
        <f t="shared" si="0"/>
        <v>2.7891439818339414E-2</v>
      </c>
      <c r="R23" s="55"/>
    </row>
    <row r="24" spans="1:18">
      <c r="A24" s="26" t="s">
        <v>19</v>
      </c>
      <c r="B24" s="16">
        <f t="shared" si="0"/>
        <v>2.9043665280804154</v>
      </c>
      <c r="C24" s="9">
        <f t="shared" si="0"/>
        <v>-4.0613479457786479</v>
      </c>
      <c r="D24" s="9">
        <f t="shared" si="0"/>
        <v>7.2063116185391296</v>
      </c>
      <c r="E24" s="9">
        <f t="shared" si="0"/>
        <v>0.76572660020857164</v>
      </c>
      <c r="F24" s="9">
        <f t="shared" si="0"/>
        <v>-2.3719898454207189</v>
      </c>
      <c r="G24" s="9">
        <f t="shared" si="0"/>
        <v>9.2608243623279343</v>
      </c>
      <c r="H24" s="28">
        <f t="shared" si="0"/>
        <v>-2.0533689024255453</v>
      </c>
      <c r="I24" s="28">
        <f t="shared" si="0"/>
        <v>3.971688597023304</v>
      </c>
      <c r="J24" s="28">
        <f t="shared" si="0"/>
        <v>-0.57930336727269882</v>
      </c>
      <c r="K24" s="28">
        <f t="shared" si="0"/>
        <v>0.13054845110338498</v>
      </c>
      <c r="L24" s="28">
        <f t="shared" si="0"/>
        <v>-2.094498266450584</v>
      </c>
      <c r="M24" s="28">
        <f t="shared" si="0"/>
        <v>13.807165059289495</v>
      </c>
      <c r="N24" s="28">
        <f t="shared" si="0"/>
        <v>5.8955896063723312</v>
      </c>
      <c r="O24" s="28">
        <f t="shared" si="0"/>
        <v>15.696406050389111</v>
      </c>
      <c r="P24" s="28">
        <f t="shared" si="0"/>
        <v>1.5076915811427449</v>
      </c>
      <c r="Q24" s="28">
        <f t="shared" si="0"/>
        <v>2.9012903482828145</v>
      </c>
      <c r="R24" s="55"/>
    </row>
    <row r="25" spans="1:18">
      <c r="A25" s="26" t="s">
        <v>20</v>
      </c>
      <c r="B25" s="16">
        <f t="shared" si="0"/>
        <v>0.24071093623210249</v>
      </c>
      <c r="C25" s="9">
        <f t="shared" si="0"/>
        <v>-6.4438192584451155</v>
      </c>
      <c r="D25" s="9">
        <f t="shared" si="0"/>
        <v>1.8833754865022367</v>
      </c>
      <c r="E25" s="9">
        <f t="shared" si="0"/>
        <v>-0.29808447487739143</v>
      </c>
      <c r="F25" s="9">
        <f t="shared" si="0"/>
        <v>2.0457368132434706</v>
      </c>
      <c r="G25" s="9">
        <f t="shared" si="0"/>
        <v>-2.9793736070321097</v>
      </c>
      <c r="H25" s="28">
        <f t="shared" si="0"/>
        <v>-9.2124090729317487E-2</v>
      </c>
      <c r="I25" s="28">
        <f t="shared" si="0"/>
        <v>0.3838659481325335</v>
      </c>
      <c r="J25" s="28">
        <f t="shared" si="0"/>
        <v>-0.70315584634009776</v>
      </c>
      <c r="K25" s="28">
        <f t="shared" si="0"/>
        <v>0.19361682421499271</v>
      </c>
      <c r="L25" s="28">
        <f t="shared" si="0"/>
        <v>0.3963150431598006</v>
      </c>
      <c r="M25" s="28">
        <f t="shared" si="0"/>
        <v>1.6692550008966522</v>
      </c>
      <c r="N25" s="28">
        <f t="shared" si="0"/>
        <v>5.1456359029732779</v>
      </c>
      <c r="O25" s="28">
        <f t="shared" si="0"/>
        <v>-0.26016774756590921</v>
      </c>
      <c r="P25" s="28">
        <f t="shared" si="0"/>
        <v>0.60783779176971642</v>
      </c>
      <c r="Q25" s="28">
        <f t="shared" si="0"/>
        <v>-0.81837897810148608</v>
      </c>
      <c r="R25" s="55"/>
    </row>
    <row r="26" spans="1:18">
      <c r="H26" s="55"/>
      <c r="I26" s="55"/>
      <c r="J26" s="55"/>
      <c r="K26" s="55"/>
      <c r="L26" s="55"/>
      <c r="M26" s="55"/>
      <c r="N26" s="55"/>
      <c r="O26" s="55"/>
      <c r="P26" s="55"/>
      <c r="Q26" s="55"/>
      <c r="R26" s="55"/>
    </row>
    <row r="27" spans="1:18">
      <c r="B27" s="29"/>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22</v>
      </c>
      <c r="C30" s="142"/>
      <c r="D30" s="142"/>
      <c r="E30" s="142"/>
      <c r="F30" s="142"/>
      <c r="G30" s="142"/>
      <c r="H30" s="142"/>
      <c r="I30" s="142"/>
      <c r="J30" s="142" t="s">
        <v>22</v>
      </c>
      <c r="K30" s="142"/>
      <c r="L30" s="142"/>
      <c r="M30" s="142"/>
      <c r="N30" s="142"/>
      <c r="O30" s="142"/>
      <c r="P30" s="142"/>
      <c r="Q30" s="142"/>
      <c r="R30" s="55"/>
    </row>
    <row r="31" spans="1:18">
      <c r="A31" s="5">
        <v>1997</v>
      </c>
      <c r="B31" s="87">
        <f>IF(ISERROR((B5/$B5)*100),"..",(B5/$B5)*100)</f>
        <v>100</v>
      </c>
      <c r="C31" s="21">
        <f t="shared" ref="C31:Q31" si="1">IF(ISERROR((C5/$B5)*100),"..",(C5/$B5)*100)</f>
        <v>4.667576525638526</v>
      </c>
      <c r="D31" s="21">
        <f t="shared" si="1"/>
        <v>2.8387599922012088</v>
      </c>
      <c r="E31" s="21">
        <f t="shared" si="1"/>
        <v>1.684538896471047</v>
      </c>
      <c r="F31" s="21">
        <f t="shared" si="1"/>
        <v>9.3156560733086362</v>
      </c>
      <c r="G31" s="21">
        <f t="shared" si="1"/>
        <v>9.5067264573991039</v>
      </c>
      <c r="H31" s="21">
        <f t="shared" si="1"/>
        <v>5.427958666406707</v>
      </c>
      <c r="I31" s="21">
        <f t="shared" si="1"/>
        <v>22.651589003704427</v>
      </c>
      <c r="J31" s="21">
        <f t="shared" si="1"/>
        <v>7.2216806395008772</v>
      </c>
      <c r="K31" s="21">
        <f t="shared" si="1"/>
        <v>2.9830376291674789</v>
      </c>
      <c r="L31" s="21">
        <f t="shared" si="1"/>
        <v>5.7672060830571263</v>
      </c>
      <c r="M31" s="21">
        <f t="shared" si="1"/>
        <v>4.0553714174302984</v>
      </c>
      <c r="N31" s="21">
        <f t="shared" si="1"/>
        <v>2.6203938389549619</v>
      </c>
      <c r="O31" s="21">
        <f t="shared" si="1"/>
        <v>0.88126340417235327</v>
      </c>
      <c r="P31" s="21">
        <f t="shared" si="1"/>
        <v>8.832131019691948</v>
      </c>
      <c r="Q31" s="21">
        <f t="shared" si="1"/>
        <v>6.4418015207642814</v>
      </c>
      <c r="R31" s="55"/>
    </row>
    <row r="32" spans="1:18">
      <c r="A32" s="5">
        <v>1998</v>
      </c>
      <c r="B32" s="87">
        <f t="shared" ref="B32:Q42" si="2">IF(ISERROR((B6/$B6)*100),"..",(B6/$B6)*100)</f>
        <v>100</v>
      </c>
      <c r="C32" s="21">
        <f t="shared" si="2"/>
        <v>4.7651723086306799</v>
      </c>
      <c r="D32" s="21">
        <f t="shared" si="2"/>
        <v>3.171698688624581</v>
      </c>
      <c r="E32" s="21">
        <f t="shared" si="2"/>
        <v>1.7078377554132356</v>
      </c>
      <c r="F32" s="21">
        <f t="shared" si="2"/>
        <v>8.6573650503202195</v>
      </c>
      <c r="G32" s="21">
        <f t="shared" si="2"/>
        <v>9.5989630985056422</v>
      </c>
      <c r="H32" s="21">
        <f t="shared" si="2"/>
        <v>4.4411405916437943</v>
      </c>
      <c r="I32" s="21">
        <f t="shared" si="2"/>
        <v>21.736810003049712</v>
      </c>
      <c r="J32" s="21">
        <f t="shared" si="2"/>
        <v>7.2544983226593471</v>
      </c>
      <c r="K32" s="21">
        <f t="shared" si="2"/>
        <v>2.8552912473315035</v>
      </c>
      <c r="L32" s="21">
        <f t="shared" si="2"/>
        <v>5.3293687099725524</v>
      </c>
      <c r="M32" s="21">
        <f t="shared" si="2"/>
        <v>4.8757243061909117</v>
      </c>
      <c r="N32" s="21">
        <f t="shared" si="2"/>
        <v>3.0458981396767304</v>
      </c>
      <c r="O32" s="21">
        <f t="shared" si="2"/>
        <v>1.1131442512961269</v>
      </c>
      <c r="P32" s="21">
        <f t="shared" si="2"/>
        <v>9.1148215919487647</v>
      </c>
      <c r="Q32" s="21">
        <f t="shared" si="2"/>
        <v>6.9495272949069831</v>
      </c>
      <c r="R32" s="55"/>
    </row>
    <row r="33" spans="1:18">
      <c r="A33" s="5">
        <v>1999</v>
      </c>
      <c r="B33" s="87">
        <f t="shared" si="2"/>
        <v>100</v>
      </c>
      <c r="C33" s="21">
        <f t="shared" si="2"/>
        <v>3.8722611050539868</v>
      </c>
      <c r="D33" s="21">
        <f t="shared" si="2"/>
        <v>3.1723701332958183</v>
      </c>
      <c r="E33" s="21">
        <f t="shared" si="2"/>
        <v>1.7233496289522736</v>
      </c>
      <c r="F33" s="21">
        <f t="shared" si="2"/>
        <v>8.5604755038159883</v>
      </c>
      <c r="G33" s="21">
        <f t="shared" si="2"/>
        <v>10.934477543699222</v>
      </c>
      <c r="H33" s="21">
        <f t="shared" si="2"/>
        <v>4.9133049625435232</v>
      </c>
      <c r="I33" s="21">
        <f t="shared" si="2"/>
        <v>21.977983329230121</v>
      </c>
      <c r="J33" s="21">
        <f t="shared" si="2"/>
        <v>6.942637076636303</v>
      </c>
      <c r="K33" s="21">
        <f t="shared" si="2"/>
        <v>2.7608764463827242</v>
      </c>
      <c r="L33" s="21">
        <f t="shared" si="2"/>
        <v>5.1102592058523548</v>
      </c>
      <c r="M33" s="21">
        <f t="shared" si="2"/>
        <v>4.7937256005345903</v>
      </c>
      <c r="N33" s="21">
        <f t="shared" si="2"/>
        <v>3.1618190131185595</v>
      </c>
      <c r="O33" s="21">
        <f t="shared" si="2"/>
        <v>1.1571061794393838</v>
      </c>
      <c r="P33" s="21">
        <f t="shared" si="2"/>
        <v>8.8805261491928391</v>
      </c>
      <c r="Q33" s="21">
        <f t="shared" si="2"/>
        <v>6.6507227517321423</v>
      </c>
      <c r="R33" s="55"/>
    </row>
    <row r="34" spans="1:18">
      <c r="A34" s="5">
        <v>2000</v>
      </c>
      <c r="B34" s="87">
        <f t="shared" si="2"/>
        <v>100</v>
      </c>
      <c r="C34" s="21">
        <f t="shared" si="2"/>
        <v>3.7824297727679368</v>
      </c>
      <c r="D34" s="21">
        <f t="shared" si="2"/>
        <v>3.2098765432098766</v>
      </c>
      <c r="E34" s="21">
        <f t="shared" si="2"/>
        <v>1.5816782966541421</v>
      </c>
      <c r="F34" s="21">
        <f t="shared" si="2"/>
        <v>7.9549114331723025</v>
      </c>
      <c r="G34" s="21">
        <f t="shared" si="2"/>
        <v>11.379495437466453</v>
      </c>
      <c r="H34" s="21">
        <f t="shared" si="2"/>
        <v>4.6806226516371447</v>
      </c>
      <c r="I34" s="21">
        <f t="shared" si="2"/>
        <v>23.363750223653607</v>
      </c>
      <c r="J34" s="21">
        <f t="shared" si="2"/>
        <v>6.5127929862229372</v>
      </c>
      <c r="K34" s="21">
        <f t="shared" si="2"/>
        <v>2.7482555018786901</v>
      </c>
      <c r="L34" s="21">
        <f t="shared" si="2"/>
        <v>4.9668992664161751</v>
      </c>
      <c r="M34" s="21">
        <f t="shared" si="2"/>
        <v>5.4857756307031673</v>
      </c>
      <c r="N34" s="21">
        <f t="shared" si="2"/>
        <v>2.8556092324208264</v>
      </c>
      <c r="O34" s="21">
        <f t="shared" si="2"/>
        <v>1.2524601896582575</v>
      </c>
      <c r="P34" s="21">
        <f t="shared" si="2"/>
        <v>8.4773662551440321</v>
      </c>
      <c r="Q34" s="21">
        <f t="shared" si="2"/>
        <v>6.4412238325281796</v>
      </c>
      <c r="R34" s="55"/>
    </row>
    <row r="35" spans="1:18">
      <c r="A35" s="5">
        <v>2001</v>
      </c>
      <c r="B35" s="87">
        <f t="shared" si="2"/>
        <v>100</v>
      </c>
      <c r="C35" s="21">
        <f t="shared" si="2"/>
        <v>3.1602864224731477</v>
      </c>
      <c r="D35" s="21">
        <f t="shared" si="2"/>
        <v>2.5853759294960068</v>
      </c>
      <c r="E35" s="21">
        <f t="shared" si="2"/>
        <v>1.4734232993665657</v>
      </c>
      <c r="F35" s="21">
        <f t="shared" si="2"/>
        <v>8.5926741944367944</v>
      </c>
      <c r="G35" s="21">
        <f t="shared" si="2"/>
        <v>11.887221151198018</v>
      </c>
      <c r="H35" s="21">
        <f t="shared" si="2"/>
        <v>5.1328835031671716</v>
      </c>
      <c r="I35" s="21">
        <f t="shared" si="2"/>
        <v>22.25282291379785</v>
      </c>
      <c r="J35" s="21">
        <f t="shared" si="2"/>
        <v>6.4031947122004951</v>
      </c>
      <c r="K35" s="21">
        <f t="shared" si="2"/>
        <v>2.7161938859818231</v>
      </c>
      <c r="L35" s="21">
        <f t="shared" si="2"/>
        <v>4.7507573671164964</v>
      </c>
      <c r="M35" s="21">
        <f t="shared" si="2"/>
        <v>5.5838611952630135</v>
      </c>
      <c r="N35" s="21">
        <f t="shared" si="2"/>
        <v>3.4253649132470394</v>
      </c>
      <c r="O35" s="21">
        <f t="shared" si="2"/>
        <v>1.4114568989259157</v>
      </c>
      <c r="P35" s="21">
        <f t="shared" si="2"/>
        <v>9.4670889562104108</v>
      </c>
      <c r="Q35" s="21">
        <f t="shared" si="2"/>
        <v>5.7215643073533462</v>
      </c>
      <c r="R35" s="55"/>
    </row>
    <row r="36" spans="1:18">
      <c r="A36" s="5">
        <v>2002</v>
      </c>
      <c r="B36" s="87">
        <f t="shared" si="2"/>
        <v>100</v>
      </c>
      <c r="C36" s="21">
        <f t="shared" si="2"/>
        <v>3.1204124133692943</v>
      </c>
      <c r="D36" s="21">
        <f t="shared" si="2"/>
        <v>2.5775835580895157</v>
      </c>
      <c r="E36" s="21">
        <f t="shared" si="2"/>
        <v>1.140281997883309</v>
      </c>
      <c r="F36" s="21">
        <f t="shared" si="2"/>
        <v>8.3404458707452811</v>
      </c>
      <c r="G36" s="21">
        <f t="shared" si="2"/>
        <v>10.518589327779864</v>
      </c>
      <c r="H36" s="21">
        <f t="shared" si="2"/>
        <v>5.349766139769895</v>
      </c>
      <c r="I36" s="21">
        <f t="shared" si="2"/>
        <v>23.724010788296745</v>
      </c>
      <c r="J36" s="21">
        <f t="shared" si="2"/>
        <v>6.121334198217883</v>
      </c>
      <c r="K36" s="21">
        <f t="shared" si="2"/>
        <v>2.7824246355535829</v>
      </c>
      <c r="L36" s="21">
        <f t="shared" si="2"/>
        <v>4.6567204943498002</v>
      </c>
      <c r="M36" s="21">
        <f t="shared" si="2"/>
        <v>5.3600081936430986</v>
      </c>
      <c r="N36" s="21">
        <f t="shared" si="2"/>
        <v>3.4891263528046155</v>
      </c>
      <c r="O36" s="21">
        <f t="shared" si="2"/>
        <v>1.3485370933051108</v>
      </c>
      <c r="P36" s="21">
        <f t="shared" si="2"/>
        <v>9.6787409101771882</v>
      </c>
      <c r="Q36" s="21">
        <f t="shared" si="2"/>
        <v>6.2339967908231193</v>
      </c>
      <c r="R36" s="55"/>
    </row>
    <row r="37" spans="1:18">
      <c r="A37" s="5">
        <v>2003</v>
      </c>
      <c r="B37" s="87">
        <f t="shared" si="2"/>
        <v>100</v>
      </c>
      <c r="C37" s="21">
        <f t="shared" si="2"/>
        <v>2.8945837752762857</v>
      </c>
      <c r="D37" s="21">
        <f t="shared" si="2"/>
        <v>2.6448147261094195</v>
      </c>
      <c r="E37" s="21">
        <f t="shared" si="2"/>
        <v>1.2796386902521641</v>
      </c>
      <c r="F37" s="21">
        <f t="shared" si="2"/>
        <v>7.7565264994696683</v>
      </c>
      <c r="G37" s="21">
        <f t="shared" si="2"/>
        <v>11.328566051938276</v>
      </c>
      <c r="H37" s="21">
        <f t="shared" si="2"/>
        <v>5.1904061313169336</v>
      </c>
      <c r="I37" s="21">
        <f t="shared" si="2"/>
        <v>22.23970985732371</v>
      </c>
      <c r="J37" s="21">
        <f t="shared" si="2"/>
        <v>6.5795326239436136</v>
      </c>
      <c r="K37" s="21">
        <f t="shared" si="2"/>
        <v>2.5832278372737538</v>
      </c>
      <c r="L37" s="21">
        <f t="shared" si="2"/>
        <v>4.9303726006774555</v>
      </c>
      <c r="M37" s="21">
        <f t="shared" si="2"/>
        <v>5.3956957607691516</v>
      </c>
      <c r="N37" s="21">
        <f t="shared" si="2"/>
        <v>3.5412461080507751</v>
      </c>
      <c r="O37" s="21">
        <f t="shared" si="2"/>
        <v>1.3070106408457933</v>
      </c>
      <c r="P37" s="21">
        <f t="shared" si="2"/>
        <v>9.9907619666746506</v>
      </c>
      <c r="Q37" s="21">
        <f t="shared" si="2"/>
        <v>6.7300783522085741</v>
      </c>
      <c r="R37" s="55"/>
    </row>
    <row r="38" spans="1:18">
      <c r="A38" s="5">
        <v>2004</v>
      </c>
      <c r="B38" s="87">
        <f t="shared" si="2"/>
        <v>100</v>
      </c>
      <c r="C38" s="21">
        <f t="shared" si="2"/>
        <v>2.5805575362466469</v>
      </c>
      <c r="D38" s="21">
        <f t="shared" si="2"/>
        <v>2.7061899426165494</v>
      </c>
      <c r="E38" s="21">
        <f t="shared" si="2"/>
        <v>1.4023292927235067</v>
      </c>
      <c r="F38" s="21">
        <f t="shared" si="2"/>
        <v>8.5158398696139344</v>
      </c>
      <c r="G38" s="21">
        <f t="shared" si="2"/>
        <v>12.070897422837934</v>
      </c>
      <c r="H38" s="21">
        <f t="shared" si="2"/>
        <v>5.0796237818749788</v>
      </c>
      <c r="I38" s="21">
        <f t="shared" si="2"/>
        <v>22.800584020916098</v>
      </c>
      <c r="J38" s="21">
        <f t="shared" si="2"/>
        <v>6.2646429662829783</v>
      </c>
      <c r="K38" s="21">
        <f t="shared" si="2"/>
        <v>2.665444297307392</v>
      </c>
      <c r="L38" s="21">
        <f t="shared" si="2"/>
        <v>4.9030593188686291</v>
      </c>
      <c r="M38" s="21">
        <f t="shared" si="2"/>
        <v>5.2460018335540388</v>
      </c>
      <c r="N38" s="21">
        <f t="shared" si="2"/>
        <v>3.6127805507453057</v>
      </c>
      <c r="O38" s="21">
        <f t="shared" si="2"/>
        <v>1.263115004583885</v>
      </c>
      <c r="P38" s="21">
        <f t="shared" si="2"/>
        <v>9.4767580048215692</v>
      </c>
      <c r="Q38" s="21">
        <f t="shared" si="2"/>
        <v>5.9488642151370072</v>
      </c>
      <c r="R38" s="55"/>
    </row>
    <row r="39" spans="1:18">
      <c r="A39" s="5">
        <v>2005</v>
      </c>
      <c r="B39" s="87">
        <f t="shared" si="2"/>
        <v>100</v>
      </c>
      <c r="C39" s="21">
        <f t="shared" si="2"/>
        <v>2.8236169349384554</v>
      </c>
      <c r="D39" s="21">
        <f t="shared" si="2"/>
        <v>3.3139456242391452</v>
      </c>
      <c r="E39" s="21">
        <f t="shared" si="2"/>
        <v>1.3593940213715678</v>
      </c>
      <c r="F39" s="21">
        <f t="shared" si="2"/>
        <v>8.6500743946976879</v>
      </c>
      <c r="G39" s="21">
        <f t="shared" si="2"/>
        <v>10.124442039767349</v>
      </c>
      <c r="H39" s="21">
        <f t="shared" si="2"/>
        <v>4.9912078993642632</v>
      </c>
      <c r="I39" s="21">
        <f t="shared" si="2"/>
        <v>23.512106046259976</v>
      </c>
      <c r="J39" s="21">
        <f t="shared" si="2"/>
        <v>6.1646151765183284</v>
      </c>
      <c r="K39" s="21">
        <f t="shared" si="2"/>
        <v>2.4550250236710403</v>
      </c>
      <c r="L39" s="21">
        <f t="shared" si="2"/>
        <v>4.8458000811578517</v>
      </c>
      <c r="M39" s="21">
        <f t="shared" si="2"/>
        <v>5.5187339375084541</v>
      </c>
      <c r="N39" s="21">
        <f t="shared" si="2"/>
        <v>3.8549979710536997</v>
      </c>
      <c r="O39" s="21">
        <f t="shared" si="2"/>
        <v>1.2748545921817935</v>
      </c>
      <c r="P39" s="21">
        <f t="shared" si="2"/>
        <v>9.1877451643446495</v>
      </c>
      <c r="Q39" s="21">
        <f t="shared" si="2"/>
        <v>6.3675098065737856</v>
      </c>
      <c r="R39" s="55"/>
    </row>
    <row r="40" spans="1:18">
      <c r="A40" s="5">
        <v>2006</v>
      </c>
      <c r="B40" s="87">
        <f t="shared" si="2"/>
        <v>100</v>
      </c>
      <c r="C40" s="21">
        <f t="shared" si="2"/>
        <v>2.3746436357538152</v>
      </c>
      <c r="D40" s="21">
        <f t="shared" si="2"/>
        <v>3.561965453630723</v>
      </c>
      <c r="E40" s="21">
        <f t="shared" si="2"/>
        <v>1.2577561630051988</v>
      </c>
      <c r="F40" s="21">
        <f t="shared" si="2"/>
        <v>7.9020627201073275</v>
      </c>
      <c r="G40" s="21">
        <f t="shared" si="2"/>
        <v>9.9681368438705356</v>
      </c>
      <c r="H40" s="21">
        <f t="shared" si="2"/>
        <v>4.5077980882106319</v>
      </c>
      <c r="I40" s="21">
        <f t="shared" si="2"/>
        <v>24.373637430823411</v>
      </c>
      <c r="J40" s="21">
        <f t="shared" si="2"/>
        <v>6.3759852423276877</v>
      </c>
      <c r="K40" s="21">
        <f t="shared" si="2"/>
        <v>2.6329029012242158</v>
      </c>
      <c r="L40" s="21">
        <f t="shared" si="2"/>
        <v>4.6687908770752973</v>
      </c>
      <c r="M40" s="21">
        <f t="shared" si="2"/>
        <v>5.5777293308737219</v>
      </c>
      <c r="N40" s="21">
        <f t="shared" si="2"/>
        <v>3.9376152943149423</v>
      </c>
      <c r="O40" s="21">
        <f t="shared" si="2"/>
        <v>1.3852087875230588</v>
      </c>
      <c r="P40" s="21">
        <f t="shared" si="2"/>
        <v>9.0256582257253051</v>
      </c>
      <c r="Q40" s="21">
        <f t="shared" si="2"/>
        <v>6.1210799932919668</v>
      </c>
      <c r="R40" s="55"/>
    </row>
    <row r="41" spans="1:18">
      <c r="A41" s="5">
        <v>2007</v>
      </c>
      <c r="B41" s="87">
        <f t="shared" si="2"/>
        <v>100</v>
      </c>
      <c r="C41" s="21">
        <f t="shared" si="2"/>
        <v>2.1955288621955291</v>
      </c>
      <c r="D41" s="21">
        <f t="shared" si="2"/>
        <v>3.8838838838838838</v>
      </c>
      <c r="E41" s="21">
        <f t="shared" si="2"/>
        <v>1.4481147814481148</v>
      </c>
      <c r="F41" s="21">
        <f t="shared" si="2"/>
        <v>7.5608942275608939</v>
      </c>
      <c r="G41" s="21">
        <f t="shared" si="2"/>
        <v>10.216883550216883</v>
      </c>
      <c r="H41" s="21">
        <f t="shared" si="2"/>
        <v>4.6146146146146139</v>
      </c>
      <c r="I41" s="21">
        <f t="shared" si="2"/>
        <v>23.076409743076411</v>
      </c>
      <c r="J41" s="21">
        <f t="shared" si="2"/>
        <v>6.4030697364030695</v>
      </c>
      <c r="K41" s="21">
        <f t="shared" si="2"/>
        <v>3.2766099432766103</v>
      </c>
      <c r="L41" s="21">
        <f t="shared" si="2"/>
        <v>4.8214881548214885</v>
      </c>
      <c r="M41" s="21">
        <f t="shared" si="2"/>
        <v>5.7657657657657655</v>
      </c>
      <c r="N41" s="21">
        <f t="shared" si="2"/>
        <v>4.1274607941274608</v>
      </c>
      <c r="O41" s="21">
        <f t="shared" si="2"/>
        <v>1.2278945612278946</v>
      </c>
      <c r="P41" s="21">
        <f t="shared" si="2"/>
        <v>9.1491491491491495</v>
      </c>
      <c r="Q41" s="21">
        <f t="shared" si="2"/>
        <v>6.1294627961294621</v>
      </c>
      <c r="R41" s="55"/>
    </row>
    <row r="42" spans="1:18">
      <c r="A42" s="5">
        <v>2008</v>
      </c>
      <c r="B42" s="87">
        <f t="shared" si="2"/>
        <v>100</v>
      </c>
      <c r="C42" s="21">
        <f t="shared" si="2"/>
        <v>1.8537519666187836</v>
      </c>
      <c r="D42" s="21">
        <f t="shared" si="2"/>
        <v>4.0563650044462687</v>
      </c>
      <c r="E42" s="21">
        <f t="shared" si="2"/>
        <v>1.604076886243929</v>
      </c>
      <c r="F42" s="21">
        <f t="shared" si="2"/>
        <v>7.869895341678637</v>
      </c>
      <c r="G42" s="21">
        <f t="shared" si="2"/>
        <v>9.6826048293316909</v>
      </c>
      <c r="H42" s="21">
        <f t="shared" si="2"/>
        <v>4.5215130993912034</v>
      </c>
      <c r="I42" s="21">
        <f t="shared" si="2"/>
        <v>23.178739995895754</v>
      </c>
      <c r="J42" s="21">
        <f t="shared" si="2"/>
        <v>6.1768930843422947</v>
      </c>
      <c r="K42" s="21">
        <f t="shared" si="2"/>
        <v>3.4612490594431904</v>
      </c>
      <c r="L42" s="21">
        <f t="shared" si="2"/>
        <v>4.9524591285313635</v>
      </c>
      <c r="M42" s="21">
        <f t="shared" ref="M42:Q42" si="3">IF(ISERROR((M16/$B16)*100),"..",(M16/$B16)*100)</f>
        <v>5.7664682946849988</v>
      </c>
      <c r="N42" s="21">
        <f t="shared" si="3"/>
        <v>4.1589712018605924</v>
      </c>
      <c r="O42" s="21">
        <f t="shared" si="3"/>
        <v>1.2552158150352282</v>
      </c>
      <c r="P42" s="21">
        <f t="shared" si="3"/>
        <v>9.2516588001915316</v>
      </c>
      <c r="Q42" s="21">
        <f t="shared" si="3"/>
        <v>5.8793351118407555</v>
      </c>
      <c r="R42" s="55"/>
    </row>
    <row r="43" spans="1:18">
      <c r="A43" s="5">
        <v>2009</v>
      </c>
      <c r="B43" s="87">
        <f t="shared" ref="B43:Q43" si="4">IF(ISERROR((B17/$B17)*100),"..",(B17/$B17)*100)</f>
        <v>100</v>
      </c>
      <c r="C43" s="21">
        <f t="shared" si="4"/>
        <v>1.8651571231584296</v>
      </c>
      <c r="D43" s="21">
        <f t="shared" si="4"/>
        <v>3.8355468466507006</v>
      </c>
      <c r="E43" s="21">
        <f t="shared" si="4"/>
        <v>1.5857464257202989</v>
      </c>
      <c r="F43" s="21">
        <f t="shared" si="4"/>
        <v>9.0100878147906229</v>
      </c>
      <c r="G43" s="21">
        <f t="shared" si="4"/>
        <v>8.7996226141229421</v>
      </c>
      <c r="H43" s="21">
        <f t="shared" si="4"/>
        <v>4.6084621525509837</v>
      </c>
      <c r="I43" s="21">
        <f t="shared" si="4"/>
        <v>23.231003701284564</v>
      </c>
      <c r="J43" s="21">
        <f t="shared" si="4"/>
        <v>5.9692285361782425</v>
      </c>
      <c r="K43" s="21">
        <f t="shared" si="4"/>
        <v>2.9211118368531825</v>
      </c>
      <c r="L43" s="21">
        <f t="shared" si="4"/>
        <v>5.0039915813919738</v>
      </c>
      <c r="M43" s="21">
        <f t="shared" si="4"/>
        <v>6.3393569925248565</v>
      </c>
      <c r="N43" s="21">
        <f t="shared" si="4"/>
        <v>4.4487988968720522</v>
      </c>
      <c r="O43" s="21">
        <f t="shared" si="4"/>
        <v>1.2591624936497567</v>
      </c>
      <c r="P43" s="21">
        <f t="shared" si="4"/>
        <v>8.9955729733652667</v>
      </c>
      <c r="Q43" s="21">
        <f t="shared" si="4"/>
        <v>5.6172436316133245</v>
      </c>
      <c r="R43" s="55"/>
    </row>
    <row r="44" spans="1:18">
      <c r="A44" s="5">
        <v>2010</v>
      </c>
      <c r="B44" s="87">
        <f t="shared" ref="B44:N44" si="5">IF(ISERROR((B18/$B18)*100),"..",(B18/$B18)*100)</f>
        <v>100</v>
      </c>
      <c r="C44" s="21">
        <f t="shared" si="5"/>
        <v>1.8969432314410481</v>
      </c>
      <c r="D44" s="21">
        <f t="shared" si="5"/>
        <v>3.7764192139737993</v>
      </c>
      <c r="E44" s="21">
        <f t="shared" si="5"/>
        <v>1.4986899563318776</v>
      </c>
      <c r="F44" s="21">
        <f t="shared" si="5"/>
        <v>9.5091703056768555</v>
      </c>
      <c r="G44" s="21">
        <f t="shared" si="5"/>
        <v>8.2096069868995638</v>
      </c>
      <c r="H44" s="21">
        <f t="shared" si="5"/>
        <v>4.5275109170305683</v>
      </c>
      <c r="I44" s="21">
        <f t="shared" si="5"/>
        <v>23.69956331877729</v>
      </c>
      <c r="J44" s="21">
        <f t="shared" si="5"/>
        <v>5.9248908296943226</v>
      </c>
      <c r="K44" s="21">
        <f t="shared" si="5"/>
        <v>2.7353711790393014</v>
      </c>
      <c r="L44" s="21">
        <f t="shared" si="5"/>
        <v>5.0445414847161567</v>
      </c>
      <c r="M44" s="21">
        <f t="shared" si="5"/>
        <v>6.3196506550218343</v>
      </c>
      <c r="N44" s="21">
        <f t="shared" si="5"/>
        <v>4.6043668122270747</v>
      </c>
      <c r="O44" s="21">
        <f t="shared" ref="O44:Q45" si="6">IF(ISERROR((O18/$B18)*100),"..",(O18/$B18)*100)</f>
        <v>1.1912663755458515</v>
      </c>
      <c r="P44" s="21">
        <f t="shared" si="6"/>
        <v>8.7930131004366814</v>
      </c>
      <c r="Q44" s="21">
        <f t="shared" si="6"/>
        <v>5.792139737991266</v>
      </c>
      <c r="R44" s="55"/>
    </row>
    <row r="45" spans="1:18">
      <c r="A45" s="5">
        <v>2011</v>
      </c>
      <c r="B45" s="87">
        <f t="shared" ref="B45:N45" si="7">IF(ISERROR((B19/$B19)*100),"..",(B19/$B19)*100)</f>
        <v>100</v>
      </c>
      <c r="C45" s="21">
        <f t="shared" si="7"/>
        <v>1.7485759703271957</v>
      </c>
      <c r="D45" s="21">
        <f t="shared" si="7"/>
        <v>3.8117631474367468</v>
      </c>
      <c r="E45" s="21">
        <f t="shared" si="7"/>
        <v>1.430653066631342</v>
      </c>
      <c r="F45" s="21">
        <f t="shared" si="7"/>
        <v>9.6502848059345609</v>
      </c>
      <c r="G45" s="21">
        <f t="shared" si="7"/>
        <v>8.3156709497946757</v>
      </c>
      <c r="H45" s="21">
        <f t="shared" si="7"/>
        <v>4.5568949529739031</v>
      </c>
      <c r="I45" s="21">
        <f t="shared" si="7"/>
        <v>23.254735726586304</v>
      </c>
      <c r="J45" s="21">
        <f t="shared" si="7"/>
        <v>5.9908597165187443</v>
      </c>
      <c r="K45" s="21">
        <f t="shared" si="7"/>
        <v>2.8546827394356868</v>
      </c>
      <c r="L45" s="21">
        <f t="shared" si="7"/>
        <v>5.1331302159226384</v>
      </c>
      <c r="M45" s="21">
        <f t="shared" si="7"/>
        <v>6.7194330374884093</v>
      </c>
      <c r="N45" s="21">
        <f t="shared" si="7"/>
        <v>4.5966353159358855</v>
      </c>
      <c r="O45" s="21">
        <f t="shared" si="6"/>
        <v>1.1822757981189562</v>
      </c>
      <c r="P45" s="21">
        <f t="shared" si="6"/>
        <v>8.7925553053384551</v>
      </c>
      <c r="Q45" s="21">
        <f t="shared" si="6"/>
        <v>5.8318982646708175</v>
      </c>
      <c r="R45" s="55"/>
    </row>
    <row r="46" spans="1:18">
      <c r="A46" s="5">
        <v>2012</v>
      </c>
      <c r="B46" s="87" t="s">
        <v>25</v>
      </c>
      <c r="C46" s="21" t="s">
        <v>25</v>
      </c>
      <c r="D46" s="21" t="s">
        <v>25</v>
      </c>
      <c r="E46" s="21" t="s">
        <v>25</v>
      </c>
      <c r="F46" s="21" t="s">
        <v>25</v>
      </c>
      <c r="G46" s="21" t="s">
        <v>25</v>
      </c>
      <c r="H46" s="21" t="s">
        <v>25</v>
      </c>
      <c r="I46" s="21" t="s">
        <v>25</v>
      </c>
      <c r="J46" s="21" t="s">
        <v>25</v>
      </c>
      <c r="K46" s="21" t="s">
        <v>25</v>
      </c>
      <c r="L46" s="21" t="s">
        <v>25</v>
      </c>
      <c r="M46" s="21" t="s">
        <v>25</v>
      </c>
      <c r="N46" s="21" t="s">
        <v>25</v>
      </c>
      <c r="O46" s="21" t="s">
        <v>25</v>
      </c>
      <c r="P46" s="21" t="s">
        <v>25</v>
      </c>
      <c r="Q46" s="21" t="s">
        <v>25</v>
      </c>
      <c r="R46" s="55"/>
    </row>
    <row r="48" spans="1:18">
      <c r="B48" s="1" t="s">
        <v>16</v>
      </c>
      <c r="C48" s="116" t="s">
        <v>21</v>
      </c>
      <c r="J48" s="1" t="s">
        <v>23</v>
      </c>
      <c r="K48" s="1" t="s">
        <v>26</v>
      </c>
    </row>
    <row r="49" spans="10:11">
      <c r="J49" s="1" t="s">
        <v>16</v>
      </c>
      <c r="K49" s="1" t="s">
        <v>21</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4.xml><?xml version="1.0" encoding="utf-8"?>
<worksheet xmlns="http://schemas.openxmlformats.org/spreadsheetml/2006/main" xmlns:r="http://schemas.openxmlformats.org/officeDocument/2006/relationships">
  <sheetPr codeName="Sheet58">
    <tabColor theme="0"/>
  </sheetPr>
  <dimension ref="A1:R51"/>
  <sheetViews>
    <sheetView zoomScaleNormal="100" zoomScaleSheetLayoutView="115" workbookViewId="0"/>
  </sheetViews>
  <sheetFormatPr defaultRowHeight="11.25"/>
  <cols>
    <col min="1" max="1" width="9.140625" style="1"/>
    <col min="2" max="17" width="12.7109375" style="1" customWidth="1"/>
    <col min="18" max="16384" width="9.140625" style="1"/>
  </cols>
  <sheetData>
    <row r="1" spans="1:18" ht="12.75">
      <c r="B1" s="7" t="s">
        <v>189</v>
      </c>
      <c r="H1" s="55"/>
      <c r="I1" s="55"/>
      <c r="J1" s="86" t="str">
        <f>B1 &amp; " (continued)"</f>
        <v>Table 2.1: Real GDP (Quantity Index), Canada, Business Sector, 1997-2010 (continued)</v>
      </c>
      <c r="K1" s="55"/>
      <c r="L1" s="55"/>
      <c r="M1" s="55"/>
      <c r="N1" s="55"/>
      <c r="O1" s="55"/>
      <c r="P1" s="55"/>
      <c r="Q1" s="55"/>
      <c r="R1" s="55"/>
    </row>
    <row r="2" spans="1:18">
      <c r="H2" s="55"/>
      <c r="I2" s="55"/>
      <c r="J2" s="55"/>
      <c r="K2" s="55"/>
      <c r="L2" s="55"/>
      <c r="M2" s="55"/>
      <c r="N2" s="55"/>
      <c r="O2" s="55"/>
      <c r="P2" s="55"/>
      <c r="Q2" s="55"/>
      <c r="R2" s="55"/>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190</v>
      </c>
      <c r="C4" s="142"/>
      <c r="D4" s="142"/>
      <c r="E4" s="142"/>
      <c r="F4" s="142"/>
      <c r="G4" s="142"/>
      <c r="H4" s="142"/>
      <c r="I4" s="142"/>
      <c r="J4" s="142" t="s">
        <v>190</v>
      </c>
      <c r="K4" s="142"/>
      <c r="L4" s="142"/>
      <c r="M4" s="142"/>
      <c r="N4" s="142"/>
      <c r="O4" s="142"/>
      <c r="P4" s="142"/>
      <c r="Q4" s="142"/>
      <c r="R4" s="55"/>
    </row>
    <row r="5" spans="1:18">
      <c r="A5" s="5">
        <v>1997</v>
      </c>
      <c r="B5" s="87">
        <f>IF(ISERROR((B33/B$43)*100),"…",(B33/B$43)*100)</f>
        <v>71.378906181217857</v>
      </c>
      <c r="C5" s="11">
        <f t="shared" ref="C5:Q5" si="0">IF(ISERROR((C33/C$43)*100),"…",(C33/C$43)*100)</f>
        <v>85.727288578717975</v>
      </c>
      <c r="D5" s="11">
        <f t="shared" si="0"/>
        <v>87.30562294957052</v>
      </c>
      <c r="E5" s="11">
        <f t="shared" si="0"/>
        <v>92.231929809585893</v>
      </c>
      <c r="F5" s="11">
        <f>IF(ISERROR((F33/F$43)*100),"…",(F33/F$43)*100)</f>
        <v>62.709236790683363</v>
      </c>
      <c r="G5" s="11">
        <f t="shared" si="0"/>
        <v>83.842631729045721</v>
      </c>
      <c r="H5" s="21">
        <f t="shared" si="0"/>
        <v>61.103817025788722</v>
      </c>
      <c r="I5" s="21">
        <f t="shared" si="0"/>
        <v>61.967858857140371</v>
      </c>
      <c r="J5" s="21">
        <f t="shared" si="0"/>
        <v>73.842409632351448</v>
      </c>
      <c r="K5" s="21">
        <f t="shared" si="0"/>
        <v>57.699512480283879</v>
      </c>
      <c r="L5" s="21">
        <f t="shared" si="0"/>
        <v>67.703368886189025</v>
      </c>
      <c r="M5" s="21">
        <f t="shared" si="0"/>
        <v>56.910391300964683</v>
      </c>
      <c r="N5" s="21">
        <f t="shared" si="0"/>
        <v>56.907355473420871</v>
      </c>
      <c r="O5" s="21">
        <f t="shared" si="0"/>
        <v>79.336722088615801</v>
      </c>
      <c r="P5" s="21">
        <f t="shared" si="0"/>
        <v>81.431513355317804</v>
      </c>
      <c r="Q5" s="21">
        <f t="shared" si="0"/>
        <v>73.068837729408457</v>
      </c>
      <c r="R5" s="55"/>
    </row>
    <row r="6" spans="1:18">
      <c r="A6" s="5">
        <v>1998</v>
      </c>
      <c r="B6" s="87">
        <f t="shared" ref="B6:Q6" si="1">IF(ISERROR((B34/B$43)*100),"…",(B34/B$43)*100)</f>
        <v>74.713583747593916</v>
      </c>
      <c r="C6" s="11">
        <f t="shared" si="1"/>
        <v>91.214508762994129</v>
      </c>
      <c r="D6" s="11">
        <f t="shared" si="1"/>
        <v>88.787705693121538</v>
      </c>
      <c r="E6" s="11">
        <f t="shared" si="1"/>
        <v>90.430892333994024</v>
      </c>
      <c r="F6" s="11">
        <f t="shared" si="1"/>
        <v>64.698746788847501</v>
      </c>
      <c r="G6" s="11">
        <f t="shared" si="1"/>
        <v>88.036633993760717</v>
      </c>
      <c r="H6" s="21">
        <f t="shared" si="1"/>
        <v>65.938644089687813</v>
      </c>
      <c r="I6" s="21">
        <f t="shared" si="1"/>
        <v>65.76154427397941</v>
      </c>
      <c r="J6" s="21">
        <f t="shared" si="1"/>
        <v>75.496888767239824</v>
      </c>
      <c r="K6" s="21">
        <f t="shared" si="1"/>
        <v>62.117114278516048</v>
      </c>
      <c r="L6" s="21">
        <f t="shared" si="1"/>
        <v>69.952643111976201</v>
      </c>
      <c r="M6" s="21">
        <f t="shared" si="1"/>
        <v>64.014283394758579</v>
      </c>
      <c r="N6" s="21">
        <f t="shared" si="1"/>
        <v>60.840667542803587</v>
      </c>
      <c r="O6" s="21">
        <f t="shared" si="1"/>
        <v>82.318680231022071</v>
      </c>
      <c r="P6" s="21">
        <f t="shared" si="1"/>
        <v>86.248908265375462</v>
      </c>
      <c r="Q6" s="21">
        <f t="shared" si="1"/>
        <v>74.721243612559377</v>
      </c>
      <c r="R6" s="55"/>
    </row>
    <row r="7" spans="1:18">
      <c r="A7" s="5">
        <v>1999</v>
      </c>
      <c r="B7" s="87">
        <f t="shared" ref="B7:Q7" si="2">IF(ISERROR((B35/B$43)*100),"…",(B35/B$43)*100)</f>
        <v>79.688883203243108</v>
      </c>
      <c r="C7" s="11">
        <f t="shared" si="2"/>
        <v>97.95641758700414</v>
      </c>
      <c r="D7" s="11">
        <f t="shared" si="2"/>
        <v>88.028045823232929</v>
      </c>
      <c r="E7" s="11">
        <f t="shared" si="2"/>
        <v>91.714913564862314</v>
      </c>
      <c r="F7" s="11">
        <f t="shared" si="2"/>
        <v>67.832674970518042</v>
      </c>
      <c r="G7" s="11">
        <f t="shared" si="2"/>
        <v>95.223985739885677</v>
      </c>
      <c r="H7" s="21">
        <f t="shared" si="2"/>
        <v>70.484411856580707</v>
      </c>
      <c r="I7" s="21">
        <f t="shared" si="2"/>
        <v>68.934401791420129</v>
      </c>
      <c r="J7" s="21">
        <f t="shared" si="2"/>
        <v>80.440549952282581</v>
      </c>
      <c r="K7" s="21">
        <f t="shared" si="2"/>
        <v>70.003406150621331</v>
      </c>
      <c r="L7" s="21">
        <f t="shared" si="2"/>
        <v>74.424296379556452</v>
      </c>
      <c r="M7" s="21">
        <f t="shared" si="2"/>
        <v>70.469736104605531</v>
      </c>
      <c r="N7" s="21">
        <f t="shared" si="2"/>
        <v>67.895290073083316</v>
      </c>
      <c r="O7" s="21">
        <f t="shared" si="2"/>
        <v>85.362326920864106</v>
      </c>
      <c r="P7" s="21">
        <f t="shared" si="2"/>
        <v>89.629515840718184</v>
      </c>
      <c r="Q7" s="21">
        <f t="shared" si="2"/>
        <v>79.577422107443965</v>
      </c>
      <c r="R7" s="55"/>
    </row>
    <row r="8" spans="1:18">
      <c r="A8" s="5">
        <v>2000</v>
      </c>
      <c r="B8" s="87">
        <f t="shared" ref="B8:Q8" si="3">IF(ISERROR((B36/B$43)*100),"…",(B36/B$43)*100)</f>
        <v>84.78341341424499</v>
      </c>
      <c r="C8" s="11">
        <f t="shared" si="3"/>
        <v>97.394143904563606</v>
      </c>
      <c r="D8" s="11">
        <f t="shared" si="3"/>
        <v>90.760222970943687</v>
      </c>
      <c r="E8" s="11">
        <f t="shared" si="3"/>
        <v>91.842628346089143</v>
      </c>
      <c r="F8" s="11">
        <f t="shared" si="3"/>
        <v>71.425008982331178</v>
      </c>
      <c r="G8" s="11">
        <f t="shared" si="3"/>
        <v>104.7939540792993</v>
      </c>
      <c r="H8" s="21">
        <f t="shared" si="3"/>
        <v>74.941264580378501</v>
      </c>
      <c r="I8" s="21">
        <f t="shared" si="3"/>
        <v>73.30804711404663</v>
      </c>
      <c r="J8" s="21">
        <f t="shared" si="3"/>
        <v>84.79245835460209</v>
      </c>
      <c r="K8" s="21">
        <f t="shared" si="3"/>
        <v>75.529319302861936</v>
      </c>
      <c r="L8" s="21">
        <f t="shared" si="3"/>
        <v>78.239960341495092</v>
      </c>
      <c r="M8" s="21">
        <f t="shared" si="3"/>
        <v>77.998115177717494</v>
      </c>
      <c r="N8" s="21">
        <f t="shared" si="3"/>
        <v>70.710104831277604</v>
      </c>
      <c r="O8" s="21">
        <f t="shared" si="3"/>
        <v>89.029704891294983</v>
      </c>
      <c r="P8" s="21">
        <f t="shared" si="3"/>
        <v>92.523657662620096</v>
      </c>
      <c r="Q8" s="21">
        <f t="shared" si="3"/>
        <v>84.307193561135591</v>
      </c>
      <c r="R8" s="55"/>
    </row>
    <row r="9" spans="1:18">
      <c r="A9" s="5">
        <v>2001</v>
      </c>
      <c r="B9" s="87">
        <f t="shared" ref="B9:Q9" si="4">IF(ISERROR((B37/B$43)*100),"…",(B37/B$43)*100)</f>
        <v>85.776882405051452</v>
      </c>
      <c r="C9" s="11">
        <f t="shared" si="4"/>
        <v>89.980719438573317</v>
      </c>
      <c r="D9" s="11">
        <f t="shared" si="4"/>
        <v>89.913611105791276</v>
      </c>
      <c r="E9" s="11">
        <f t="shared" si="4"/>
        <v>86.544098228852164</v>
      </c>
      <c r="F9" s="11">
        <f t="shared" si="4"/>
        <v>76.411197984914111</v>
      </c>
      <c r="G9" s="11">
        <f t="shared" si="4"/>
        <v>100.03961762166864</v>
      </c>
      <c r="H9" s="21">
        <f t="shared" si="4"/>
        <v>76.257018101378407</v>
      </c>
      <c r="I9" s="21">
        <f t="shared" si="4"/>
        <v>77.016695444973209</v>
      </c>
      <c r="J9" s="21">
        <f t="shared" si="4"/>
        <v>87.063038234044228</v>
      </c>
      <c r="K9" s="21">
        <f t="shared" si="4"/>
        <v>81.445901378393614</v>
      </c>
      <c r="L9" s="21">
        <f t="shared" si="4"/>
        <v>82.310568138956526</v>
      </c>
      <c r="M9" s="21">
        <f t="shared" si="4"/>
        <v>80.004476376913644</v>
      </c>
      <c r="N9" s="21">
        <f t="shared" si="4"/>
        <v>74.067543348126577</v>
      </c>
      <c r="O9" s="21">
        <f t="shared" si="4"/>
        <v>93.97666241562672</v>
      </c>
      <c r="P9" s="21">
        <f t="shared" si="4"/>
        <v>94.079012213126248</v>
      </c>
      <c r="Q9" s="21">
        <f t="shared" si="4"/>
        <v>86.992769991174725</v>
      </c>
      <c r="R9" s="55"/>
    </row>
    <row r="10" spans="1:18">
      <c r="A10" s="5">
        <v>2002</v>
      </c>
      <c r="B10" s="87">
        <f t="shared" ref="B10:Q10" si="5">IF(ISERROR((B38/B$43)*100),"…",(B38/B$43)*100)</f>
        <v>87.959637750662509</v>
      </c>
      <c r="C10" s="11">
        <f t="shared" si="5"/>
        <v>84.886296459719475</v>
      </c>
      <c r="D10" s="11">
        <f t="shared" si="5"/>
        <v>93.396371816716552</v>
      </c>
      <c r="E10" s="11">
        <f t="shared" si="5"/>
        <v>91.640630868489097</v>
      </c>
      <c r="F10" s="11">
        <f t="shared" si="5"/>
        <v>79.714511757316231</v>
      </c>
      <c r="G10" s="11">
        <f t="shared" si="5"/>
        <v>100.76889102165059</v>
      </c>
      <c r="H10" s="21">
        <f t="shared" si="5"/>
        <v>78.812092607692264</v>
      </c>
      <c r="I10" s="21">
        <f t="shared" si="5"/>
        <v>81.550660967068865</v>
      </c>
      <c r="J10" s="21">
        <f t="shared" si="5"/>
        <v>86.775366324435382</v>
      </c>
      <c r="K10" s="21">
        <f t="shared" si="5"/>
        <v>85.061415371691197</v>
      </c>
      <c r="L10" s="21">
        <f t="shared" si="5"/>
        <v>84.627171735880196</v>
      </c>
      <c r="M10" s="21">
        <f t="shared" si="5"/>
        <v>81.840040660326636</v>
      </c>
      <c r="N10" s="21">
        <f t="shared" si="5"/>
        <v>80.712865395297328</v>
      </c>
      <c r="O10" s="21">
        <f t="shared" si="5"/>
        <v>95.1851798398705</v>
      </c>
      <c r="P10" s="21">
        <f t="shared" si="5"/>
        <v>95.837227490113577</v>
      </c>
      <c r="Q10" s="21">
        <f t="shared" si="5"/>
        <v>88.960181507306757</v>
      </c>
      <c r="R10" s="55"/>
    </row>
    <row r="11" spans="1:18">
      <c r="A11" s="5">
        <v>2003</v>
      </c>
      <c r="B11" s="87">
        <f t="shared" ref="B11:Q11" si="6">IF(ISERROR((B39/B$43)*100),"…",(B39/B$43)*100)</f>
        <v>89.560071020550652</v>
      </c>
      <c r="C11" s="11">
        <f t="shared" si="6"/>
        <v>92.276703922035836</v>
      </c>
      <c r="D11" s="11">
        <f t="shared" si="6"/>
        <v>95.321074265129496</v>
      </c>
      <c r="E11" s="11">
        <f t="shared" si="6"/>
        <v>91.939981793617804</v>
      </c>
      <c r="F11" s="11">
        <f t="shared" si="6"/>
        <v>82.725789402609678</v>
      </c>
      <c r="G11" s="11">
        <f t="shared" si="6"/>
        <v>100.011082400758</v>
      </c>
      <c r="H11" s="21">
        <f t="shared" si="6"/>
        <v>82.429595257934452</v>
      </c>
      <c r="I11" s="21">
        <f t="shared" si="6"/>
        <v>84.395502848348755</v>
      </c>
      <c r="J11" s="21">
        <f t="shared" si="6"/>
        <v>87.052821097266971</v>
      </c>
      <c r="K11" s="21">
        <f t="shared" si="6"/>
        <v>86.050712978394344</v>
      </c>
      <c r="L11" s="21">
        <f t="shared" si="6"/>
        <v>86.058683104746507</v>
      </c>
      <c r="M11" s="21">
        <f t="shared" si="6"/>
        <v>85.730005983875742</v>
      </c>
      <c r="N11" s="21">
        <f t="shared" si="6"/>
        <v>83.502604255526265</v>
      </c>
      <c r="O11" s="21">
        <f t="shared" si="6"/>
        <v>93.846034293348396</v>
      </c>
      <c r="P11" s="21">
        <f t="shared" si="6"/>
        <v>93.814871237095119</v>
      </c>
      <c r="Q11" s="21">
        <f t="shared" si="6"/>
        <v>90.818027831147702</v>
      </c>
      <c r="R11" s="55"/>
    </row>
    <row r="12" spans="1:18">
      <c r="A12" s="5">
        <v>2004</v>
      </c>
      <c r="B12" s="87">
        <f t="shared" ref="B12:Q12" si="7">IF(ISERROR((B40/B$43)*100),"…",(B40/B$43)*100)</f>
        <v>92.541891965694049</v>
      </c>
      <c r="C12" s="11">
        <f t="shared" si="7"/>
        <v>100.49378114611673</v>
      </c>
      <c r="D12" s="11">
        <f t="shared" si="7"/>
        <v>96.609214946053697</v>
      </c>
      <c r="E12" s="11">
        <f t="shared" si="7"/>
        <v>91.709096631468086</v>
      </c>
      <c r="F12" s="11">
        <f t="shared" si="7"/>
        <v>87.508631271830765</v>
      </c>
      <c r="G12" s="11">
        <f t="shared" si="7"/>
        <v>101.9139388156679</v>
      </c>
      <c r="H12" s="21">
        <f t="shared" si="7"/>
        <v>85.580426323834217</v>
      </c>
      <c r="I12" s="21">
        <f t="shared" si="7"/>
        <v>87.366092225999523</v>
      </c>
      <c r="J12" s="21">
        <f t="shared" si="7"/>
        <v>90.409451805823622</v>
      </c>
      <c r="K12" s="21">
        <f t="shared" si="7"/>
        <v>91.059008630465172</v>
      </c>
      <c r="L12" s="21">
        <f t="shared" si="7"/>
        <v>89.251228111463305</v>
      </c>
      <c r="M12" s="21">
        <f t="shared" si="7"/>
        <v>87.868228623163475</v>
      </c>
      <c r="N12" s="21">
        <f t="shared" si="7"/>
        <v>88.872482901400488</v>
      </c>
      <c r="O12" s="21">
        <f t="shared" si="7"/>
        <v>97.94799895734117</v>
      </c>
      <c r="P12" s="21">
        <f t="shared" si="7"/>
        <v>96.721447525193554</v>
      </c>
      <c r="Q12" s="21">
        <f t="shared" si="7"/>
        <v>92.976994451868535</v>
      </c>
      <c r="R12" s="55"/>
    </row>
    <row r="13" spans="1:18">
      <c r="A13" s="5">
        <v>2005</v>
      </c>
      <c r="B13" s="87">
        <f t="shared" ref="B13:Q13" si="8">IF(ISERROR((B41/B$43)*100),"…",(B41/B$43)*100)</f>
        <v>95.518787608857266</v>
      </c>
      <c r="C13" s="11">
        <f t="shared" si="8"/>
        <v>103.11953811945659</v>
      </c>
      <c r="D13" s="11">
        <f t="shared" si="8"/>
        <v>97.321515182158606</v>
      </c>
      <c r="E13" s="11">
        <f t="shared" si="8"/>
        <v>96.911190361925321</v>
      </c>
      <c r="F13" s="11">
        <f t="shared" si="8"/>
        <v>91.953511515958112</v>
      </c>
      <c r="G13" s="11">
        <f t="shared" si="8"/>
        <v>103.61244387801749</v>
      </c>
      <c r="H13" s="21">
        <f t="shared" si="8"/>
        <v>90.80684013909044</v>
      </c>
      <c r="I13" s="21">
        <f t="shared" si="8"/>
        <v>90.384992400390956</v>
      </c>
      <c r="J13" s="21">
        <f t="shared" si="8"/>
        <v>95.854908369748344</v>
      </c>
      <c r="K13" s="21">
        <f t="shared" si="8"/>
        <v>94.1744848314015</v>
      </c>
      <c r="L13" s="21">
        <f t="shared" si="8"/>
        <v>92.26347514572916</v>
      </c>
      <c r="M13" s="21">
        <f t="shared" si="8"/>
        <v>90.860480383539098</v>
      </c>
      <c r="N13" s="21">
        <f t="shared" si="8"/>
        <v>92.758127190919765</v>
      </c>
      <c r="O13" s="21">
        <f t="shared" si="8"/>
        <v>96.148308281741976</v>
      </c>
      <c r="P13" s="21">
        <f t="shared" si="8"/>
        <v>97.967929618839221</v>
      </c>
      <c r="Q13" s="21">
        <f t="shared" si="8"/>
        <v>95.675958480864281</v>
      </c>
      <c r="R13" s="55"/>
    </row>
    <row r="14" spans="1:18">
      <c r="A14" s="5">
        <v>2006</v>
      </c>
      <c r="B14" s="87">
        <f t="shared" ref="B14:Q14" si="9">IF(ISERROR((B42/B$43)*100),"…",(B42/B$43)*100)</f>
        <v>98.080263229822222</v>
      </c>
      <c r="C14" s="11">
        <f t="shared" si="9"/>
        <v>101.28727166523524</v>
      </c>
      <c r="D14" s="11">
        <f t="shared" si="9"/>
        <v>99.539776096985051</v>
      </c>
      <c r="E14" s="11">
        <f t="shared" si="9"/>
        <v>95.361611579030878</v>
      </c>
      <c r="F14" s="11">
        <f t="shared" si="9"/>
        <v>96.145147672470884</v>
      </c>
      <c r="G14" s="11">
        <f t="shared" si="9"/>
        <v>102.33948593519584</v>
      </c>
      <c r="H14" s="21">
        <f t="shared" si="9"/>
        <v>95.334999427803126</v>
      </c>
      <c r="I14" s="21">
        <f t="shared" si="9"/>
        <v>95.950288574501187</v>
      </c>
      <c r="J14" s="21">
        <f t="shared" si="9"/>
        <v>98.562399028367963</v>
      </c>
      <c r="K14" s="21">
        <f t="shared" si="9"/>
        <v>97.579032156641858</v>
      </c>
      <c r="L14" s="21">
        <f t="shared" si="9"/>
        <v>96.703664041186997</v>
      </c>
      <c r="M14" s="21">
        <f t="shared" si="9"/>
        <v>96.235606150551519</v>
      </c>
      <c r="N14" s="21">
        <f t="shared" si="9"/>
        <v>95.92441544773142</v>
      </c>
      <c r="O14" s="21">
        <f t="shared" si="9"/>
        <v>97.931544712802605</v>
      </c>
      <c r="P14" s="21">
        <f t="shared" si="9"/>
        <v>98.56143556325695</v>
      </c>
      <c r="Q14" s="21">
        <f t="shared" si="9"/>
        <v>97.824825119110386</v>
      </c>
      <c r="R14" s="55"/>
    </row>
    <row r="15" spans="1:18">
      <c r="A15" s="5">
        <v>2007</v>
      </c>
      <c r="B15" s="87">
        <f t="shared" ref="B15:Q15" si="10">IF(ISERROR((B43/B$43)*100),"…",(B43/B$43)*100)</f>
        <v>100</v>
      </c>
      <c r="C15" s="11">
        <f t="shared" si="10"/>
        <v>100</v>
      </c>
      <c r="D15" s="11">
        <f t="shared" si="10"/>
        <v>100</v>
      </c>
      <c r="E15" s="11">
        <f t="shared" si="10"/>
        <v>100</v>
      </c>
      <c r="F15" s="11">
        <f>IF(ISERROR((F43/F$43)*100),"…",(F43/F$43)*100)</f>
        <v>100</v>
      </c>
      <c r="G15" s="11">
        <f t="shared" si="10"/>
        <v>100</v>
      </c>
      <c r="H15" s="21">
        <f t="shared" si="10"/>
        <v>100</v>
      </c>
      <c r="I15" s="21">
        <f t="shared" si="10"/>
        <v>100</v>
      </c>
      <c r="J15" s="21">
        <f t="shared" si="10"/>
        <v>100</v>
      </c>
      <c r="K15" s="21">
        <f t="shared" si="10"/>
        <v>100</v>
      </c>
      <c r="L15" s="21">
        <f t="shared" si="10"/>
        <v>100</v>
      </c>
      <c r="M15" s="21">
        <f t="shared" si="10"/>
        <v>100</v>
      </c>
      <c r="N15" s="21">
        <f t="shared" si="10"/>
        <v>100</v>
      </c>
      <c r="O15" s="21">
        <f t="shared" si="10"/>
        <v>100</v>
      </c>
      <c r="P15" s="21">
        <f t="shared" si="10"/>
        <v>100</v>
      </c>
      <c r="Q15" s="21">
        <f t="shared" si="10"/>
        <v>100</v>
      </c>
      <c r="R15" s="55"/>
    </row>
    <row r="16" spans="1:18">
      <c r="A16" s="5">
        <v>2008</v>
      </c>
      <c r="B16" s="87">
        <f t="shared" ref="B16:Q16" si="11">IF(ISERROR((B44/B$43)*100),"…",(B44/B$43)*100)</f>
        <v>99.687287403281161</v>
      </c>
      <c r="C16" s="11">
        <f t="shared" si="11"/>
        <v>108.64850313933331</v>
      </c>
      <c r="D16" s="11">
        <f t="shared" si="11"/>
        <v>97.366534104392045</v>
      </c>
      <c r="E16" s="11">
        <f t="shared" si="11"/>
        <v>104.4517615431394</v>
      </c>
      <c r="F16" s="11">
        <f t="shared" si="11"/>
        <v>103.17747582772139</v>
      </c>
      <c r="G16" s="11">
        <f t="shared" si="11"/>
        <v>94.009780787963749</v>
      </c>
      <c r="H16" s="21">
        <f t="shared" si="11"/>
        <v>99.334542224532768</v>
      </c>
      <c r="I16" s="21">
        <f t="shared" si="11"/>
        <v>102.09925626743743</v>
      </c>
      <c r="J16" s="21">
        <f t="shared" si="11"/>
        <v>99.918918292607259</v>
      </c>
      <c r="K16" s="21">
        <f t="shared" si="11"/>
        <v>100.8910204357724</v>
      </c>
      <c r="L16" s="21">
        <f t="shared" si="11"/>
        <v>100.7297388951159</v>
      </c>
      <c r="M16" s="21">
        <f t="shared" si="11"/>
        <v>101.37884966226329</v>
      </c>
      <c r="N16" s="21">
        <f t="shared" si="11"/>
        <v>100.60762319545444</v>
      </c>
      <c r="O16" s="21">
        <f t="shared" si="11"/>
        <v>99.090770539852031</v>
      </c>
      <c r="P16" s="21">
        <f t="shared" si="11"/>
        <v>100.88399646600057</v>
      </c>
      <c r="Q16" s="21">
        <f t="shared" si="11"/>
        <v>100.44923245823412</v>
      </c>
      <c r="R16" s="55"/>
    </row>
    <row r="17" spans="1:18">
      <c r="A17" s="5">
        <v>2009</v>
      </c>
      <c r="B17" s="87">
        <f t="shared" ref="B17:Q17" si="12">IF(ISERROR((B45/B$43)*100),"…",(B45/B$43)*100)</f>
        <v>95.12547607369433</v>
      </c>
      <c r="C17" s="11">
        <f t="shared" si="12"/>
        <v>101.88732485864824</v>
      </c>
      <c r="D17" s="11">
        <f t="shared" si="12"/>
        <v>90.184616923059508</v>
      </c>
      <c r="E17" s="11">
        <f t="shared" si="12"/>
        <v>101.26887944257545</v>
      </c>
      <c r="F17" s="11">
        <f t="shared" si="12"/>
        <v>92.516824841193923</v>
      </c>
      <c r="G17" s="11">
        <f t="shared" si="12"/>
        <v>82.046128003916536</v>
      </c>
      <c r="H17" s="21">
        <f t="shared" si="12"/>
        <v>93.219419732087346</v>
      </c>
      <c r="I17" s="21">
        <f t="shared" si="12"/>
        <v>101.57458428423811</v>
      </c>
      <c r="J17" s="21">
        <f t="shared" si="12"/>
        <v>95.574853657658267</v>
      </c>
      <c r="K17" s="21">
        <f t="shared" si="12"/>
        <v>101.28501907045937</v>
      </c>
      <c r="L17" s="21">
        <f t="shared" si="12"/>
        <v>102.64994288604726</v>
      </c>
      <c r="M17" s="21">
        <f t="shared" si="12"/>
        <v>100.55911808317155</v>
      </c>
      <c r="N17" s="21">
        <f t="shared" si="12"/>
        <v>96.432938393705882</v>
      </c>
      <c r="O17" s="21">
        <f t="shared" si="12"/>
        <v>99.243053633748715</v>
      </c>
      <c r="P17" s="21">
        <f t="shared" si="12"/>
        <v>98.200721035906497</v>
      </c>
      <c r="Q17" s="21">
        <f t="shared" si="12"/>
        <v>101.23311434466244</v>
      </c>
      <c r="R17" s="55"/>
    </row>
    <row r="18" spans="1:18">
      <c r="A18" s="5">
        <v>2010</v>
      </c>
      <c r="B18" s="87">
        <f>IF(ISERROR((B46/B$43)*100),"…",(B46/B$43)*100)</f>
        <v>98.341151791605668</v>
      </c>
      <c r="C18" s="11">
        <f t="shared" ref="C18:Q18" si="13">IF(ISERROR((C46/C$43)*100),"…",(C46/C$43)*100)</f>
        <v>101.34693761703382</v>
      </c>
      <c r="D18" s="11">
        <f>IF(ISERROR((D46/D$43)*100),"…",(D46/D$43)*100)</f>
        <v>95.176674099229501</v>
      </c>
      <c r="E18" s="11">
        <f t="shared" si="13"/>
        <v>102.26976959318191</v>
      </c>
      <c r="F18" s="11">
        <f>IF(ISERROR((F46/F$43)*100),"…",(F46/F$43)*100)</f>
        <v>99.535768092368954</v>
      </c>
      <c r="G18" s="11">
        <f t="shared" si="13"/>
        <v>86.016094376772628</v>
      </c>
      <c r="H18" s="21">
        <f t="shared" si="13"/>
        <v>97.596809518858706</v>
      </c>
      <c r="I18" s="21">
        <f t="shared" si="13"/>
        <v>105.08287528384676</v>
      </c>
      <c r="J18" s="21">
        <f t="shared" si="13"/>
        <v>99.313072557903482</v>
      </c>
      <c r="K18" s="21">
        <f t="shared" si="13"/>
        <v>102.09463461258841</v>
      </c>
      <c r="L18" s="21">
        <f t="shared" si="13"/>
        <v>104.60656399861439</v>
      </c>
      <c r="M18" s="21">
        <f t="shared" si="13"/>
        <v>100.81641659915526</v>
      </c>
      <c r="N18" s="21">
        <f t="shared" si="13"/>
        <v>97.669452155087797</v>
      </c>
      <c r="O18" s="21">
        <f t="shared" si="13"/>
        <v>98.69449047781093</v>
      </c>
      <c r="P18" s="21">
        <f t="shared" si="13"/>
        <v>100.11158722087468</v>
      </c>
      <c r="Q18" s="21">
        <f t="shared" si="13"/>
        <v>102.97107141157369</v>
      </c>
      <c r="R18" s="55"/>
    </row>
    <row r="19" spans="1:18">
      <c r="A19" s="5">
        <v>2011</v>
      </c>
      <c r="B19" s="87" t="s">
        <v>25</v>
      </c>
      <c r="C19" s="11" t="s">
        <v>25</v>
      </c>
      <c r="D19" s="11" t="s">
        <v>25</v>
      </c>
      <c r="E19" s="11" t="s">
        <v>25</v>
      </c>
      <c r="F19" s="11" t="s">
        <v>25</v>
      </c>
      <c r="G19" s="11" t="s">
        <v>25</v>
      </c>
      <c r="H19" s="21" t="s">
        <v>25</v>
      </c>
      <c r="I19" s="21" t="s">
        <v>25</v>
      </c>
      <c r="J19" s="21" t="s">
        <v>25</v>
      </c>
      <c r="K19" s="21" t="s">
        <v>25</v>
      </c>
      <c r="L19" s="21" t="s">
        <v>25</v>
      </c>
      <c r="M19" s="21" t="s">
        <v>25</v>
      </c>
      <c r="N19" s="21" t="s">
        <v>25</v>
      </c>
      <c r="O19" s="21" t="s">
        <v>25</v>
      </c>
      <c r="P19" s="21" t="s">
        <v>25</v>
      </c>
      <c r="Q19" s="21" t="s">
        <v>25</v>
      </c>
      <c r="R19" s="55"/>
    </row>
    <row r="20" spans="1:18">
      <c r="A20" s="5">
        <v>2012</v>
      </c>
      <c r="B20" s="87" t="s">
        <v>25</v>
      </c>
      <c r="C20" s="11" t="s">
        <v>25</v>
      </c>
      <c r="D20" s="11" t="s">
        <v>25</v>
      </c>
      <c r="E20" s="11" t="s">
        <v>25</v>
      </c>
      <c r="F20" s="11" t="s">
        <v>25</v>
      </c>
      <c r="G20" s="11" t="s">
        <v>25</v>
      </c>
      <c r="H20" s="21" t="s">
        <v>25</v>
      </c>
      <c r="I20" s="21" t="s">
        <v>25</v>
      </c>
      <c r="J20" s="21" t="s">
        <v>25</v>
      </c>
      <c r="K20" s="21" t="s">
        <v>25</v>
      </c>
      <c r="L20" s="21" t="s">
        <v>25</v>
      </c>
      <c r="M20" s="21" t="s">
        <v>25</v>
      </c>
      <c r="N20" s="21" t="s">
        <v>25</v>
      </c>
      <c r="O20" s="21" t="s">
        <v>25</v>
      </c>
      <c r="P20" s="21" t="s">
        <v>25</v>
      </c>
      <c r="Q20" s="21"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14">IF(ISERROR((POWER(VLOOKUP(VALUE(RIGHT($A23,4)),$A$3:$Q$21,COLUMN(B$21),)/VLOOKUP(VALUE(LEFT($A23,4)),$A$3:$Q$21,COLUMN(B$21),),1/(VALUE(RIGHT($A23,4))-VALUE(LEFT($A23,4))))-1)*100),"n.a.",(POWER(VLOOKUP(VALUE(RIGHT($A23,4)),$A$3:$Q$21,COLUMN(B$21),)/VLOOKUP(VALUE(LEFT($A23,4)),$A$3:$Q$21,COLUMN(B$21),),1/(VALUE(RIGHT($A23,4))-VALUE(LEFT($A23,4))))-1)*100)</f>
        <v>2.4955548804876271</v>
      </c>
      <c r="C23" s="9">
        <f t="shared" si="14"/>
        <v>1.295850940772536</v>
      </c>
      <c r="D23" s="9">
        <f t="shared" si="14"/>
        <v>0.66620953411735684</v>
      </c>
      <c r="E23" s="9">
        <f t="shared" si="14"/>
        <v>0.79784085253631343</v>
      </c>
      <c r="F23" s="9">
        <f t="shared" si="14"/>
        <v>3.6178162209685505</v>
      </c>
      <c r="G23" s="9">
        <f t="shared" si="14"/>
        <v>0.1970617017254872</v>
      </c>
      <c r="H23" s="28">
        <f t="shared" si="14"/>
        <v>3.6677414541284925</v>
      </c>
      <c r="I23" s="28">
        <f t="shared" si="14"/>
        <v>4.1462163778117178</v>
      </c>
      <c r="J23" s="28">
        <f t="shared" si="14"/>
        <v>2.305749862826878</v>
      </c>
      <c r="K23" s="28">
        <f t="shared" si="14"/>
        <v>4.487395960447893</v>
      </c>
      <c r="L23" s="28">
        <f t="shared" si="14"/>
        <v>3.4033269342953476</v>
      </c>
      <c r="M23" s="28">
        <f t="shared" si="14"/>
        <v>4.4968147813774895</v>
      </c>
      <c r="N23" s="28">
        <f t="shared" si="14"/>
        <v>4.2426423456560558</v>
      </c>
      <c r="O23" s="28">
        <f t="shared" si="14"/>
        <v>1.6936283240318151</v>
      </c>
      <c r="P23" s="28">
        <f t="shared" si="14"/>
        <v>1.6013251617863933</v>
      </c>
      <c r="Q23" s="58">
        <f t="shared" si="14"/>
        <v>2.6739412617398761</v>
      </c>
      <c r="R23" s="55"/>
    </row>
    <row r="24" spans="1:18">
      <c r="A24" s="26" t="s">
        <v>19</v>
      </c>
      <c r="B24" s="16">
        <f t="shared" si="14"/>
        <v>5.9043184506082369</v>
      </c>
      <c r="C24" s="9">
        <f t="shared" si="14"/>
        <v>4.3449060116711902</v>
      </c>
      <c r="D24" s="9">
        <f t="shared" si="14"/>
        <v>1.3019439840382008</v>
      </c>
      <c r="E24" s="9">
        <f t="shared" si="14"/>
        <v>-0.14089498293672342</v>
      </c>
      <c r="F24" s="9">
        <f t="shared" si="14"/>
        <v>4.4334429864895997</v>
      </c>
      <c r="G24" s="9">
        <f t="shared" si="14"/>
        <v>7.7185358903317347</v>
      </c>
      <c r="H24" s="28">
        <f t="shared" si="14"/>
        <v>7.041181036361821</v>
      </c>
      <c r="I24" s="28">
        <f t="shared" si="14"/>
        <v>5.7616911405758531</v>
      </c>
      <c r="J24" s="28">
        <f t="shared" si="14"/>
        <v>4.716983223792437</v>
      </c>
      <c r="K24" s="28">
        <f t="shared" si="14"/>
        <v>9.3908866210527187</v>
      </c>
      <c r="L24" s="28">
        <f t="shared" si="14"/>
        <v>4.9396103714467454</v>
      </c>
      <c r="M24" s="28">
        <f t="shared" si="14"/>
        <v>11.078714600073081</v>
      </c>
      <c r="N24" s="28">
        <f t="shared" si="14"/>
        <v>7.5072350102179275</v>
      </c>
      <c r="O24" s="28">
        <f t="shared" si="14"/>
        <v>3.9170701295756949</v>
      </c>
      <c r="P24" s="28">
        <f t="shared" si="14"/>
        <v>4.3486325954842586</v>
      </c>
      <c r="Q24" s="28">
        <f t="shared" si="14"/>
        <v>4.8843789860478992</v>
      </c>
      <c r="R24" s="55"/>
    </row>
    <row r="25" spans="1:18">
      <c r="A25" s="26" t="s">
        <v>20</v>
      </c>
      <c r="B25" s="16">
        <f t="shared" si="14"/>
        <v>1.4944838500478008</v>
      </c>
      <c r="C25" s="9">
        <f t="shared" si="14"/>
        <v>0.39862813547439924</v>
      </c>
      <c r="D25" s="9">
        <f t="shared" si="14"/>
        <v>0.47626832120382101</v>
      </c>
      <c r="E25" s="9">
        <f t="shared" si="14"/>
        <v>1.0811786568518444</v>
      </c>
      <c r="F25" s="9">
        <f t="shared" si="14"/>
        <v>3.3743726236761917</v>
      </c>
      <c r="G25" s="9">
        <f t="shared" si="14"/>
        <v>-1.9552487115482631</v>
      </c>
      <c r="H25" s="28">
        <f t="shared" si="14"/>
        <v>2.6765955530345886</v>
      </c>
      <c r="I25" s="28">
        <f t="shared" si="14"/>
        <v>3.6664029999452064</v>
      </c>
      <c r="J25" s="28">
        <f t="shared" si="14"/>
        <v>1.5932652972632022</v>
      </c>
      <c r="K25" s="28">
        <f t="shared" si="14"/>
        <v>3.0596669965992751</v>
      </c>
      <c r="L25" s="28">
        <f t="shared" si="14"/>
        <v>2.9468426675979487</v>
      </c>
      <c r="M25" s="28">
        <f t="shared" si="14"/>
        <v>2.5993749213379047</v>
      </c>
      <c r="N25" s="28">
        <f t="shared" si="14"/>
        <v>3.2827343394017161</v>
      </c>
      <c r="O25" s="28">
        <f t="shared" si="14"/>
        <v>1.0359193453398197</v>
      </c>
      <c r="P25" s="28">
        <f t="shared" si="14"/>
        <v>0.79132521533347155</v>
      </c>
      <c r="Q25" s="28">
        <f t="shared" si="14"/>
        <v>2.0199390878843593</v>
      </c>
      <c r="R25" s="55"/>
    </row>
    <row r="26" spans="1:18">
      <c r="H26" s="55"/>
      <c r="I26" s="55"/>
      <c r="J26" s="55"/>
      <c r="K26" s="55"/>
      <c r="L26" s="55"/>
      <c r="M26" s="55"/>
      <c r="N26" s="55"/>
      <c r="O26" s="55"/>
      <c r="P26" s="55"/>
      <c r="Q26" s="55"/>
      <c r="R26" s="55"/>
    </row>
    <row r="27" spans="1:18">
      <c r="I27" s="55"/>
      <c r="J27" s="55"/>
      <c r="K27" s="55"/>
      <c r="L27" s="55"/>
      <c r="M27" s="55"/>
      <c r="N27" s="55"/>
      <c r="O27" s="55"/>
      <c r="P27" s="55"/>
      <c r="Q27" s="55"/>
      <c r="R27" s="55"/>
    </row>
    <row r="28" spans="1:18">
      <c r="H28" s="55"/>
      <c r="I28" s="55"/>
      <c r="J28" s="55"/>
      <c r="K28" s="55"/>
      <c r="L28" s="55"/>
      <c r="M28" s="55"/>
      <c r="N28" s="55"/>
      <c r="O28" s="55"/>
      <c r="P28" s="55"/>
      <c r="Q28" s="55"/>
      <c r="R28" s="55"/>
    </row>
    <row r="29" spans="1:18" ht="12.75">
      <c r="B29" s="7" t="s">
        <v>191</v>
      </c>
      <c r="H29" s="55"/>
      <c r="I29" s="55"/>
      <c r="J29" s="86" t="str">
        <f>B29 &amp; " (continued)"</f>
        <v>Table 2.1b: Real GDP (Quantity Index), Canada, Business Sector, 1997-2010 (continued)</v>
      </c>
      <c r="K29" s="55"/>
      <c r="L29" s="55"/>
      <c r="M29" s="55"/>
      <c r="N29" s="55"/>
      <c r="O29" s="55"/>
      <c r="P29" s="55"/>
      <c r="Q29" s="55"/>
      <c r="R29" s="55"/>
    </row>
    <row r="30" spans="1:18">
      <c r="H30" s="55"/>
      <c r="I30" s="55"/>
      <c r="J30" s="55"/>
      <c r="K30" s="55"/>
      <c r="L30" s="55"/>
      <c r="M30" s="55"/>
      <c r="N30" s="55"/>
      <c r="O30" s="55"/>
      <c r="P30" s="55"/>
      <c r="Q30" s="55"/>
      <c r="R30" s="55"/>
    </row>
    <row r="31" spans="1:18" ht="33.75">
      <c r="A31" s="4"/>
      <c r="B31" s="23" t="s">
        <v>3</v>
      </c>
      <c r="C31" s="3" t="s">
        <v>2</v>
      </c>
      <c r="D31" s="3" t="s">
        <v>1</v>
      </c>
      <c r="E31" s="3" t="s">
        <v>0</v>
      </c>
      <c r="F31" s="3" t="s">
        <v>4</v>
      </c>
      <c r="G31" s="3" t="s">
        <v>5</v>
      </c>
      <c r="H31" s="3" t="s">
        <v>6</v>
      </c>
      <c r="I31" s="3" t="s">
        <v>7</v>
      </c>
      <c r="J31" s="3" t="s">
        <v>8</v>
      </c>
      <c r="K31" s="3" t="s">
        <v>9</v>
      </c>
      <c r="L31" s="3" t="s">
        <v>14</v>
      </c>
      <c r="M31" s="3" t="s">
        <v>10</v>
      </c>
      <c r="N31" s="3" t="s">
        <v>15</v>
      </c>
      <c r="O31" s="3" t="s">
        <v>11</v>
      </c>
      <c r="P31" s="3" t="s">
        <v>12</v>
      </c>
      <c r="Q31" s="3" t="s">
        <v>13</v>
      </c>
      <c r="R31" s="55"/>
    </row>
    <row r="32" spans="1:18" ht="11.25" customHeight="1">
      <c r="A32" s="5"/>
      <c r="B32" s="141" t="s">
        <v>221</v>
      </c>
      <c r="C32" s="142"/>
      <c r="D32" s="142"/>
      <c r="E32" s="142"/>
      <c r="F32" s="142"/>
      <c r="G32" s="142"/>
      <c r="H32" s="142"/>
      <c r="I32" s="142"/>
      <c r="J32" s="142" t="s">
        <v>221</v>
      </c>
      <c r="K32" s="142"/>
      <c r="L32" s="142"/>
      <c r="M32" s="142"/>
      <c r="N32" s="142"/>
      <c r="O32" s="142"/>
      <c r="P32" s="142"/>
      <c r="Q32" s="142"/>
      <c r="R32" s="55"/>
    </row>
    <row r="33" spans="1:17">
      <c r="A33" s="5">
        <v>1997</v>
      </c>
      <c r="B33" s="87">
        <v>81.14961362468982</v>
      </c>
      <c r="C33" s="21">
        <v>100.99072773367723</v>
      </c>
      <c r="D33" s="21">
        <v>93.478602256889189</v>
      </c>
      <c r="E33" s="21">
        <v>100.64523661787455</v>
      </c>
      <c r="F33" s="21">
        <v>78.667278262518622</v>
      </c>
      <c r="G33" s="21">
        <v>83.202892156908177</v>
      </c>
      <c r="H33" s="21">
        <v>77.531017123048855</v>
      </c>
      <c r="I33" s="21">
        <v>75.986948617770395</v>
      </c>
      <c r="J33" s="21">
        <v>85.096050578130473</v>
      </c>
      <c r="K33" s="21">
        <v>67.832767903294695</v>
      </c>
      <c r="L33" s="21">
        <v>80.001927858112381</v>
      </c>
      <c r="M33" s="21">
        <v>69.538566733292811</v>
      </c>
      <c r="N33" s="21">
        <v>70.505928852481091</v>
      </c>
      <c r="O33" s="21">
        <v>83.349868253513421</v>
      </c>
      <c r="P33" s="21">
        <v>84.968561231866744</v>
      </c>
      <c r="Q33" s="21">
        <v>82.136565456766149</v>
      </c>
    </row>
    <row r="34" spans="1:17">
      <c r="A34" s="5">
        <v>1998</v>
      </c>
      <c r="B34" s="87">
        <v>84.940758804013726</v>
      </c>
      <c r="C34" s="21">
        <v>107.45492797647533</v>
      </c>
      <c r="D34" s="21">
        <v>95.065476258993627</v>
      </c>
      <c r="E34" s="21">
        <v>98.679910257872876</v>
      </c>
      <c r="F34" s="21">
        <v>81.163072257812345</v>
      </c>
      <c r="G34" s="21">
        <v>87.364893169288393</v>
      </c>
      <c r="H34" s="21">
        <v>83.665643045353136</v>
      </c>
      <c r="I34" s="21">
        <v>80.638885672847721</v>
      </c>
      <c r="J34" s="21">
        <v>87.002673626374559</v>
      </c>
      <c r="K34" s="21">
        <v>73.026194062156165</v>
      </c>
      <c r="L34" s="21">
        <v>82.659790787312119</v>
      </c>
      <c r="M34" s="21">
        <v>78.218782474877855</v>
      </c>
      <c r="N34" s="21">
        <v>75.37914460133149</v>
      </c>
      <c r="O34" s="21">
        <v>86.482664917704298</v>
      </c>
      <c r="P34" s="21">
        <v>89.995203836521043</v>
      </c>
      <c r="Q34" s="21">
        <v>83.99403230857493</v>
      </c>
    </row>
    <row r="35" spans="1:17">
      <c r="A35" s="5">
        <v>1999</v>
      </c>
      <c r="B35" s="87">
        <v>90.597102534863723</v>
      </c>
      <c r="C35" s="21">
        <v>115.3972097135872</v>
      </c>
      <c r="D35" s="21">
        <v>94.25210433140478</v>
      </c>
      <c r="E35" s="21">
        <v>100.08105865485332</v>
      </c>
      <c r="F35" s="21">
        <v>85.094512232837744</v>
      </c>
      <c r="G35" s="21">
        <v>94.497403682068878</v>
      </c>
      <c r="H35" s="21">
        <v>89.433498733053156</v>
      </c>
      <c r="I35" s="21">
        <v>84.529543920457868</v>
      </c>
      <c r="J35" s="21">
        <v>92.699752640156234</v>
      </c>
      <c r="K35" s="21">
        <v>82.297485675944941</v>
      </c>
      <c r="L35" s="21">
        <v>87.943735855404952</v>
      </c>
      <c r="M35" s="21">
        <v>86.10667287231567</v>
      </c>
      <c r="N35" s="21">
        <v>84.119538704398266</v>
      </c>
      <c r="O35" s="21">
        <v>89.68027056525321</v>
      </c>
      <c r="P35" s="21">
        <v>93.522651011830888</v>
      </c>
      <c r="Q35" s="21">
        <v>89.452854909420722</v>
      </c>
    </row>
    <row r="36" spans="1:17">
      <c r="A36" s="5">
        <v>2000</v>
      </c>
      <c r="B36" s="87">
        <v>96.388997932819493</v>
      </c>
      <c r="C36" s="21">
        <v>114.73482519966404</v>
      </c>
      <c r="D36" s="21">
        <v>97.177461167054872</v>
      </c>
      <c r="E36" s="21">
        <v>100.22042345403631</v>
      </c>
      <c r="F36" s="21">
        <v>89.601011654326484</v>
      </c>
      <c r="G36" s="21">
        <v>103.99435084687754</v>
      </c>
      <c r="H36" s="21">
        <v>95.088535384819721</v>
      </c>
      <c r="I36" s="21">
        <v>89.892646156553226</v>
      </c>
      <c r="J36" s="21">
        <v>97.714895284592984</v>
      </c>
      <c r="K36" s="21">
        <v>88.793866116555847</v>
      </c>
      <c r="L36" s="21">
        <v>92.452528815574553</v>
      </c>
      <c r="M36" s="21">
        <v>95.305567460837821</v>
      </c>
      <c r="N36" s="21">
        <v>87.6069811874153</v>
      </c>
      <c r="O36" s="21">
        <v>93.533158138927149</v>
      </c>
      <c r="P36" s="21">
        <v>96.542502374963135</v>
      </c>
      <c r="Q36" s="21">
        <v>94.769583554268578</v>
      </c>
    </row>
    <row r="37" spans="1:17">
      <c r="A37" s="5">
        <v>2001</v>
      </c>
      <c r="B37" s="87">
        <v>97.518458008144506</v>
      </c>
      <c r="C37" s="21">
        <v>106.00146684631389</v>
      </c>
      <c r="D37" s="21">
        <v>96.270989268283131</v>
      </c>
      <c r="E37" s="21">
        <v>94.438566579988489</v>
      </c>
      <c r="F37" s="21">
        <v>95.856069725675511</v>
      </c>
      <c r="G37" s="21">
        <v>99.276291127088683</v>
      </c>
      <c r="H37" s="21">
        <v>96.758017157509983</v>
      </c>
      <c r="I37" s="21">
        <v>94.440308047101595</v>
      </c>
      <c r="J37" s="21">
        <v>100.33151331242671</v>
      </c>
      <c r="K37" s="21">
        <v>95.749525210685491</v>
      </c>
      <c r="L37" s="21">
        <v>97.262577070316738</v>
      </c>
      <c r="M37" s="21">
        <v>97.757131734988675</v>
      </c>
      <c r="N37" s="21">
        <v>91.766712723457161</v>
      </c>
      <c r="O37" s="21">
        <v>98.730351154391343</v>
      </c>
      <c r="P37" s="21">
        <v>98.165415089176051</v>
      </c>
      <c r="Q37" s="21">
        <v>97.788435791277379</v>
      </c>
    </row>
    <row r="38" spans="1:17">
      <c r="A38" s="5">
        <v>2002</v>
      </c>
      <c r="B38" s="87">
        <v>99.999999998769354</v>
      </c>
      <c r="C38" s="21">
        <v>99.999999955812697</v>
      </c>
      <c r="D38" s="21">
        <v>99.999999980921388</v>
      </c>
      <c r="E38" s="21">
        <v>99.999999963264273</v>
      </c>
      <c r="F38" s="21">
        <v>99.999999982542789</v>
      </c>
      <c r="G38" s="21">
        <v>99.999999994526107</v>
      </c>
      <c r="H38" s="21">
        <v>99.999999981857584</v>
      </c>
      <c r="I38" s="21">
        <v>99.999999982827205</v>
      </c>
      <c r="J38" s="21">
        <v>99.999999978939044</v>
      </c>
      <c r="K38" s="21">
        <v>99.999999972361721</v>
      </c>
      <c r="L38" s="21">
        <v>99.999999991596752</v>
      </c>
      <c r="M38" s="21">
        <v>99.999999979213854</v>
      </c>
      <c r="N38" s="21">
        <v>99.999999959559332</v>
      </c>
      <c r="O38" s="21">
        <v>99.999999879987584</v>
      </c>
      <c r="P38" s="21">
        <v>99.999999960141679</v>
      </c>
      <c r="Q38" s="21">
        <v>99.999999979195692</v>
      </c>
    </row>
    <row r="39" spans="1:17">
      <c r="A39" s="5">
        <v>2003</v>
      </c>
      <c r="B39" s="87">
        <v>101.81950870844045</v>
      </c>
      <c r="C39" s="21">
        <v>108.70624320976081</v>
      </c>
      <c r="D39" s="21">
        <v>102.06078929276192</v>
      </c>
      <c r="E39" s="21">
        <v>100.32665738823152</v>
      </c>
      <c r="F39" s="21">
        <v>103.77757771385392</v>
      </c>
      <c r="G39" s="21">
        <v>99.247973636819836</v>
      </c>
      <c r="H39" s="21">
        <v>104.5900350004593</v>
      </c>
      <c r="I39" s="21">
        <v>103.48843508201068</v>
      </c>
      <c r="J39" s="21">
        <v>100.31973907601852</v>
      </c>
      <c r="K39" s="21">
        <v>101.16303917422171</v>
      </c>
      <c r="L39" s="21">
        <v>101.69155051772533</v>
      </c>
      <c r="M39" s="21">
        <v>104.75313217630753</v>
      </c>
      <c r="N39" s="21">
        <v>103.45637441168391</v>
      </c>
      <c r="O39" s="21">
        <v>98.593115376362334</v>
      </c>
      <c r="P39" s="21">
        <v>97.889800922485875</v>
      </c>
      <c r="Q39" s="21">
        <v>102.08840210695196</v>
      </c>
    </row>
    <row r="40" spans="1:17">
      <c r="A40" s="5">
        <v>2004</v>
      </c>
      <c r="B40" s="87">
        <v>105.20949645891208</v>
      </c>
      <c r="C40" s="21">
        <v>118.38634183951926</v>
      </c>
      <c r="D40" s="21">
        <v>103.44000848042623</v>
      </c>
      <c r="E40" s="21">
        <v>100.07471110646024</v>
      </c>
      <c r="F40" s="21">
        <v>109.77754153844216</v>
      </c>
      <c r="G40" s="21">
        <v>101.13631079674444</v>
      </c>
      <c r="H40" s="21">
        <v>108.58793806466571</v>
      </c>
      <c r="I40" s="21">
        <v>107.13106573872626</v>
      </c>
      <c r="J40" s="21">
        <v>104.18792292821909</v>
      </c>
      <c r="K40" s="21">
        <v>107.05089752786181</v>
      </c>
      <c r="L40" s="21">
        <v>105.46403273704419</v>
      </c>
      <c r="M40" s="21">
        <v>107.36581738710534</v>
      </c>
      <c r="N40" s="21">
        <v>110.10943847700139</v>
      </c>
      <c r="O40" s="21">
        <v>102.90257265318905</v>
      </c>
      <c r="P40" s="21">
        <v>100.92262685355713</v>
      </c>
      <c r="Q40" s="21">
        <v>104.51529308636655</v>
      </c>
    </row>
    <row r="41" spans="1:17">
      <c r="A41" s="5">
        <v>2005</v>
      </c>
      <c r="B41" s="87">
        <v>108.59388470703692</v>
      </c>
      <c r="C41" s="21">
        <v>121.47960551303292</v>
      </c>
      <c r="D41" s="21">
        <v>104.20267219221029</v>
      </c>
      <c r="E41" s="21">
        <v>105.75133476045013</v>
      </c>
      <c r="F41" s="21">
        <v>115.3535403689731</v>
      </c>
      <c r="G41" s="21">
        <v>102.82185585438697</v>
      </c>
      <c r="H41" s="21">
        <v>115.21942524052827</v>
      </c>
      <c r="I41" s="21">
        <v>110.83293662250986</v>
      </c>
      <c r="J41" s="21">
        <v>110.46327132884515</v>
      </c>
      <c r="K41" s="21">
        <v>110.713517279087</v>
      </c>
      <c r="L41" s="21">
        <v>109.02346521271986</v>
      </c>
      <c r="M41" s="21">
        <v>111.02203717342346</v>
      </c>
      <c r="N41" s="21">
        <v>114.92359576025193</v>
      </c>
      <c r="O41" s="21">
        <v>101.01184693678347</v>
      </c>
      <c r="P41" s="21">
        <v>102.2232509698771</v>
      </c>
      <c r="Q41" s="21">
        <v>107.54919430228591</v>
      </c>
    </row>
    <row r="42" spans="1:17">
      <c r="A42" s="5">
        <v>2006</v>
      </c>
      <c r="B42" s="87">
        <v>111.5059881290569</v>
      </c>
      <c r="C42" s="21">
        <v>119.32111052641139</v>
      </c>
      <c r="D42" s="21">
        <v>106.57777614031268</v>
      </c>
      <c r="E42" s="21">
        <v>104.06040491018649</v>
      </c>
      <c r="F42" s="21">
        <v>120.61185038477311</v>
      </c>
      <c r="G42" s="21">
        <v>101.55861088875717</v>
      </c>
      <c r="H42" s="21">
        <v>120.96493857238617</v>
      </c>
      <c r="I42" s="21">
        <v>117.65727882545269</v>
      </c>
      <c r="J42" s="21">
        <v>113.58338568010775</v>
      </c>
      <c r="K42" s="21">
        <v>114.71597516133902</v>
      </c>
      <c r="L42" s="21">
        <v>114.27023029302109</v>
      </c>
      <c r="M42" s="21">
        <v>117.58988064286203</v>
      </c>
      <c r="N42" s="21">
        <v>118.84649979794659</v>
      </c>
      <c r="O42" s="21">
        <v>102.88528609182887</v>
      </c>
      <c r="P42" s="21">
        <v>102.84253635586387</v>
      </c>
      <c r="Q42" s="21">
        <v>109.96473190730143</v>
      </c>
    </row>
    <row r="43" spans="1:17">
      <c r="A43" s="5">
        <v>2007</v>
      </c>
      <c r="B43" s="87">
        <v>113.68850822491723</v>
      </c>
      <c r="C43" s="21">
        <v>117.80464471466843</v>
      </c>
      <c r="D43" s="21">
        <v>107.0705403601373</v>
      </c>
      <c r="E43" s="21">
        <v>109.12190260537542</v>
      </c>
      <c r="F43" s="21">
        <v>125.44767292432766</v>
      </c>
      <c r="G43" s="21">
        <v>99.236975797461852</v>
      </c>
      <c r="H43" s="21">
        <v>126.88408171019346</v>
      </c>
      <c r="I43" s="21">
        <v>122.62316307063213</v>
      </c>
      <c r="J43" s="21">
        <v>115.24007816349568</v>
      </c>
      <c r="K43" s="21">
        <v>117.56211619027697</v>
      </c>
      <c r="L43" s="21">
        <v>118.16535746189754</v>
      </c>
      <c r="M43" s="21">
        <v>122.1895775861834</v>
      </c>
      <c r="N43" s="21">
        <v>123.89598544148051</v>
      </c>
      <c r="O43" s="21">
        <v>105.05837153243502</v>
      </c>
      <c r="P43" s="21">
        <v>104.34358607719274</v>
      </c>
      <c r="Q43" s="21">
        <v>112.4098425664545</v>
      </c>
    </row>
    <row r="44" spans="1:17">
      <c r="A44" s="5">
        <v>2008</v>
      </c>
      <c r="B44" s="87">
        <v>113.33298993867618</v>
      </c>
      <c r="C44" s="21">
        <v>127.99298311109699</v>
      </c>
      <c r="D44" s="21">
        <v>104.25087419550994</v>
      </c>
      <c r="E44" s="21">
        <v>113.97974950070355</v>
      </c>
      <c r="F44" s="21">
        <v>129.43374240793716</v>
      </c>
      <c r="G44" s="21">
        <v>93.292463407798522</v>
      </c>
      <c r="H44" s="21">
        <v>126.03972172262277</v>
      </c>
      <c r="I44" s="21">
        <v>125.19733750672239</v>
      </c>
      <c r="J44" s="21">
        <v>115.14663954052</v>
      </c>
      <c r="K44" s="21">
        <v>118.60961867025883</v>
      </c>
      <c r="L44" s="21">
        <v>119.02765603584974</v>
      </c>
      <c r="M44" s="21">
        <v>123.87438816405142</v>
      </c>
      <c r="N44" s="21">
        <v>124.64880618725979</v>
      </c>
      <c r="O44" s="21">
        <v>104.10314986811042</v>
      </c>
      <c r="P44" s="21">
        <v>105.26597969061338</v>
      </c>
      <c r="Q44" s="21">
        <v>112.91482406551287</v>
      </c>
    </row>
    <row r="45" spans="1:17">
      <c r="A45" s="5">
        <v>2009</v>
      </c>
      <c r="B45" s="87">
        <v>108.14673469003364</v>
      </c>
      <c r="C45" s="21">
        <v>120.02800105901062</v>
      </c>
      <c r="D45" s="21">
        <v>96.56115666123965</v>
      </c>
      <c r="E45" s="21">
        <v>110.50652799488225</v>
      </c>
      <c r="F45" s="21">
        <v>116.06020382675408</v>
      </c>
      <c r="G45" s="21">
        <v>81.420096190001217</v>
      </c>
      <c r="H45" s="21">
        <v>118.28060470262992</v>
      </c>
      <c r="I45" s="21">
        <v>124.55396812517799</v>
      </c>
      <c r="J45" s="21">
        <v>110.140536059732</v>
      </c>
      <c r="K45" s="21">
        <v>119.07281180295762</v>
      </c>
      <c r="L45" s="21">
        <v>121.29667194573139</v>
      </c>
      <c r="M45" s="21">
        <v>122.87276161021867</v>
      </c>
      <c r="N45" s="21">
        <v>119.4765393130577</v>
      </c>
      <c r="O45" s="21">
        <v>104.26313600667747</v>
      </c>
      <c r="P45" s="21">
        <v>102.46615388252502</v>
      </c>
      <c r="Q45" s="21">
        <v>113.79598445995391</v>
      </c>
    </row>
    <row r="46" spans="1:17">
      <c r="A46" s="5">
        <v>2010</v>
      </c>
      <c r="B46" s="87">
        <v>111.80258844307794</v>
      </c>
      <c r="C46" s="21">
        <v>119.39139978894333</v>
      </c>
      <c r="D46" s="21">
        <v>101.90617925485188</v>
      </c>
      <c r="E46" s="21">
        <v>111.5987183702138</v>
      </c>
      <c r="F46" s="21">
        <v>124.86530479923231</v>
      </c>
      <c r="G46" s="21">
        <v>85.359770758599808</v>
      </c>
      <c r="H46" s="21">
        <v>123.83481553645055</v>
      </c>
      <c r="I46" s="21">
        <v>128.85594551862042</v>
      </c>
      <c r="J46" s="21">
        <v>114.44846244229716</v>
      </c>
      <c r="K46" s="21">
        <v>120.0246129672899</v>
      </c>
      <c r="L46" s="21">
        <v>123.60872027757132</v>
      </c>
      <c r="M46" s="21">
        <v>123.18715358003469</v>
      </c>
      <c r="N46" s="21">
        <v>121.00853022284134</v>
      </c>
      <c r="O46" s="21">
        <v>103.6868244882223</v>
      </c>
      <c r="P46" s="21">
        <v>104.46002018505725</v>
      </c>
      <c r="Q46" s="21">
        <v>115.74961926274143</v>
      </c>
    </row>
    <row r="47" spans="1:17">
      <c r="A47" s="5">
        <v>2011</v>
      </c>
      <c r="B47" s="98" t="s">
        <v>25</v>
      </c>
      <c r="C47" s="88" t="s">
        <v>25</v>
      </c>
      <c r="D47" s="88" t="s">
        <v>25</v>
      </c>
      <c r="E47" s="88" t="s">
        <v>25</v>
      </c>
      <c r="F47" s="88" t="s">
        <v>25</v>
      </c>
      <c r="G47" s="88" t="s">
        <v>25</v>
      </c>
      <c r="H47" s="88" t="s">
        <v>25</v>
      </c>
      <c r="I47" s="88" t="s">
        <v>25</v>
      </c>
      <c r="J47" s="88" t="s">
        <v>25</v>
      </c>
      <c r="K47" s="88" t="s">
        <v>25</v>
      </c>
      <c r="L47" s="88" t="s">
        <v>25</v>
      </c>
      <c r="M47" s="88" t="s">
        <v>25</v>
      </c>
      <c r="N47" s="88" t="s">
        <v>25</v>
      </c>
      <c r="O47" s="88" t="s">
        <v>25</v>
      </c>
      <c r="P47" s="88" t="s">
        <v>25</v>
      </c>
      <c r="Q47" s="88" t="s">
        <v>25</v>
      </c>
    </row>
    <row r="48" spans="1:17">
      <c r="A48" s="5">
        <v>2012</v>
      </c>
      <c r="B48" s="98" t="s">
        <v>25</v>
      </c>
      <c r="C48" s="88" t="s">
        <v>25</v>
      </c>
      <c r="D48" s="88" t="s">
        <v>25</v>
      </c>
      <c r="E48" s="88" t="s">
        <v>25</v>
      </c>
      <c r="F48" s="88" t="s">
        <v>25</v>
      </c>
      <c r="G48" s="88" t="s">
        <v>25</v>
      </c>
      <c r="H48" s="88" t="s">
        <v>25</v>
      </c>
      <c r="I48" s="88" t="s">
        <v>25</v>
      </c>
      <c r="J48" s="88" t="s">
        <v>25</v>
      </c>
      <c r="K48" s="88" t="s">
        <v>25</v>
      </c>
      <c r="L48" s="88" t="s">
        <v>25</v>
      </c>
      <c r="M48" s="88" t="s">
        <v>25</v>
      </c>
      <c r="N48" s="88" t="s">
        <v>25</v>
      </c>
      <c r="O48" s="88" t="s">
        <v>25</v>
      </c>
      <c r="P48" s="88" t="s">
        <v>25</v>
      </c>
      <c r="Q48" s="88" t="s">
        <v>25</v>
      </c>
    </row>
    <row r="50" spans="2:11">
      <c r="B50" s="1" t="s">
        <v>16</v>
      </c>
      <c r="C50" s="1" t="s">
        <v>188</v>
      </c>
      <c r="J50" s="55" t="s">
        <v>23</v>
      </c>
      <c r="K50" s="55" t="s">
        <v>26</v>
      </c>
    </row>
    <row r="51" spans="2:11">
      <c r="J51" s="55" t="s">
        <v>16</v>
      </c>
      <c r="K51" s="55" t="s">
        <v>188</v>
      </c>
    </row>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26" man="1"/>
  </colBreaks>
</worksheet>
</file>

<file path=xl/worksheets/sheet40.xml><?xml version="1.0" encoding="utf-8"?>
<worksheet xmlns="http://schemas.openxmlformats.org/spreadsheetml/2006/main" xmlns:r="http://schemas.openxmlformats.org/officeDocument/2006/relationships">
  <sheetPr codeName="Sheet32">
    <tabColor theme="4" tint="-0.249977111117893"/>
  </sheetPr>
  <dimension ref="A1:R49"/>
  <sheetViews>
    <sheetView zoomScaleNormal="100" workbookViewId="0">
      <selection activeCell="B23" sqref="B23"/>
    </sheetView>
  </sheetViews>
  <sheetFormatPr defaultRowHeight="11.25"/>
  <cols>
    <col min="1" max="1" width="9.140625" style="1"/>
    <col min="2" max="17" width="12.7109375" style="1" customWidth="1"/>
    <col min="18" max="16384" width="9.140625" style="1"/>
  </cols>
  <sheetData>
    <row r="1" spans="1:18" ht="12.75">
      <c r="B1" s="7" t="str">
        <f>'Table of Contents'!B67</f>
        <v>Table 49: Average Weekly Hours Worked, Newfoundland and Labrador, Business Sector Industries, 1997-2010</v>
      </c>
      <c r="H1" s="7"/>
      <c r="J1" s="7" t="str">
        <f>B1 &amp; " (continued)"</f>
        <v>Table 49: Average Weekly Hours Worked,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96</v>
      </c>
      <c r="C4" s="142"/>
      <c r="D4" s="142"/>
      <c r="E4" s="142"/>
      <c r="F4" s="142"/>
      <c r="G4" s="142"/>
      <c r="H4" s="142"/>
      <c r="I4" s="142"/>
      <c r="J4" s="142" t="s">
        <v>96</v>
      </c>
      <c r="K4" s="142"/>
      <c r="L4" s="142"/>
      <c r="M4" s="142"/>
      <c r="N4" s="142"/>
      <c r="O4" s="142"/>
      <c r="P4" s="142"/>
      <c r="Q4" s="142"/>
      <c r="R4" s="55"/>
    </row>
    <row r="5" spans="1:18">
      <c r="A5" s="5">
        <v>1997</v>
      </c>
      <c r="B5" s="87">
        <f>IF(ISERROR((([1]Hrs_Wkd_NFLD!B5*1000000)/[1]Jobs_NFLD!B5)/52),"..",(([1]Hrs_Wkd_NFLD!B5*1000000)/[1]Jobs_NFLD!B5)/52)</f>
        <v>36.447200574461363</v>
      </c>
      <c r="C5" s="21">
        <f>IF(ISERROR(((Hrs_Wkd_NFLD!C5*1000000)/Jobs_NFLD!C5)/52),"..",((Hrs_Wkd_NFLD!C5*1000000)/Jobs_NFLD!C5)/52)</f>
        <v>44.380180969891072</v>
      </c>
      <c r="D5" s="21">
        <f>IF(ISERROR(((Hrs_Wkd_NFLD!D5*1000000)/Jobs_NFLD!D5)/52),"..",((Hrs_Wkd_NFLD!D5*1000000)/Jobs_NFLD!D5)/52)</f>
        <v>44.864750521526844</v>
      </c>
      <c r="E5" s="21">
        <f>IF(ISERROR(((Hrs_Wkd_NFLD!E5*1000000)/Jobs_NFLD!E5)/52),"..",((Hrs_Wkd_NFLD!E5*1000000)/Jobs_NFLD!E5)/52)</f>
        <v>35.763888794326391</v>
      </c>
      <c r="F5" s="21">
        <f>IF(ISERROR(((Hrs_Wkd_NFLD!F5*1000000)/Jobs_NFLD!F5)/52),"..",((Hrs_Wkd_NFLD!F5*1000000)/Jobs_NFLD!F5)/52)</f>
        <v>43.553788153377496</v>
      </c>
      <c r="G5" s="21">
        <f>IF(ISERROR(((Hrs_Wkd_NFLD!G5*1000000)/Jobs_NFLD!G5)/52),"..",((Hrs_Wkd_NFLD!G5*1000000)/Jobs_NFLD!G5)/52)</f>
        <v>38.761279422918378</v>
      </c>
      <c r="H5" s="21">
        <f>IF(ISERROR(((Hrs_Wkd_NFLD!H5*1000000)/Jobs_NFLD!H5)/52),"..",((Hrs_Wkd_NFLD!H5*1000000)/Jobs_NFLD!H5)/52)</f>
        <v>39.188218278707168</v>
      </c>
      <c r="I5" s="21">
        <f>IF(ISERROR(((Hrs_Wkd_NFLD!I5*1000000)/Jobs_NFLD!I5)/52),"..",((Hrs_Wkd_NFLD!I5*1000000)/Jobs_NFLD!I5)/52)</f>
        <v>33.690427307034177</v>
      </c>
      <c r="J5" s="21">
        <f>IF(ISERROR(((Hrs_Wkd_NFLD!J5*1000000)/Jobs_NFLD!J5)/52),"..",((Hrs_Wkd_NFLD!J5*1000000)/Jobs_NFLD!J5)/52)</f>
        <v>36.694218006696083</v>
      </c>
      <c r="K5" s="21">
        <f>IF(ISERROR(((Hrs_Wkd_NFLD!K5*1000000)/Jobs_NFLD!K5)/52),"..",((Hrs_Wkd_NFLD!K5*1000000)/Jobs_NFLD!K5)/52)</f>
        <v>34.484665549038105</v>
      </c>
      <c r="L5" s="21">
        <f>IF(ISERROR(((Hrs_Wkd_NFLD!L5*1000000)/Jobs_NFLD!L5)/52),"..",((Hrs_Wkd_NFLD!L5*1000000)/Jobs_NFLD!L5)/52)</f>
        <v>34.220107096068553</v>
      </c>
      <c r="M5" s="21">
        <f>IF(ISERROR(((Hrs_Wkd_NFLD!M5*1000000)/Jobs_NFLD!M5)/52),"..",((Hrs_Wkd_NFLD!M5*1000000)/Jobs_NFLD!M5)/52)</f>
        <v>37.071005839396079</v>
      </c>
      <c r="N5" s="21">
        <f>IF(ISERROR(((Hrs_Wkd_NFLD!N5*1000000)/Jobs_NFLD!N5)/52),"..",((Hrs_Wkd_NFLD!N5*1000000)/Jobs_NFLD!N5)/52)</f>
        <v>29.31547601889509</v>
      </c>
      <c r="O5" s="21">
        <f>IF(ISERROR(((Hrs_Wkd_NFLD!O5*1000000)/Jobs_NFLD!O5)/52),"..",((Hrs_Wkd_NFLD!O5*1000000)/Jobs_NFLD!O5)/52)</f>
        <v>30.309734335037099</v>
      </c>
      <c r="P5" s="21">
        <f>IF(ISERROR(((Hrs_Wkd_NFLD!P5*1000000)/Jobs_NFLD!P5)/52),"..",((Hrs_Wkd_NFLD!P5*1000000)/Jobs_NFLD!P5)/52)</f>
        <v>34.289352990692983</v>
      </c>
      <c r="Q5" s="21">
        <f>IF(ISERROR(((Hrs_Wkd_NFLD!Q5*1000000)/Jobs_NFLD!Q5)/52),"..",((Hrs_Wkd_NFLD!Q5*1000000)/Jobs_NFLD!Q5)/52)</f>
        <v>58.672471453060389</v>
      </c>
      <c r="R5" s="55"/>
    </row>
    <row r="6" spans="1:18">
      <c r="A6" s="5">
        <v>1998</v>
      </c>
      <c r="B6" s="87">
        <f>IF(ISERROR((([1]Hrs_Wkd_NFLD!B6*1000000)/[1]Jobs_NFLD!B6)/52),"..",(([1]Hrs_Wkd_NFLD!B6*1000000)/[1]Jobs_NFLD!B6)/52)</f>
        <v>36.883899657097821</v>
      </c>
      <c r="C6" s="21">
        <f>IF(ISERROR(((Hrs_Wkd_NFLD!C6*1000000)/Jobs_NFLD!C6)/52),"..",((Hrs_Wkd_NFLD!C6*1000000)/Jobs_NFLD!C6)/52)</f>
        <v>47.132306870840615</v>
      </c>
      <c r="D6" s="21">
        <f>IF(ISERROR(((Hrs_Wkd_NFLD!D6*1000000)/Jobs_NFLD!D6)/52),"..",((Hrs_Wkd_NFLD!D6*1000000)/Jobs_NFLD!D6)/52)</f>
        <v>41.341530920524683</v>
      </c>
      <c r="E6" s="21">
        <f>IF(ISERROR(((Hrs_Wkd_NFLD!E6*1000000)/Jobs_NFLD!E6)/52),"..",((Hrs_Wkd_NFLD!E6*1000000)/Jobs_NFLD!E6)/52)</f>
        <v>35.834477906250086</v>
      </c>
      <c r="F6" s="21">
        <f>IF(ISERROR(((Hrs_Wkd_NFLD!F6*1000000)/Jobs_NFLD!F6)/52),"..",((Hrs_Wkd_NFLD!F6*1000000)/Jobs_NFLD!F6)/52)</f>
        <v>43.0274700669368</v>
      </c>
      <c r="G6" s="21">
        <f>IF(ISERROR(((Hrs_Wkd_NFLD!G6*1000000)/Jobs_NFLD!G6)/52),"..",((Hrs_Wkd_NFLD!G6*1000000)/Jobs_NFLD!G6)/52)</f>
        <v>39.575059194610496</v>
      </c>
      <c r="H6" s="21">
        <f>IF(ISERROR(((Hrs_Wkd_NFLD!H6*1000000)/Jobs_NFLD!H6)/52),"..",((Hrs_Wkd_NFLD!H6*1000000)/Jobs_NFLD!H6)/52)</f>
        <v>41.535160064115225</v>
      </c>
      <c r="I6" s="21">
        <f>IF(ISERROR(((Hrs_Wkd_NFLD!I6*1000000)/Jobs_NFLD!I6)/52),"..",((Hrs_Wkd_NFLD!I6*1000000)/Jobs_NFLD!I6)/52)</f>
        <v>34.227531485956007</v>
      </c>
      <c r="J6" s="21">
        <f>IF(ISERROR(((Hrs_Wkd_NFLD!J6*1000000)/Jobs_NFLD!J6)/52),"..",((Hrs_Wkd_NFLD!J6*1000000)/Jobs_NFLD!J6)/52)</f>
        <v>39.282104044027044</v>
      </c>
      <c r="K6" s="21">
        <f>IF(ISERROR(((Hrs_Wkd_NFLD!K6*1000000)/Jobs_NFLD!K6)/52),"..",((Hrs_Wkd_NFLD!K6*1000000)/Jobs_NFLD!K6)/52)</f>
        <v>32.047858206592792</v>
      </c>
      <c r="L6" s="21">
        <f>IF(ISERROR(((Hrs_Wkd_NFLD!L6*1000000)/Jobs_NFLD!L6)/52),"..",((Hrs_Wkd_NFLD!L6*1000000)/Jobs_NFLD!L6)/52)</f>
        <v>35.490260770527954</v>
      </c>
      <c r="M6" s="21">
        <f>IF(ISERROR(((Hrs_Wkd_NFLD!M6*1000000)/Jobs_NFLD!M6)/52),"..",((Hrs_Wkd_NFLD!M6*1000000)/Jobs_NFLD!M6)/52)</f>
        <v>35.986648148150898</v>
      </c>
      <c r="N6" s="21">
        <f>IF(ISERROR(((Hrs_Wkd_NFLD!N6*1000000)/Jobs_NFLD!N6)/52),"..",((Hrs_Wkd_NFLD!N6*1000000)/Jobs_NFLD!N6)/52)</f>
        <v>31.707903753950177</v>
      </c>
      <c r="O6" s="21">
        <f>IF(ISERROR(((Hrs_Wkd_NFLD!O6*1000000)/Jobs_NFLD!O6)/52),"..",((Hrs_Wkd_NFLD!O6*1000000)/Jobs_NFLD!O6)/52)</f>
        <v>30.453108343061647</v>
      </c>
      <c r="P6" s="21">
        <f>IF(ISERROR(((Hrs_Wkd_NFLD!P6*1000000)/Jobs_NFLD!P6)/52),"..",((Hrs_Wkd_NFLD!P6*1000000)/Jobs_NFLD!P6)/52)</f>
        <v>34.673294048313551</v>
      </c>
      <c r="Q6" s="21">
        <f>IF(ISERROR(((Hrs_Wkd_NFLD!Q6*1000000)/Jobs_NFLD!Q6)/52),"..",((Hrs_Wkd_NFLD!Q6*1000000)/Jobs_NFLD!Q6)/52)</f>
        <v>57.994008047504742</v>
      </c>
      <c r="R6" s="55"/>
    </row>
    <row r="7" spans="1:18">
      <c r="A7" s="5">
        <v>1999</v>
      </c>
      <c r="B7" s="87">
        <f>IF(ISERROR((([1]Hrs_Wkd_NFLD!B7*1000000)/[1]Jobs_NFLD!B7)/52),"..",(([1]Hrs_Wkd_NFLD!B7*1000000)/[1]Jobs_NFLD!B7)/52)</f>
        <v>36.786615472840438</v>
      </c>
      <c r="C7" s="21">
        <f>IF(ISERROR(((Hrs_Wkd_NFLD!C7*1000000)/Jobs_NFLD!C7)/52),"..",((Hrs_Wkd_NFLD!C7*1000000)/Jobs_NFLD!C7)/52)</f>
        <v>48.721441869537486</v>
      </c>
      <c r="D7" s="21">
        <f>IF(ISERROR(((Hrs_Wkd_NFLD!D7*1000000)/Jobs_NFLD!D7)/52),"..",((Hrs_Wkd_NFLD!D7*1000000)/Jobs_NFLD!D7)/52)</f>
        <v>41.523110896301972</v>
      </c>
      <c r="E7" s="21">
        <f>IF(ISERROR(((Hrs_Wkd_NFLD!E7*1000000)/Jobs_NFLD!E7)/52),"..",((Hrs_Wkd_NFLD!E7*1000000)/Jobs_NFLD!E7)/52)</f>
        <v>36.946624708605178</v>
      </c>
      <c r="F7" s="21">
        <f>IF(ISERROR(((Hrs_Wkd_NFLD!F7*1000000)/Jobs_NFLD!F7)/52),"..",((Hrs_Wkd_NFLD!F7*1000000)/Jobs_NFLD!F7)/52)</f>
        <v>43.10568228626051</v>
      </c>
      <c r="G7" s="21">
        <f>IF(ISERROR(((Hrs_Wkd_NFLD!G7*1000000)/Jobs_NFLD!G7)/52),"..",((Hrs_Wkd_NFLD!G7*1000000)/Jobs_NFLD!G7)/52)</f>
        <v>37.730409148444345</v>
      </c>
      <c r="H7" s="21">
        <f>IF(ISERROR(((Hrs_Wkd_NFLD!H7*1000000)/Jobs_NFLD!H7)/52),"..",((Hrs_Wkd_NFLD!H7*1000000)/Jobs_NFLD!H7)/52)</f>
        <v>40.234568535109027</v>
      </c>
      <c r="I7" s="21">
        <f>IF(ISERROR(((Hrs_Wkd_NFLD!I7*1000000)/Jobs_NFLD!I7)/52),"..",((Hrs_Wkd_NFLD!I7*1000000)/Jobs_NFLD!I7)/52)</f>
        <v>34.166697427966874</v>
      </c>
      <c r="J7" s="21">
        <f>IF(ISERROR(((Hrs_Wkd_NFLD!J7*1000000)/Jobs_NFLD!J7)/52),"..",((Hrs_Wkd_NFLD!J7*1000000)/Jobs_NFLD!J7)/52)</f>
        <v>40.620371078074385</v>
      </c>
      <c r="K7" s="21">
        <f>IF(ISERROR(((Hrs_Wkd_NFLD!K7*1000000)/Jobs_NFLD!K7)/52),"..",((Hrs_Wkd_NFLD!K7*1000000)/Jobs_NFLD!K7)/52)</f>
        <v>31.567858693868253</v>
      </c>
      <c r="L7" s="21">
        <f>IF(ISERROR(((Hrs_Wkd_NFLD!L7*1000000)/Jobs_NFLD!L7)/52),"..",((Hrs_Wkd_NFLD!L7*1000000)/Jobs_NFLD!L7)/52)</f>
        <v>35.721848645454493</v>
      </c>
      <c r="M7" s="21">
        <f>IF(ISERROR(((Hrs_Wkd_NFLD!M7*1000000)/Jobs_NFLD!M7)/52),"..",((Hrs_Wkd_NFLD!M7*1000000)/Jobs_NFLD!M7)/52)</f>
        <v>37.4146395699509</v>
      </c>
      <c r="N7" s="21">
        <f>IF(ISERROR(((Hrs_Wkd_NFLD!N7*1000000)/Jobs_NFLD!N7)/52),"..",((Hrs_Wkd_NFLD!N7*1000000)/Jobs_NFLD!N7)/52)</f>
        <v>32.604603283800039</v>
      </c>
      <c r="O7" s="21">
        <f>IF(ISERROR(((Hrs_Wkd_NFLD!O7*1000000)/Jobs_NFLD!O7)/52),"..",((Hrs_Wkd_NFLD!O7*1000000)/Jobs_NFLD!O7)/52)</f>
        <v>31.622632493899932</v>
      </c>
      <c r="P7" s="21">
        <f>IF(ISERROR(((Hrs_Wkd_NFLD!P7*1000000)/Jobs_NFLD!P7)/52),"..",((Hrs_Wkd_NFLD!P7*1000000)/Jobs_NFLD!P7)/52)</f>
        <v>31.611576502733286</v>
      </c>
      <c r="Q7" s="21">
        <f>IF(ISERROR(((Hrs_Wkd_NFLD!Q7*1000000)/Jobs_NFLD!Q7)/52),"..",((Hrs_Wkd_NFLD!Q7*1000000)/Jobs_NFLD!Q7)/52)</f>
        <v>62.091689263098893</v>
      </c>
      <c r="R7" s="55"/>
    </row>
    <row r="8" spans="1:18">
      <c r="A8" s="5">
        <v>2000</v>
      </c>
      <c r="B8" s="87">
        <f>IF(ISERROR((([1]Hrs_Wkd_NFLD!B8*1000000)/[1]Jobs_NFLD!B8)/52),"..",(([1]Hrs_Wkd_NFLD!B8*1000000)/[1]Jobs_NFLD!B8)/52)</f>
        <v>36.385344665090038</v>
      </c>
      <c r="C8" s="21">
        <f>IF(ISERROR(((Hrs_Wkd_NFLD!C8*1000000)/Jobs_NFLD!C8)/52),"..",((Hrs_Wkd_NFLD!C8*1000000)/Jobs_NFLD!C8)/52)</f>
        <v>49.348664181637069</v>
      </c>
      <c r="D8" s="21">
        <f>IF(ISERROR(((Hrs_Wkd_NFLD!D8*1000000)/Jobs_NFLD!D8)/52),"..",((Hrs_Wkd_NFLD!D8*1000000)/Jobs_NFLD!D8)/52)</f>
        <v>44.130005168587601</v>
      </c>
      <c r="E8" s="21">
        <f>IF(ISERROR(((Hrs_Wkd_NFLD!E8*1000000)/Jobs_NFLD!E8)/52),"..",((Hrs_Wkd_NFLD!E8*1000000)/Jobs_NFLD!E8)/52)</f>
        <v>34.711103243834408</v>
      </c>
      <c r="F8" s="21">
        <f>IF(ISERROR(((Hrs_Wkd_NFLD!F8*1000000)/Jobs_NFLD!F8)/52),"..",((Hrs_Wkd_NFLD!F8*1000000)/Jobs_NFLD!F8)/52)</f>
        <v>43.672791409299627</v>
      </c>
      <c r="G8" s="21">
        <f>IF(ISERROR(((Hrs_Wkd_NFLD!G8*1000000)/Jobs_NFLD!G8)/52),"..",((Hrs_Wkd_NFLD!G8*1000000)/Jobs_NFLD!G8)/52)</f>
        <v>37.276245243171743</v>
      </c>
      <c r="H8" s="21">
        <f>IF(ISERROR(((Hrs_Wkd_NFLD!H8*1000000)/Jobs_NFLD!H8)/52),"..",((Hrs_Wkd_NFLD!H8*1000000)/Jobs_NFLD!H8)/52)</f>
        <v>39.040813878055459</v>
      </c>
      <c r="I8" s="21">
        <f>IF(ISERROR(((Hrs_Wkd_NFLD!I8*1000000)/Jobs_NFLD!I8)/52),"..",((Hrs_Wkd_NFLD!I8*1000000)/Jobs_NFLD!I8)/52)</f>
        <v>32.719700259526078</v>
      </c>
      <c r="J8" s="21">
        <f>IF(ISERROR(((Hrs_Wkd_NFLD!J8*1000000)/Jobs_NFLD!J8)/52),"..",((Hrs_Wkd_NFLD!J8*1000000)/Jobs_NFLD!J8)/52)</f>
        <v>40.450126559460486</v>
      </c>
      <c r="K8" s="21">
        <f>IF(ISERROR(((Hrs_Wkd_NFLD!K8*1000000)/Jobs_NFLD!K8)/52),"..",((Hrs_Wkd_NFLD!K8*1000000)/Jobs_NFLD!K8)/52)</f>
        <v>32.121393333754959</v>
      </c>
      <c r="L8" s="21">
        <f>IF(ISERROR(((Hrs_Wkd_NFLD!L8*1000000)/Jobs_NFLD!L8)/52),"..",((Hrs_Wkd_NFLD!L8*1000000)/Jobs_NFLD!L8)/52)</f>
        <v>36.208711988725057</v>
      </c>
      <c r="M8" s="21">
        <f>IF(ISERROR(((Hrs_Wkd_NFLD!M8*1000000)/Jobs_NFLD!M8)/52),"..",((Hrs_Wkd_NFLD!M8*1000000)/Jobs_NFLD!M8)/52)</f>
        <v>35.44081483817201</v>
      </c>
      <c r="N8" s="21">
        <f>IF(ISERROR(((Hrs_Wkd_NFLD!N8*1000000)/Jobs_NFLD!N8)/52),"..",((Hrs_Wkd_NFLD!N8*1000000)/Jobs_NFLD!N8)/52)</f>
        <v>35.415461621838155</v>
      </c>
      <c r="O8" s="21">
        <f>IF(ISERROR(((Hrs_Wkd_NFLD!O8*1000000)/Jobs_NFLD!O8)/52),"..",((Hrs_Wkd_NFLD!O8*1000000)/Jobs_NFLD!O8)/52)</f>
        <v>32.09890096262319</v>
      </c>
      <c r="P8" s="21">
        <f>IF(ISERROR(((Hrs_Wkd_NFLD!P8*1000000)/Jobs_NFLD!P8)/52),"..",((Hrs_Wkd_NFLD!P8*1000000)/Jobs_NFLD!P8)/52)</f>
        <v>33.626651902932096</v>
      </c>
      <c r="Q8" s="21">
        <f>IF(ISERROR(((Hrs_Wkd_NFLD!Q8*1000000)/Jobs_NFLD!Q8)/52),"..",((Hrs_Wkd_NFLD!Q8*1000000)/Jobs_NFLD!Q8)/52)</f>
        <v>59.638888754360046</v>
      </c>
      <c r="R8" s="55"/>
    </row>
    <row r="9" spans="1:18">
      <c r="A9" s="5">
        <v>2001</v>
      </c>
      <c r="B9" s="87">
        <f>IF(ISERROR((([1]Hrs_Wkd_NFLD!B9*1000000)/[1]Jobs_NFLD!B9)/52),"..",(([1]Hrs_Wkd_NFLD!B9*1000000)/[1]Jobs_NFLD!B9)/52)</f>
        <v>36.29284654467704</v>
      </c>
      <c r="C9" s="21">
        <f>IF(ISERROR(((Hrs_Wkd_NFLD!C9*1000000)/Jobs_NFLD!C9)/52),"..",((Hrs_Wkd_NFLD!C9*1000000)/Jobs_NFLD!C9)/52)</f>
        <v>45.919222104647218</v>
      </c>
      <c r="D9" s="21">
        <f>IF(ISERROR(((Hrs_Wkd_NFLD!D9*1000000)/Jobs_NFLD!D9)/52),"..",((Hrs_Wkd_NFLD!D9*1000000)/Jobs_NFLD!D9)/52)</f>
        <v>43.582907595488898</v>
      </c>
      <c r="E9" s="21">
        <f>IF(ISERROR(((Hrs_Wkd_NFLD!E9*1000000)/Jobs_NFLD!E9)/52),"..",((Hrs_Wkd_NFLD!E9*1000000)/Jobs_NFLD!E9)/52)</f>
        <v>37.796549156312992</v>
      </c>
      <c r="F9" s="21">
        <f>IF(ISERROR(((Hrs_Wkd_NFLD!F9*1000000)/Jobs_NFLD!F9)/52),"..",((Hrs_Wkd_NFLD!F9*1000000)/Jobs_NFLD!F9)/52)</f>
        <v>43.500369787108141</v>
      </c>
      <c r="G9" s="21">
        <f>IF(ISERROR(((Hrs_Wkd_NFLD!G9*1000000)/Jobs_NFLD!G9)/52),"..",((Hrs_Wkd_NFLD!G9*1000000)/Jobs_NFLD!G9)/52)</f>
        <v>38.444830249613602</v>
      </c>
      <c r="H9" s="21">
        <f>IF(ISERROR(((Hrs_Wkd_NFLD!H9*1000000)/Jobs_NFLD!H9)/52),"..",((Hrs_Wkd_NFLD!H9*1000000)/Jobs_NFLD!H9)/52)</f>
        <v>38.438322203170046</v>
      </c>
      <c r="I9" s="21">
        <f>IF(ISERROR(((Hrs_Wkd_NFLD!I9*1000000)/Jobs_NFLD!I9)/52),"..",((Hrs_Wkd_NFLD!I9*1000000)/Jobs_NFLD!I9)/52)</f>
        <v>33.167126796439035</v>
      </c>
      <c r="J9" s="21">
        <f>IF(ISERROR(((Hrs_Wkd_NFLD!J9*1000000)/Jobs_NFLD!J9)/52),"..",((Hrs_Wkd_NFLD!J9*1000000)/Jobs_NFLD!J9)/52)</f>
        <v>40.181968175248549</v>
      </c>
      <c r="K9" s="21">
        <f>IF(ISERROR(((Hrs_Wkd_NFLD!K9*1000000)/Jobs_NFLD!K9)/52),"..",((Hrs_Wkd_NFLD!K9*1000000)/Jobs_NFLD!K9)/52)</f>
        <v>32.324266085773814</v>
      </c>
      <c r="L9" s="21">
        <f>IF(ISERROR(((Hrs_Wkd_NFLD!L9*1000000)/Jobs_NFLD!L9)/52),"..",((Hrs_Wkd_NFLD!L9*1000000)/Jobs_NFLD!L9)/52)</f>
        <v>32.968227372465442</v>
      </c>
      <c r="M9" s="21">
        <f>IF(ISERROR(((Hrs_Wkd_NFLD!M9*1000000)/Jobs_NFLD!M9)/52),"..",((Hrs_Wkd_NFLD!M9*1000000)/Jobs_NFLD!M9)/52)</f>
        <v>37.380252240769472</v>
      </c>
      <c r="N9" s="21">
        <f>IF(ISERROR(((Hrs_Wkd_NFLD!N9*1000000)/Jobs_NFLD!N9)/52),"..",((Hrs_Wkd_NFLD!N9*1000000)/Jobs_NFLD!N9)/52)</f>
        <v>34.719752468523197</v>
      </c>
      <c r="O9" s="21">
        <f>IF(ISERROR(((Hrs_Wkd_NFLD!O9*1000000)/Jobs_NFLD!O9)/52),"..",((Hrs_Wkd_NFLD!O9*1000000)/Jobs_NFLD!O9)/52)</f>
        <v>29.446528935058534</v>
      </c>
      <c r="P9" s="21">
        <f>IF(ISERROR(((Hrs_Wkd_NFLD!P9*1000000)/Jobs_NFLD!P9)/52),"..",((Hrs_Wkd_NFLD!P9*1000000)/Jobs_NFLD!P9)/52)</f>
        <v>33.156643315343636</v>
      </c>
      <c r="Q9" s="21">
        <f>IF(ISERROR(((Hrs_Wkd_NFLD!Q9*1000000)/Jobs_NFLD!Q9)/52),"..",((Hrs_Wkd_NFLD!Q9*1000000)/Jobs_NFLD!Q9)/52)</f>
        <v>63.762380682330139</v>
      </c>
      <c r="R9" s="55"/>
    </row>
    <row r="10" spans="1:18">
      <c r="A10" s="5">
        <v>2002</v>
      </c>
      <c r="B10" s="87">
        <f>IF(ISERROR((([1]Hrs_Wkd_NFLD!B10*1000000)/[1]Jobs_NFLD!B10)/52),"..",(([1]Hrs_Wkd_NFLD!B10*1000000)/[1]Jobs_NFLD!B10)/52)</f>
        <v>35.573410308696225</v>
      </c>
      <c r="C10" s="21">
        <f>IF(ISERROR(((Hrs_Wkd_NFLD!C10*1000000)/Jobs_NFLD!C10)/52),"..",((Hrs_Wkd_NFLD!C10*1000000)/Jobs_NFLD!C10)/52)</f>
        <v>46.263255075463725</v>
      </c>
      <c r="D10" s="21">
        <f>IF(ISERROR(((Hrs_Wkd_NFLD!D10*1000000)/Jobs_NFLD!D10)/52),"..",((Hrs_Wkd_NFLD!D10*1000000)/Jobs_NFLD!D10)/52)</f>
        <v>42.837492767152916</v>
      </c>
      <c r="E10" s="21">
        <f>IF(ISERROR(((Hrs_Wkd_NFLD!E10*1000000)/Jobs_NFLD!E10)/52),"..",((Hrs_Wkd_NFLD!E10*1000000)/Jobs_NFLD!E10)/52)</f>
        <v>36.123905945536507</v>
      </c>
      <c r="F10" s="21">
        <f>IF(ISERROR(((Hrs_Wkd_NFLD!F10*1000000)/Jobs_NFLD!F10)/52),"..",((Hrs_Wkd_NFLD!F10*1000000)/Jobs_NFLD!F10)/52)</f>
        <v>43.028747720367768</v>
      </c>
      <c r="G10" s="21">
        <f>IF(ISERROR(((Hrs_Wkd_NFLD!G10*1000000)/Jobs_NFLD!G10)/52),"..",((Hrs_Wkd_NFLD!G10*1000000)/Jobs_NFLD!G10)/52)</f>
        <v>37.91975459232367</v>
      </c>
      <c r="H10" s="21">
        <f>IF(ISERROR(((Hrs_Wkd_NFLD!H10*1000000)/Jobs_NFLD!H10)/52),"..",((Hrs_Wkd_NFLD!H10*1000000)/Jobs_NFLD!H10)/52)</f>
        <v>38.095822446643027</v>
      </c>
      <c r="I10" s="21">
        <f>IF(ISERROR(((Hrs_Wkd_NFLD!I10*1000000)/Jobs_NFLD!I10)/52),"..",((Hrs_Wkd_NFLD!I10*1000000)/Jobs_NFLD!I10)/52)</f>
        <v>33.16581244645095</v>
      </c>
      <c r="J10" s="21">
        <f>IF(ISERROR(((Hrs_Wkd_NFLD!J10*1000000)/Jobs_NFLD!J10)/52),"..",((Hrs_Wkd_NFLD!J10*1000000)/Jobs_NFLD!J10)/52)</f>
        <v>39.88373561458922</v>
      </c>
      <c r="K10" s="21">
        <f>IF(ISERROR(((Hrs_Wkd_NFLD!K10*1000000)/Jobs_NFLD!K10)/52),"..",((Hrs_Wkd_NFLD!K10*1000000)/Jobs_NFLD!K10)/52)</f>
        <v>29.259084354248611</v>
      </c>
      <c r="L10" s="21">
        <f>IF(ISERROR(((Hrs_Wkd_NFLD!L10*1000000)/Jobs_NFLD!L10)/52),"..",((Hrs_Wkd_NFLD!L10*1000000)/Jobs_NFLD!L10)/52)</f>
        <v>33.123731051422283</v>
      </c>
      <c r="M10" s="21">
        <f>IF(ISERROR(((Hrs_Wkd_NFLD!M10*1000000)/Jobs_NFLD!M10)/52),"..",((Hrs_Wkd_NFLD!M10*1000000)/Jobs_NFLD!M10)/52)</f>
        <v>37.756001910879959</v>
      </c>
      <c r="N10" s="21">
        <f>IF(ISERROR(((Hrs_Wkd_NFLD!N10*1000000)/Jobs_NFLD!N10)/52),"..",((Hrs_Wkd_NFLD!N10*1000000)/Jobs_NFLD!N10)/52)</f>
        <v>33.730994849876595</v>
      </c>
      <c r="O10" s="21">
        <f>IF(ISERROR(((Hrs_Wkd_NFLD!O10*1000000)/Jobs_NFLD!O10)/52),"..",((Hrs_Wkd_NFLD!O10*1000000)/Jobs_NFLD!O10)/52)</f>
        <v>28.208373724909638</v>
      </c>
      <c r="P10" s="21">
        <f>IF(ISERROR(((Hrs_Wkd_NFLD!P10*1000000)/Jobs_NFLD!P10)/52),"..",((Hrs_Wkd_NFLD!P10*1000000)/Jobs_NFLD!P10)/52)</f>
        <v>32.26563555338231</v>
      </c>
      <c r="Q10" s="21">
        <f>IF(ISERROR(((Hrs_Wkd_NFLD!Q10*1000000)/Jobs_NFLD!Q10)/52),"..",((Hrs_Wkd_NFLD!Q10*1000000)/Jobs_NFLD!Q10)/52)</f>
        <v>58.19782614036481</v>
      </c>
      <c r="R10" s="55"/>
    </row>
    <row r="11" spans="1:18">
      <c r="A11" s="5">
        <v>2003</v>
      </c>
      <c r="B11" s="87">
        <f>IF(ISERROR((([1]Hrs_Wkd_NFLD!B11*1000000)/[1]Jobs_NFLD!B11)/52),"..",(([1]Hrs_Wkd_NFLD!B11*1000000)/[1]Jobs_NFLD!B11)/52)</f>
        <v>35.666440909219979</v>
      </c>
      <c r="C11" s="21">
        <f>IF(ISERROR(((Hrs_Wkd_NFLD!C11*1000000)/Jobs_NFLD!C11)/52),"..",((Hrs_Wkd_NFLD!C11*1000000)/Jobs_NFLD!C11)/52)</f>
        <v>46.626658845730134</v>
      </c>
      <c r="D11" s="21">
        <f>IF(ISERROR(((Hrs_Wkd_NFLD!D11*1000000)/Jobs_NFLD!D11)/52),"..",((Hrs_Wkd_NFLD!D11*1000000)/Jobs_NFLD!D11)/52)</f>
        <v>41.133445667589662</v>
      </c>
      <c r="E11" s="21">
        <f>IF(ISERROR(((Hrs_Wkd_NFLD!E11*1000000)/Jobs_NFLD!E11)/52),"..",((Hrs_Wkd_NFLD!E11*1000000)/Jobs_NFLD!E11)/52)</f>
        <v>37.227478294882765</v>
      </c>
      <c r="F11" s="21">
        <f>IF(ISERROR(((Hrs_Wkd_NFLD!F11*1000000)/Jobs_NFLD!F11)/52),"..",((Hrs_Wkd_NFLD!F11*1000000)/Jobs_NFLD!F11)/52)</f>
        <v>43.41386443715551</v>
      </c>
      <c r="G11" s="21">
        <f>IF(ISERROR(((Hrs_Wkd_NFLD!G11*1000000)/Jobs_NFLD!G11)/52),"..",((Hrs_Wkd_NFLD!G11*1000000)/Jobs_NFLD!G11)/52)</f>
        <v>38.035220008990663</v>
      </c>
      <c r="H11" s="21">
        <f>IF(ISERROR(((Hrs_Wkd_NFLD!H11*1000000)/Jobs_NFLD!H11)/52),"..",((Hrs_Wkd_NFLD!H11*1000000)/Jobs_NFLD!H11)/52)</f>
        <v>38.223213778719135</v>
      </c>
      <c r="I11" s="21">
        <f>IF(ISERROR(((Hrs_Wkd_NFLD!I11*1000000)/Jobs_NFLD!I11)/52),"..",((Hrs_Wkd_NFLD!I11*1000000)/Jobs_NFLD!I11)/52)</f>
        <v>32.925443775352186</v>
      </c>
      <c r="J11" s="21">
        <f>IF(ISERROR(((Hrs_Wkd_NFLD!J11*1000000)/Jobs_NFLD!J11)/52),"..",((Hrs_Wkd_NFLD!J11*1000000)/Jobs_NFLD!J11)/52)</f>
        <v>39.523580753512746</v>
      </c>
      <c r="K11" s="21">
        <f>IF(ISERROR(((Hrs_Wkd_NFLD!K11*1000000)/Jobs_NFLD!K11)/52),"..",((Hrs_Wkd_NFLD!K11*1000000)/Jobs_NFLD!K11)/52)</f>
        <v>32.170147528922669</v>
      </c>
      <c r="L11" s="21">
        <f>IF(ISERROR(((Hrs_Wkd_NFLD!L11*1000000)/Jobs_NFLD!L11)/52),"..",((Hrs_Wkd_NFLD!L11*1000000)/Jobs_NFLD!L11)/52)</f>
        <v>34.743500722173437</v>
      </c>
      <c r="M11" s="21">
        <f>IF(ISERROR(((Hrs_Wkd_NFLD!M11*1000000)/Jobs_NFLD!M11)/52),"..",((Hrs_Wkd_NFLD!M11*1000000)/Jobs_NFLD!M11)/52)</f>
        <v>36.264084620597288</v>
      </c>
      <c r="N11" s="21">
        <f>IF(ISERROR(((Hrs_Wkd_NFLD!N11*1000000)/Jobs_NFLD!N11)/52),"..",((Hrs_Wkd_NFLD!N11*1000000)/Jobs_NFLD!N11)/52)</f>
        <v>34.351537964087328</v>
      </c>
      <c r="O11" s="21">
        <f>IF(ISERROR(((Hrs_Wkd_NFLD!O11*1000000)/Jobs_NFLD!O11)/52),"..",((Hrs_Wkd_NFLD!O11*1000000)/Jobs_NFLD!O11)/52)</f>
        <v>31.53443395440274</v>
      </c>
      <c r="P11" s="21">
        <f>IF(ISERROR(((Hrs_Wkd_NFLD!P11*1000000)/Jobs_NFLD!P11)/52),"..",((Hrs_Wkd_NFLD!P11*1000000)/Jobs_NFLD!P11)/52)</f>
        <v>32.173340329577847</v>
      </c>
      <c r="Q11" s="21">
        <f>IF(ISERROR(((Hrs_Wkd_NFLD!Q11*1000000)/Jobs_NFLD!Q11)/52),"..",((Hrs_Wkd_NFLD!Q11*1000000)/Jobs_NFLD!Q11)/52)</f>
        <v>56.843689999790776</v>
      </c>
      <c r="R11" s="55"/>
    </row>
    <row r="12" spans="1:18">
      <c r="A12" s="5">
        <v>2004</v>
      </c>
      <c r="B12" s="87">
        <f>IF(ISERROR((([1]Hrs_Wkd_NFLD!B12*1000000)/[1]Jobs_NFLD!B12)/52),"..",(([1]Hrs_Wkd_NFLD!B12*1000000)/[1]Jobs_NFLD!B12)/52)</f>
        <v>36.312205524052601</v>
      </c>
      <c r="C12" s="21">
        <f>IF(ISERROR(((Hrs_Wkd_NFLD!C12*1000000)/Jobs_NFLD!C12)/52),"..",((Hrs_Wkd_NFLD!C12*1000000)/Jobs_NFLD!C12)/52)</f>
        <v>48.188258870401611</v>
      </c>
      <c r="D12" s="21">
        <f>IF(ISERROR(((Hrs_Wkd_NFLD!D12*1000000)/Jobs_NFLD!D12)/52),"..",((Hrs_Wkd_NFLD!D12*1000000)/Jobs_NFLD!D12)/52)</f>
        <v>40.903387600205626</v>
      </c>
      <c r="E12" s="21">
        <f>IF(ISERROR(((Hrs_Wkd_NFLD!E12*1000000)/Jobs_NFLD!E12)/52),"..",((Hrs_Wkd_NFLD!E12*1000000)/Jobs_NFLD!E12)/52)</f>
        <v>37.083255614761505</v>
      </c>
      <c r="F12" s="21">
        <f>IF(ISERROR(((Hrs_Wkd_NFLD!F12*1000000)/Jobs_NFLD!F12)/52),"..",((Hrs_Wkd_NFLD!F12*1000000)/Jobs_NFLD!F12)/52)</f>
        <v>43.539136268284409</v>
      </c>
      <c r="G12" s="21">
        <f>IF(ISERROR(((Hrs_Wkd_NFLD!G12*1000000)/Jobs_NFLD!G12)/52),"..",((Hrs_Wkd_NFLD!G12*1000000)/Jobs_NFLD!G12)/52)</f>
        <v>38.514551022582715</v>
      </c>
      <c r="H12" s="21">
        <f>IF(ISERROR(((Hrs_Wkd_NFLD!H12*1000000)/Jobs_NFLD!H12)/52),"..",((Hrs_Wkd_NFLD!H12*1000000)/Jobs_NFLD!H12)/52)</f>
        <v>39.171122940156316</v>
      </c>
      <c r="I12" s="21">
        <f>IF(ISERROR(((Hrs_Wkd_NFLD!I12*1000000)/Jobs_NFLD!I12)/52),"..",((Hrs_Wkd_NFLD!I12*1000000)/Jobs_NFLD!I12)/52)</f>
        <v>33.497909376227966</v>
      </c>
      <c r="J12" s="21">
        <f>IF(ISERROR(((Hrs_Wkd_NFLD!J12*1000000)/Jobs_NFLD!J12)/52),"..",((Hrs_Wkd_NFLD!J12*1000000)/Jobs_NFLD!J12)/52)</f>
        <v>40.354387884750885</v>
      </c>
      <c r="K12" s="21">
        <f>IF(ISERROR(((Hrs_Wkd_NFLD!K12*1000000)/Jobs_NFLD!K12)/52),"..",((Hrs_Wkd_NFLD!K12*1000000)/Jobs_NFLD!K12)/52)</f>
        <v>35.046545316154976</v>
      </c>
      <c r="L12" s="21">
        <f>IF(ISERROR(((Hrs_Wkd_NFLD!L12*1000000)/Jobs_NFLD!L12)/52),"..",((Hrs_Wkd_NFLD!L12*1000000)/Jobs_NFLD!L12)/52)</f>
        <v>35.451736581469476</v>
      </c>
      <c r="M12" s="21">
        <f>IF(ISERROR(((Hrs_Wkd_NFLD!M12*1000000)/Jobs_NFLD!M12)/52),"..",((Hrs_Wkd_NFLD!M12*1000000)/Jobs_NFLD!M12)/52)</f>
        <v>37.279063919181731</v>
      </c>
      <c r="N12" s="21">
        <f>IF(ISERROR(((Hrs_Wkd_NFLD!N12*1000000)/Jobs_NFLD!N12)/52),"..",((Hrs_Wkd_NFLD!N12*1000000)/Jobs_NFLD!N12)/52)</f>
        <v>32.247686137003285</v>
      </c>
      <c r="O12" s="21">
        <f>IF(ISERROR(((Hrs_Wkd_NFLD!O12*1000000)/Jobs_NFLD!O12)/52),"..",((Hrs_Wkd_NFLD!O12*1000000)/Jobs_NFLD!O12)/52)</f>
        <v>29.270057717120967</v>
      </c>
      <c r="P12" s="21">
        <f>IF(ISERROR(((Hrs_Wkd_NFLD!P12*1000000)/Jobs_NFLD!P12)/52),"..",((Hrs_Wkd_NFLD!P12*1000000)/Jobs_NFLD!P12)/52)</f>
        <v>33.019595916209106</v>
      </c>
      <c r="Q12" s="21">
        <f>IF(ISERROR(((Hrs_Wkd_NFLD!Q12*1000000)/Jobs_NFLD!Q12)/52),"..",((Hrs_Wkd_NFLD!Q12*1000000)/Jobs_NFLD!Q12)/52)</f>
        <v>61.145503888765802</v>
      </c>
      <c r="R12" s="55"/>
    </row>
    <row r="13" spans="1:18">
      <c r="A13" s="5">
        <v>2005</v>
      </c>
      <c r="B13" s="87">
        <f>IF(ISERROR((([1]Hrs_Wkd_NFLD!B13*1000000)/[1]Jobs_NFLD!B13)/52),"..",(([1]Hrs_Wkd_NFLD!B13*1000000)/[1]Jobs_NFLD!B13)/52)</f>
        <v>35.676418993128991</v>
      </c>
      <c r="C13" s="21">
        <f>IF(ISERROR(((Hrs_Wkd_NFLD!C13*1000000)/Jobs_NFLD!C13)/52),"..",((Hrs_Wkd_NFLD!C13*1000000)/Jobs_NFLD!C13)/52)</f>
        <v>45.043758461162277</v>
      </c>
      <c r="D13" s="21">
        <f>IF(ISERROR(((Hrs_Wkd_NFLD!D13*1000000)/Jobs_NFLD!D13)/52),"..",((Hrs_Wkd_NFLD!D13*1000000)/Jobs_NFLD!D13)/52)</f>
        <v>40.96153834781515</v>
      </c>
      <c r="E13" s="21">
        <f>IF(ISERROR(((Hrs_Wkd_NFLD!E13*1000000)/Jobs_NFLD!E13)/52),"..",((Hrs_Wkd_NFLD!E13*1000000)/Jobs_NFLD!E13)/52)</f>
        <v>37.619594227570033</v>
      </c>
      <c r="F13" s="21">
        <f>IF(ISERROR(((Hrs_Wkd_NFLD!F13*1000000)/Jobs_NFLD!F13)/52),"..",((Hrs_Wkd_NFLD!F13*1000000)/Jobs_NFLD!F13)/52)</f>
        <v>43.483490677091176</v>
      </c>
      <c r="G13" s="21">
        <f>IF(ISERROR(((Hrs_Wkd_NFLD!G13*1000000)/Jobs_NFLD!G13)/52),"..",((Hrs_Wkd_NFLD!G13*1000000)/Jobs_NFLD!G13)/52)</f>
        <v>39.994089710267716</v>
      </c>
      <c r="H13" s="21">
        <f>IF(ISERROR(((Hrs_Wkd_NFLD!H13*1000000)/Jobs_NFLD!H13)/52),"..",((Hrs_Wkd_NFLD!H13*1000000)/Jobs_NFLD!H13)/52)</f>
        <v>37.351469618234049</v>
      </c>
      <c r="I13" s="21">
        <f>IF(ISERROR(((Hrs_Wkd_NFLD!I13*1000000)/Jobs_NFLD!I13)/52),"..",((Hrs_Wkd_NFLD!I13*1000000)/Jobs_NFLD!I13)/52)</f>
        <v>32.445319662628862</v>
      </c>
      <c r="J13" s="21">
        <f>IF(ISERROR(((Hrs_Wkd_NFLD!J13*1000000)/Jobs_NFLD!J13)/52),"..",((Hrs_Wkd_NFLD!J13*1000000)/Jobs_NFLD!J13)/52)</f>
        <v>38.841296047186795</v>
      </c>
      <c r="K13" s="21">
        <f>IF(ISERROR(((Hrs_Wkd_NFLD!K13*1000000)/Jobs_NFLD!K13)/52),"..",((Hrs_Wkd_NFLD!K13*1000000)/Jobs_NFLD!K13)/52)</f>
        <v>33.677685293519069</v>
      </c>
      <c r="L13" s="21">
        <f>IF(ISERROR(((Hrs_Wkd_NFLD!L13*1000000)/Jobs_NFLD!L13)/52),"..",((Hrs_Wkd_NFLD!L13*1000000)/Jobs_NFLD!L13)/52)</f>
        <v>33.863868113345589</v>
      </c>
      <c r="M13" s="21">
        <f>IF(ISERROR(((Hrs_Wkd_NFLD!M13*1000000)/Jobs_NFLD!M13)/52),"..",((Hrs_Wkd_NFLD!M13*1000000)/Jobs_NFLD!M13)/52)</f>
        <v>35.85030160411317</v>
      </c>
      <c r="N13" s="21">
        <f>IF(ISERROR(((Hrs_Wkd_NFLD!N13*1000000)/Jobs_NFLD!N13)/52),"..",((Hrs_Wkd_NFLD!N13*1000000)/Jobs_NFLD!N13)/52)</f>
        <v>33.606612562955334</v>
      </c>
      <c r="O13" s="21">
        <f>IF(ISERROR(((Hrs_Wkd_NFLD!O13*1000000)/Jobs_NFLD!O13)/52),"..",((Hrs_Wkd_NFLD!O13*1000000)/Jobs_NFLD!O13)/52)</f>
        <v>29.0246886756868</v>
      </c>
      <c r="P13" s="21">
        <f>IF(ISERROR(((Hrs_Wkd_NFLD!P13*1000000)/Jobs_NFLD!P13)/52),"..",((Hrs_Wkd_NFLD!P13*1000000)/Jobs_NFLD!P13)/52)</f>
        <v>32.640638675747851</v>
      </c>
      <c r="Q13" s="21">
        <f>IF(ISERROR(((Hrs_Wkd_NFLD!Q13*1000000)/Jobs_NFLD!Q13)/52),"..",((Hrs_Wkd_NFLD!Q13*1000000)/Jobs_NFLD!Q13)/52)</f>
        <v>58.533845192841419</v>
      </c>
      <c r="R13" s="55"/>
    </row>
    <row r="14" spans="1:18">
      <c r="A14" s="5">
        <v>2006</v>
      </c>
      <c r="B14" s="87">
        <f>IF(ISERROR((([1]Hrs_Wkd_NFLD!B14*1000000)/[1]Jobs_NFLD!B14)/52),"..",(([1]Hrs_Wkd_NFLD!B14*1000000)/[1]Jobs_NFLD!B14)/52)</f>
        <v>36.181581096969914</v>
      </c>
      <c r="C14" s="21">
        <f>IF(ISERROR(((Hrs_Wkd_NFLD!C14*1000000)/Jobs_NFLD!C14)/52),"..",((Hrs_Wkd_NFLD!C14*1000000)/Jobs_NFLD!C14)/52)</f>
        <v>48.761407796164114</v>
      </c>
      <c r="D14" s="21">
        <f>IF(ISERROR(((Hrs_Wkd_NFLD!D14*1000000)/Jobs_NFLD!D14)/52),"..",((Hrs_Wkd_NFLD!D14*1000000)/Jobs_NFLD!D14)/52)</f>
        <v>43.644067106602925</v>
      </c>
      <c r="E14" s="21">
        <f>IF(ISERROR(((Hrs_Wkd_NFLD!E14*1000000)/Jobs_NFLD!E14)/52),"..",((Hrs_Wkd_NFLD!E14*1000000)/Jobs_NFLD!E14)/52)</f>
        <v>38.328205026292615</v>
      </c>
      <c r="F14" s="21">
        <f>IF(ISERROR(((Hrs_Wkd_NFLD!F14*1000000)/Jobs_NFLD!F14)/52),"..",((Hrs_Wkd_NFLD!F14*1000000)/Jobs_NFLD!F14)/52)</f>
        <v>44.908253849764598</v>
      </c>
      <c r="G14" s="21">
        <f>IF(ISERROR(((Hrs_Wkd_NFLD!G14*1000000)/Jobs_NFLD!G14)/52),"..",((Hrs_Wkd_NFLD!G14*1000000)/Jobs_NFLD!G14)/52)</f>
        <v>38.876953454742988</v>
      </c>
      <c r="H14" s="21">
        <f>IF(ISERROR(((Hrs_Wkd_NFLD!H14*1000000)/Jobs_NFLD!H14)/52),"..",((Hrs_Wkd_NFLD!H14*1000000)/Jobs_NFLD!H14)/52)</f>
        <v>40.230082370683377</v>
      </c>
      <c r="I14" s="21">
        <f>IF(ISERROR(((Hrs_Wkd_NFLD!I14*1000000)/Jobs_NFLD!I14)/52),"..",((Hrs_Wkd_NFLD!I14*1000000)/Jobs_NFLD!I14)/52)</f>
        <v>32.96355494164532</v>
      </c>
      <c r="J14" s="21">
        <f>IF(ISERROR(((Hrs_Wkd_NFLD!J14*1000000)/Jobs_NFLD!J14)/52),"..",((Hrs_Wkd_NFLD!J14*1000000)/Jobs_NFLD!J14)/52)</f>
        <v>39.851494282251643</v>
      </c>
      <c r="K14" s="21">
        <f>IF(ISERROR(((Hrs_Wkd_NFLD!K14*1000000)/Jobs_NFLD!K14)/52),"..",((Hrs_Wkd_NFLD!K14*1000000)/Jobs_NFLD!K14)/52)</f>
        <v>31.597256143109949</v>
      </c>
      <c r="L14" s="21">
        <f>IF(ISERROR(((Hrs_Wkd_NFLD!L14*1000000)/Jobs_NFLD!L14)/52),"..",((Hrs_Wkd_NFLD!L14*1000000)/Jobs_NFLD!L14)/52)</f>
        <v>33.941202406735187</v>
      </c>
      <c r="M14" s="21">
        <f>IF(ISERROR(((Hrs_Wkd_NFLD!M14*1000000)/Jobs_NFLD!M14)/52),"..",((Hrs_Wkd_NFLD!M14*1000000)/Jobs_NFLD!M14)/52)</f>
        <v>37.203385852186969</v>
      </c>
      <c r="N14" s="21">
        <f>IF(ISERROR(((Hrs_Wkd_NFLD!N14*1000000)/Jobs_NFLD!N14)/52),"..",((Hrs_Wkd_NFLD!N14*1000000)/Jobs_NFLD!N14)/52)</f>
        <v>34.094482868305924</v>
      </c>
      <c r="O14" s="21">
        <f>IF(ISERROR(((Hrs_Wkd_NFLD!O14*1000000)/Jobs_NFLD!O14)/52),"..",((Hrs_Wkd_NFLD!O14*1000000)/Jobs_NFLD!O14)/52)</f>
        <v>31.598062798518249</v>
      </c>
      <c r="P14" s="21">
        <f>IF(ISERROR(((Hrs_Wkd_NFLD!P14*1000000)/Jobs_NFLD!P14)/52),"..",((Hrs_Wkd_NFLD!P14*1000000)/Jobs_NFLD!P14)/52)</f>
        <v>32.111311183830864</v>
      </c>
      <c r="Q14" s="21">
        <f>IF(ISERROR(((Hrs_Wkd_NFLD!Q14*1000000)/Jobs_NFLD!Q14)/52),"..",((Hrs_Wkd_NFLD!Q14*1000000)/Jobs_NFLD!Q14)/52)</f>
        <v>65.414119992104744</v>
      </c>
      <c r="R14" s="55"/>
    </row>
    <row r="15" spans="1:18">
      <c r="A15" s="5">
        <v>2007</v>
      </c>
      <c r="B15" s="87">
        <f>IF(ISERROR((([1]Hrs_Wkd_NFLD!B15*1000000)/[1]Jobs_NFLD!B15)/52),"..",(([1]Hrs_Wkd_NFLD!B15*1000000)/[1]Jobs_NFLD!B15)/52)</f>
        <v>36.287184503691812</v>
      </c>
      <c r="C15" s="21">
        <f>IF(ISERROR(((Hrs_Wkd_NFLD!C15*1000000)/Jobs_NFLD!C15)/52),"..",((Hrs_Wkd_NFLD!C15*1000000)/Jobs_NFLD!C15)/52)</f>
        <v>46.679915454372107</v>
      </c>
      <c r="D15" s="21">
        <f>IF(ISERROR(((Hrs_Wkd_NFLD!D15*1000000)/Jobs_NFLD!D15)/52),"..",((Hrs_Wkd_NFLD!D15*1000000)/Jobs_NFLD!D15)/52)</f>
        <v>42.420036875959227</v>
      </c>
      <c r="E15" s="21">
        <f>IF(ISERROR(((Hrs_Wkd_NFLD!E15*1000000)/Jobs_NFLD!E15)/52),"..",((Hrs_Wkd_NFLD!E15*1000000)/Jobs_NFLD!E15)/52)</f>
        <v>36.166252986062922</v>
      </c>
      <c r="F15" s="21">
        <f>IF(ISERROR(((Hrs_Wkd_NFLD!F15*1000000)/Jobs_NFLD!F15)/52),"..",((Hrs_Wkd_NFLD!F15*1000000)/Jobs_NFLD!F15)/52)</f>
        <v>45.552990666673402</v>
      </c>
      <c r="G15" s="21">
        <f>IF(ISERROR(((Hrs_Wkd_NFLD!G15*1000000)/Jobs_NFLD!G15)/52),"..",((Hrs_Wkd_NFLD!G15*1000000)/Jobs_NFLD!G15)/52)</f>
        <v>40.96869775200485</v>
      </c>
      <c r="H15" s="21">
        <f>IF(ISERROR(((Hrs_Wkd_NFLD!H15*1000000)/Jobs_NFLD!H15)/52),"..",((Hrs_Wkd_NFLD!H15*1000000)/Jobs_NFLD!H15)/52)</f>
        <v>39.215195415752824</v>
      </c>
      <c r="I15" s="21">
        <f>IF(ISERROR(((Hrs_Wkd_NFLD!I15*1000000)/Jobs_NFLD!I15)/52),"..",((Hrs_Wkd_NFLD!I15*1000000)/Jobs_NFLD!I15)/52)</f>
        <v>33.13943140743276</v>
      </c>
      <c r="J15" s="21">
        <f>IF(ISERROR(((Hrs_Wkd_NFLD!J15*1000000)/Jobs_NFLD!J15)/52),"..",((Hrs_Wkd_NFLD!J15*1000000)/Jobs_NFLD!J15)/52)</f>
        <v>38.914498538841947</v>
      </c>
      <c r="K15" s="21">
        <f>IF(ISERROR(((Hrs_Wkd_NFLD!K15*1000000)/Jobs_NFLD!K15)/52),"..",((Hrs_Wkd_NFLD!K15*1000000)/Jobs_NFLD!K15)/52)</f>
        <v>34.141469179458213</v>
      </c>
      <c r="L15" s="21">
        <f>IF(ISERROR(((Hrs_Wkd_NFLD!L15*1000000)/Jobs_NFLD!L15)/52),"..",((Hrs_Wkd_NFLD!L15*1000000)/Jobs_NFLD!L15)/52)</f>
        <v>35.011977591811018</v>
      </c>
      <c r="M15" s="21">
        <f>IF(ISERROR(((Hrs_Wkd_NFLD!M15*1000000)/Jobs_NFLD!M15)/52),"..",((Hrs_Wkd_NFLD!M15*1000000)/Jobs_NFLD!M15)/52)</f>
        <v>36.444978583753112</v>
      </c>
      <c r="N15" s="21">
        <f>IF(ISERROR(((Hrs_Wkd_NFLD!N15*1000000)/Jobs_NFLD!N15)/52),"..",((Hrs_Wkd_NFLD!N15*1000000)/Jobs_NFLD!N15)/52)</f>
        <v>33.928238174472988</v>
      </c>
      <c r="O15" s="21">
        <f>IF(ISERROR(((Hrs_Wkd_NFLD!O15*1000000)/Jobs_NFLD!O15)/52),"..",((Hrs_Wkd_NFLD!O15*1000000)/Jobs_NFLD!O15)/52)</f>
        <v>30.643812528278847</v>
      </c>
      <c r="P15" s="21">
        <f>IF(ISERROR(((Hrs_Wkd_NFLD!P15*1000000)/Jobs_NFLD!P15)/52),"..",((Hrs_Wkd_NFLD!P15*1000000)/Jobs_NFLD!P15)/52)</f>
        <v>31.77916173151279</v>
      </c>
      <c r="Q15" s="21">
        <f>IF(ISERROR(((Hrs_Wkd_NFLD!Q15*1000000)/Jobs_NFLD!Q15)/52),"..",((Hrs_Wkd_NFLD!Q15*1000000)/Jobs_NFLD!Q15)/52)</f>
        <v>63.954608112569197</v>
      </c>
      <c r="R15" s="55"/>
    </row>
    <row r="16" spans="1:18">
      <c r="A16" s="5">
        <v>2008</v>
      </c>
      <c r="B16" s="87">
        <f>IF(ISERROR((([1]Hrs_Wkd_NFLD!B16*1000000)/[1]Jobs_NFLD!B16)/52),"..",(([1]Hrs_Wkd_NFLD!B16*1000000)/[1]Jobs_NFLD!B16)/52)</f>
        <v>36.355085714525281</v>
      </c>
      <c r="C16" s="21">
        <f>IF(ISERROR(((Hrs_Wkd_NFLD!C16*1000000)/Jobs_NFLD!C16)/52),"..",((Hrs_Wkd_NFLD!C16*1000000)/Jobs_NFLD!C16)/52)</f>
        <v>47.33181916710808</v>
      </c>
      <c r="D16" s="21">
        <f>IF(ISERROR(((Hrs_Wkd_NFLD!D16*1000000)/Jobs_NFLD!D16)/52),"..",((Hrs_Wkd_NFLD!D16*1000000)/Jobs_NFLD!D16)/52)</f>
        <v>45.12258337989428</v>
      </c>
      <c r="E16" s="21">
        <f>IF(ISERROR(((Hrs_Wkd_NFLD!E16*1000000)/Jobs_NFLD!E16)/52),"..",((Hrs_Wkd_NFLD!E16*1000000)/Jobs_NFLD!E16)/52)</f>
        <v>36.747580651333195</v>
      </c>
      <c r="F16" s="21">
        <f>IF(ISERROR(((Hrs_Wkd_NFLD!F16*1000000)/Jobs_NFLD!F16)/52),"..",((Hrs_Wkd_NFLD!F16*1000000)/Jobs_NFLD!F16)/52)</f>
        <v>45.597231948540937</v>
      </c>
      <c r="G16" s="21">
        <f>IF(ISERROR(((Hrs_Wkd_NFLD!G16*1000000)/Jobs_NFLD!G16)/52),"..",((Hrs_Wkd_NFLD!G16*1000000)/Jobs_NFLD!G16)/52)</f>
        <v>40.667879846359945</v>
      </c>
      <c r="H16" s="21">
        <f>IF(ISERROR(((Hrs_Wkd_NFLD!H16*1000000)/Jobs_NFLD!H16)/52),"..",((Hrs_Wkd_NFLD!H16*1000000)/Jobs_NFLD!H16)/52)</f>
        <v>39.034679304474281</v>
      </c>
      <c r="I16" s="21">
        <f>IF(ISERROR(((Hrs_Wkd_NFLD!I16*1000000)/Jobs_NFLD!I16)/52),"..",((Hrs_Wkd_NFLD!I16*1000000)/Jobs_NFLD!I16)/52)</f>
        <v>32.497928501166783</v>
      </c>
      <c r="J16" s="21">
        <f>IF(ISERROR(((Hrs_Wkd_NFLD!J16*1000000)/Jobs_NFLD!J16)/52),"..",((Hrs_Wkd_NFLD!J16*1000000)/Jobs_NFLD!J16)/52)</f>
        <v>40.508135089202021</v>
      </c>
      <c r="K16" s="21">
        <f>IF(ISERROR(((Hrs_Wkd_NFLD!K16*1000000)/Jobs_NFLD!K16)/52),"..",((Hrs_Wkd_NFLD!K16*1000000)/Jobs_NFLD!K16)/52)</f>
        <v>34.432958143988287</v>
      </c>
      <c r="L16" s="21">
        <f>IF(ISERROR(((Hrs_Wkd_NFLD!L16*1000000)/Jobs_NFLD!L16)/52),"..",((Hrs_Wkd_NFLD!L16*1000000)/Jobs_NFLD!L16)/52)</f>
        <v>34.280705431925462</v>
      </c>
      <c r="M16" s="21">
        <f>IF(ISERROR(((Hrs_Wkd_NFLD!M16*1000000)/Jobs_NFLD!M16)/52),"..",((Hrs_Wkd_NFLD!M16*1000000)/Jobs_NFLD!M16)/52)</f>
        <v>37.450953494040057</v>
      </c>
      <c r="N16" s="21">
        <f>IF(ISERROR(((Hrs_Wkd_NFLD!N16*1000000)/Jobs_NFLD!N16)/52),"..",((Hrs_Wkd_NFLD!N16*1000000)/Jobs_NFLD!N16)/52)</f>
        <v>34.04288958466821</v>
      </c>
      <c r="O16" s="21">
        <f>IF(ISERROR(((Hrs_Wkd_NFLD!O16*1000000)/Jobs_NFLD!O16)/52),"..",((Hrs_Wkd_NFLD!O16*1000000)/Jobs_NFLD!O16)/52)</f>
        <v>33.25298649965594</v>
      </c>
      <c r="P16" s="21">
        <f>IF(ISERROR(((Hrs_Wkd_NFLD!P16*1000000)/Jobs_NFLD!P16)/52),"..",((Hrs_Wkd_NFLD!P16*1000000)/Jobs_NFLD!P16)/52)</f>
        <v>32.427129211912273</v>
      </c>
      <c r="Q16" s="21">
        <f>IF(ISERROR(((Hrs_Wkd_NFLD!Q16*1000000)/Jobs_NFLD!Q16)/52),"..",((Hrs_Wkd_NFLD!Q16*1000000)/Jobs_NFLD!Q16)/52)</f>
        <v>65.476350145071379</v>
      </c>
      <c r="R16" s="55"/>
    </row>
    <row r="17" spans="1:18">
      <c r="A17" s="5">
        <v>2009</v>
      </c>
      <c r="B17" s="87">
        <f>IF(ISERROR((([1]Hrs_Wkd_NFLD!B17*1000000)/[1]Jobs_NFLD!B17)/52),"..",(([1]Hrs_Wkd_NFLD!B17*1000000)/[1]Jobs_NFLD!B17)/52)</f>
        <v>35.800856215339657</v>
      </c>
      <c r="C17" s="21">
        <f>IF(ISERROR(((Hrs_Wkd_NFLD!C17*1000000)/Jobs_NFLD!C17)/52),"..",((Hrs_Wkd_NFLD!C17*1000000)/Jobs_NFLD!C17)/52)</f>
        <v>46.011672786529331</v>
      </c>
      <c r="D17" s="21">
        <f>IF(ISERROR(((Hrs_Wkd_NFLD!D17*1000000)/Jobs_NFLD!D17)/52),"..",((Hrs_Wkd_NFLD!D17*1000000)/Jobs_NFLD!D17)/52)</f>
        <v>43.315624098174077</v>
      </c>
      <c r="E17" s="21">
        <f>IF(ISERROR(((Hrs_Wkd_NFLD!E17*1000000)/Jobs_NFLD!E17)/52),"..",((Hrs_Wkd_NFLD!E17*1000000)/Jobs_NFLD!E17)/52)</f>
        <v>36.81570135419372</v>
      </c>
      <c r="F17" s="21">
        <f>IF(ISERROR(((Hrs_Wkd_NFLD!F17*1000000)/Jobs_NFLD!F17)/52),"..",((Hrs_Wkd_NFLD!F17*1000000)/Jobs_NFLD!F17)/52)</f>
        <v>45.270919144565667</v>
      </c>
      <c r="G17" s="21">
        <f>IF(ISERROR(((Hrs_Wkd_NFLD!G17*1000000)/Jobs_NFLD!G17)/52),"..",((Hrs_Wkd_NFLD!G17*1000000)/Jobs_NFLD!G17)/52)</f>
        <v>37.145122114678671</v>
      </c>
      <c r="H17" s="21">
        <f>IF(ISERROR(((Hrs_Wkd_NFLD!H17*1000000)/Jobs_NFLD!H17)/52),"..",((Hrs_Wkd_NFLD!H17*1000000)/Jobs_NFLD!H17)/52)</f>
        <v>38.688673465958203</v>
      </c>
      <c r="I17" s="21">
        <f>IF(ISERROR(((Hrs_Wkd_NFLD!I17*1000000)/Jobs_NFLD!I17)/52),"..",((Hrs_Wkd_NFLD!I17*1000000)/Jobs_NFLD!I17)/52)</f>
        <v>31.653569784125452</v>
      </c>
      <c r="J17" s="21">
        <f>IF(ISERROR(((Hrs_Wkd_NFLD!J17*1000000)/Jobs_NFLD!J17)/52),"..",((Hrs_Wkd_NFLD!J17*1000000)/Jobs_NFLD!J17)/52)</f>
        <v>39.569791739084174</v>
      </c>
      <c r="K17" s="21">
        <f>IF(ISERROR(((Hrs_Wkd_NFLD!K17*1000000)/Jobs_NFLD!K17)/52),"..",((Hrs_Wkd_NFLD!K17*1000000)/Jobs_NFLD!K17)/52)</f>
        <v>34.266602657362299</v>
      </c>
      <c r="L17" s="21">
        <f>IF(ISERROR(((Hrs_Wkd_NFLD!L17*1000000)/Jobs_NFLD!L17)/52),"..",((Hrs_Wkd_NFLD!L17*1000000)/Jobs_NFLD!L17)/52)</f>
        <v>33.767501485348916</v>
      </c>
      <c r="M17" s="21">
        <f>IF(ISERROR(((Hrs_Wkd_NFLD!M17*1000000)/Jobs_NFLD!M17)/52),"..",((Hrs_Wkd_NFLD!M17*1000000)/Jobs_NFLD!M17)/52)</f>
        <v>37.765840274144686</v>
      </c>
      <c r="N17" s="21">
        <f>IF(ISERROR(((Hrs_Wkd_NFLD!N17*1000000)/Jobs_NFLD!N17)/52),"..",((Hrs_Wkd_NFLD!N17*1000000)/Jobs_NFLD!N17)/52)</f>
        <v>34.053833503034575</v>
      </c>
      <c r="O17" s="21">
        <f>IF(ISERROR(((Hrs_Wkd_NFLD!O17*1000000)/Jobs_NFLD!O17)/52),"..",((Hrs_Wkd_NFLD!O17*1000000)/Jobs_NFLD!O17)/52)</f>
        <v>31.689203985563289</v>
      </c>
      <c r="P17" s="21">
        <f>IF(ISERROR(((Hrs_Wkd_NFLD!P17*1000000)/Jobs_NFLD!P17)/52),"..",((Hrs_Wkd_NFLD!P17*1000000)/Jobs_NFLD!P17)/52)</f>
        <v>32.578272847025943</v>
      </c>
      <c r="Q17" s="21">
        <f>IF(ISERROR(((Hrs_Wkd_NFLD!Q17*1000000)/Jobs_NFLD!Q17)/52),"..",((Hrs_Wkd_NFLD!Q17*1000000)/Jobs_NFLD!Q17)/52)</f>
        <v>69.822102764873534</v>
      </c>
      <c r="R17" s="55"/>
    </row>
    <row r="18" spans="1:18">
      <c r="A18" s="5">
        <v>2010</v>
      </c>
      <c r="B18" s="87">
        <f>IF(ISERROR((([1]Hrs_Wkd_NFLD!B18*1000000)/[1]Jobs_NFLD!B18)/52),"..",(([1]Hrs_Wkd_NFLD!B18*1000000)/[1]Jobs_NFLD!B18)/52)</f>
        <v>35.587369735533109</v>
      </c>
      <c r="C18" s="21">
        <f>IF(ISERROR(((Hrs_Wkd_NFLD!C18*1000000)/Jobs_NFLD!C18)/52),"..",((Hrs_Wkd_NFLD!C18*1000000)/Jobs_NFLD!C18)/52)</f>
        <v>49.298767303180618</v>
      </c>
      <c r="D18" s="21">
        <f>IF(ISERROR(((Hrs_Wkd_NFLD!D18*1000000)/Jobs_NFLD!D18)/52),"..",((Hrs_Wkd_NFLD!D18*1000000)/Jobs_NFLD!D18)/52)</f>
        <v>43.04418966252971</v>
      </c>
      <c r="E18" s="21">
        <f>IF(ISERROR(((Hrs_Wkd_NFLD!E18*1000000)/Jobs_NFLD!E18)/52),"..",((Hrs_Wkd_NFLD!E18*1000000)/Jobs_NFLD!E18)/52)</f>
        <v>34.37331886894944</v>
      </c>
      <c r="F18" s="21">
        <f>IF(ISERROR(((Hrs_Wkd_NFLD!F18*1000000)/Jobs_NFLD!F18)/52),"..",((Hrs_Wkd_NFLD!F18*1000000)/Jobs_NFLD!F18)/52)</f>
        <v>44.787486551253181</v>
      </c>
      <c r="G18" s="21">
        <f>IF(ISERROR(((Hrs_Wkd_NFLD!G18*1000000)/Jobs_NFLD!G18)/52),"..",((Hrs_Wkd_NFLD!G18*1000000)/Jobs_NFLD!G18)/52)</f>
        <v>37.857610053805402</v>
      </c>
      <c r="H18" s="21">
        <f>IF(ISERROR(((Hrs_Wkd_NFLD!H18*1000000)/Jobs_NFLD!H18)/52),"..",((Hrs_Wkd_NFLD!H18*1000000)/Jobs_NFLD!H18)/52)</f>
        <v>38.004510863564811</v>
      </c>
      <c r="I18" s="21">
        <f>IF(ISERROR(((Hrs_Wkd_NFLD!I18*1000000)/Jobs_NFLD!I18)/52),"..",((Hrs_Wkd_NFLD!I18*1000000)/Jobs_NFLD!I18)/52)</f>
        <v>31.344112833271215</v>
      </c>
      <c r="J18" s="21">
        <f>IF(ISERROR(((Hrs_Wkd_NFLD!J18*1000000)/Jobs_NFLD!J18)/52),"..",((Hrs_Wkd_NFLD!J18*1000000)/Jobs_NFLD!J18)/52)</f>
        <v>38.912826406845973</v>
      </c>
      <c r="K18" s="21">
        <f>IF(ISERROR(((Hrs_Wkd_NFLD!K18*1000000)/Jobs_NFLD!K18)/52),"..",((Hrs_Wkd_NFLD!K18*1000000)/Jobs_NFLD!K18)/52)</f>
        <v>32.797917052321154</v>
      </c>
      <c r="L18" s="21">
        <f>IF(ISERROR(((Hrs_Wkd_NFLD!L18*1000000)/Jobs_NFLD!L18)/52),"..",((Hrs_Wkd_NFLD!L18*1000000)/Jobs_NFLD!L18)/52)</f>
        <v>33.938845041674568</v>
      </c>
      <c r="M18" s="21">
        <f>IF(ISERROR(((Hrs_Wkd_NFLD!M18*1000000)/Jobs_NFLD!M18)/52),"..",((Hrs_Wkd_NFLD!M18*1000000)/Jobs_NFLD!M18)/52)</f>
        <v>38.914402257421017</v>
      </c>
      <c r="N18" s="21">
        <f>IF(ISERROR(((Hrs_Wkd_NFLD!N18*1000000)/Jobs_NFLD!N18)/52),"..",((Hrs_Wkd_NFLD!N18*1000000)/Jobs_NFLD!N18)/52)</f>
        <v>33.115442853312715</v>
      </c>
      <c r="O18" s="21">
        <f>IF(ISERROR(((Hrs_Wkd_NFLD!O18*1000000)/Jobs_NFLD!O18)/52),"..",((Hrs_Wkd_NFLD!O18*1000000)/Jobs_NFLD!O18)/52)</f>
        <v>30.554928777855739</v>
      </c>
      <c r="P18" s="21">
        <f>IF(ISERROR(((Hrs_Wkd_NFLD!P18*1000000)/Jobs_NFLD!P18)/52),"..",((Hrs_Wkd_NFLD!P18*1000000)/Jobs_NFLD!P18)/52)</f>
        <v>32.758778725924486</v>
      </c>
      <c r="Q18" s="21">
        <f>IF(ISERROR(((Hrs_Wkd_NFLD!Q18*1000000)/Jobs_NFLD!Q18)/52),"..",((Hrs_Wkd_NFLD!Q18*1000000)/Jobs_NFLD!Q18)/52)</f>
        <v>66.509696408980005</v>
      </c>
      <c r="R18" s="55"/>
    </row>
    <row r="19" spans="1:18">
      <c r="A19" s="5">
        <v>2011</v>
      </c>
      <c r="B19" s="87" t="str">
        <f>IF(ISERROR(((Hrs_Wkd_NFLD!B19*1000000)/Jobs_NFLD!B19)/52),"..",((Hrs_Wkd_NFLD!B19*1000000)/Jobs_NFLD!B19)/52)</f>
        <v>..</v>
      </c>
      <c r="C19" s="21" t="str">
        <f>IF(ISERROR(((Hrs_Wkd_NFLD!C19*1000000)/Jobs_NFLD!C19)/52),"..",((Hrs_Wkd_NFLD!C19*1000000)/Jobs_NFLD!C19)/52)</f>
        <v>..</v>
      </c>
      <c r="D19" s="21" t="str">
        <f>IF(ISERROR(((Hrs_Wkd_NFLD!D19*1000000)/Jobs_NFLD!D19)/52),"..",((Hrs_Wkd_NFLD!D19*1000000)/Jobs_NFLD!D19)/52)</f>
        <v>..</v>
      </c>
      <c r="E19" s="21" t="str">
        <f>IF(ISERROR(((Hrs_Wkd_NFLD!E19*1000000)/Jobs_NFLD!E19)/52),"..",((Hrs_Wkd_NFLD!E19*1000000)/Jobs_NFLD!E19)/52)</f>
        <v>..</v>
      </c>
      <c r="F19" s="21" t="str">
        <f>IF(ISERROR(((Hrs_Wkd_NFLD!F19*1000000)/Jobs_NFLD!F19)/52),"..",((Hrs_Wkd_NFLD!F19*1000000)/Jobs_NFLD!F19)/52)</f>
        <v>..</v>
      </c>
      <c r="G19" s="21" t="str">
        <f>IF(ISERROR(((Hrs_Wkd_NFLD!G19*1000000)/Jobs_NFLD!G19)/52),"..",((Hrs_Wkd_NFLD!G19*1000000)/Jobs_NFLD!G19)/52)</f>
        <v>..</v>
      </c>
      <c r="H19" s="21" t="str">
        <f>IF(ISERROR(((Hrs_Wkd_NFLD!H19*1000000)/Jobs_NFLD!H19)/52),"..",((Hrs_Wkd_NFLD!H19*1000000)/Jobs_NFLD!H19)/52)</f>
        <v>..</v>
      </c>
      <c r="I19" s="21" t="str">
        <f>IF(ISERROR(((Hrs_Wkd_NFLD!I19*1000000)/Jobs_NFLD!I19)/52),"..",((Hrs_Wkd_NFLD!I19*1000000)/Jobs_NFLD!I19)/52)</f>
        <v>..</v>
      </c>
      <c r="J19" s="21" t="str">
        <f>IF(ISERROR(((Hrs_Wkd_NFLD!J19*1000000)/Jobs_NFLD!J19)/52),"..",((Hrs_Wkd_NFLD!J19*1000000)/Jobs_NFLD!J19)/52)</f>
        <v>..</v>
      </c>
      <c r="K19" s="21" t="str">
        <f>IF(ISERROR(((Hrs_Wkd_NFLD!K19*1000000)/Jobs_NFLD!K19)/52),"..",((Hrs_Wkd_NFLD!K19*1000000)/Jobs_NFLD!K19)/52)</f>
        <v>..</v>
      </c>
      <c r="L19" s="21" t="str">
        <f>IF(ISERROR(((Hrs_Wkd_NFLD!L19*1000000)/Jobs_NFLD!L19)/52),"..",((Hrs_Wkd_NFLD!L19*1000000)/Jobs_NFLD!L19)/52)</f>
        <v>..</v>
      </c>
      <c r="M19" s="21" t="str">
        <f>IF(ISERROR(((Hrs_Wkd_NFLD!M19*1000000)/Jobs_NFLD!M19)/52),"..",((Hrs_Wkd_NFLD!M19*1000000)/Jobs_NFLD!M19)/52)</f>
        <v>..</v>
      </c>
      <c r="N19" s="21" t="str">
        <f>IF(ISERROR(((Hrs_Wkd_NFLD!N19*1000000)/Jobs_NFLD!N19)/52),"..",((Hrs_Wkd_NFLD!N19*1000000)/Jobs_NFLD!N19)/52)</f>
        <v>..</v>
      </c>
      <c r="O19" s="21" t="str">
        <f>IF(ISERROR(((Hrs_Wkd_NFLD!O19*1000000)/Jobs_NFLD!O19)/52),"..",((Hrs_Wkd_NFLD!O19*1000000)/Jobs_NFLD!O19)/52)</f>
        <v>..</v>
      </c>
      <c r="P19" s="21" t="str">
        <f>IF(ISERROR(((Hrs_Wkd_NFLD!P19*1000000)/Jobs_NFLD!P19)/52),"..",((Hrs_Wkd_NFLD!P19*1000000)/Jobs_NFLD!P19)/52)</f>
        <v>..</v>
      </c>
      <c r="Q19" s="21" t="str">
        <f>IF(ISERROR(((Hrs_Wkd_NFLD!Q19*1000000)/Jobs_NFLD!Q19)/52),"..",((Hrs_Wkd_NFLD!Q19*1000000)/Jobs_NFLD!Q19)/52)</f>
        <v>..</v>
      </c>
      <c r="R19" s="55"/>
    </row>
    <row r="20" spans="1:18">
      <c r="A20" s="5">
        <v>2012</v>
      </c>
      <c r="B20" s="87" t="str">
        <f>IF(ISERROR(((Hrs_Wkd_NFLD!B20*1000000)/Jobs_NFLD!B20)/52),"..",((Hrs_Wkd_NFLD!B20*1000000)/Jobs_NFLD!B20)/52)</f>
        <v>..</v>
      </c>
      <c r="C20" s="21" t="str">
        <f>IF(ISERROR(((Hrs_Wkd_NFLD!C20*1000000)/Jobs_NFLD!C20)/52),"..",((Hrs_Wkd_NFLD!C20*1000000)/Jobs_NFLD!C20)/52)</f>
        <v>..</v>
      </c>
      <c r="D20" s="21" t="str">
        <f>IF(ISERROR(((Hrs_Wkd_NFLD!D20*1000000)/Jobs_NFLD!D20)/52),"..",((Hrs_Wkd_NFLD!D20*1000000)/Jobs_NFLD!D20)/52)</f>
        <v>..</v>
      </c>
      <c r="E20" s="21" t="str">
        <f>IF(ISERROR(((Hrs_Wkd_NFLD!E20*1000000)/Jobs_NFLD!E20)/52),"..",((Hrs_Wkd_NFLD!E20*1000000)/Jobs_NFLD!E20)/52)</f>
        <v>..</v>
      </c>
      <c r="F20" s="21" t="str">
        <f>IF(ISERROR(((Hrs_Wkd_NFLD!F20*1000000)/Jobs_NFLD!F20)/52),"..",((Hrs_Wkd_NFLD!F20*1000000)/Jobs_NFLD!F20)/52)</f>
        <v>..</v>
      </c>
      <c r="G20" s="21" t="str">
        <f>IF(ISERROR(((Hrs_Wkd_NFLD!G20*1000000)/Jobs_NFLD!G20)/52),"..",((Hrs_Wkd_NFLD!G20*1000000)/Jobs_NFLD!G20)/52)</f>
        <v>..</v>
      </c>
      <c r="H20" s="21" t="str">
        <f>IF(ISERROR(((Hrs_Wkd_NFLD!H20*1000000)/Jobs_NFLD!H20)/52),"..",((Hrs_Wkd_NFLD!H20*1000000)/Jobs_NFLD!H20)/52)</f>
        <v>..</v>
      </c>
      <c r="I20" s="21" t="str">
        <f>IF(ISERROR(((Hrs_Wkd_NFLD!I20*1000000)/Jobs_NFLD!I20)/52),"..",((Hrs_Wkd_NFLD!I20*1000000)/Jobs_NFLD!I20)/52)</f>
        <v>..</v>
      </c>
      <c r="J20" s="21" t="str">
        <f>IF(ISERROR(((Hrs_Wkd_NFLD!J20*1000000)/Jobs_NFLD!J20)/52),"..",((Hrs_Wkd_NFLD!J20*1000000)/Jobs_NFLD!J20)/52)</f>
        <v>..</v>
      </c>
      <c r="K20" s="21" t="str">
        <f>IF(ISERROR(((Hrs_Wkd_NFLD!K20*1000000)/Jobs_NFLD!K20)/52),"..",((Hrs_Wkd_NFLD!K20*1000000)/Jobs_NFLD!K20)/52)</f>
        <v>..</v>
      </c>
      <c r="L20" s="21" t="str">
        <f>IF(ISERROR(((Hrs_Wkd_NFLD!L20*1000000)/Jobs_NFLD!L20)/52),"..",((Hrs_Wkd_NFLD!L20*1000000)/Jobs_NFLD!L20)/52)</f>
        <v>..</v>
      </c>
      <c r="M20" s="21" t="str">
        <f>IF(ISERROR(((Hrs_Wkd_NFLD!M20*1000000)/Jobs_NFLD!M20)/52),"..",((Hrs_Wkd_NFLD!M20*1000000)/Jobs_NFLD!M20)/52)</f>
        <v>..</v>
      </c>
      <c r="N20" s="21" t="str">
        <f>IF(ISERROR(((Hrs_Wkd_NFLD!N20*1000000)/Jobs_NFLD!N20)/52),"..",((Hrs_Wkd_NFLD!N20*1000000)/Jobs_NFLD!N20)/52)</f>
        <v>..</v>
      </c>
      <c r="O20" s="21" t="str">
        <f>IF(ISERROR(((Hrs_Wkd_NFLD!O20*1000000)/Jobs_NFLD!O20)/52),"..",((Hrs_Wkd_NFLD!O20*1000000)/Jobs_NFLD!O20)/52)</f>
        <v>..</v>
      </c>
      <c r="P20" s="21" t="str">
        <f>IF(ISERROR(((Hrs_Wkd_NFLD!P20*1000000)/Jobs_NFLD!P20)/52),"..",((Hrs_Wkd_NFLD!P20*1000000)/Jobs_NFLD!P20)/52)</f>
        <v>..</v>
      </c>
      <c r="Q20" s="21" t="str">
        <f>IF(ISERROR(((Hrs_Wkd_NFLD!Q20*1000000)/Jobs_NFLD!Q20)/52),"..",((Hrs_Wkd_NFLD!Q20*1000000)/Jobs_NFLD!Q20)/52)</f>
        <v>..</v>
      </c>
      <c r="R20" s="55"/>
    </row>
    <row r="21" spans="1:18">
      <c r="B21" s="45"/>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-0.1834765641180458</v>
      </c>
      <c r="C23" s="9">
        <f t="shared" si="0"/>
        <v>0.81178557417662667</v>
      </c>
      <c r="D23" s="9">
        <f t="shared" si="0"/>
        <v>-0.31814795273196195</v>
      </c>
      <c r="E23" s="9">
        <f t="shared" si="0"/>
        <v>-0.30459702277358947</v>
      </c>
      <c r="F23" s="9">
        <f t="shared" si="0"/>
        <v>0.2150932931574312</v>
      </c>
      <c r="G23" s="9">
        <f t="shared" si="0"/>
        <v>-0.18129528755249646</v>
      </c>
      <c r="H23" s="28">
        <f t="shared" si="0"/>
        <v>-0.23565488065404594</v>
      </c>
      <c r="I23" s="28">
        <f t="shared" si="0"/>
        <v>-0.55374790044062649</v>
      </c>
      <c r="J23" s="28">
        <f t="shared" si="0"/>
        <v>0.45259597266353868</v>
      </c>
      <c r="K23" s="28">
        <f t="shared" si="0"/>
        <v>-0.38502410117637886</v>
      </c>
      <c r="L23" s="28">
        <f t="shared" si="0"/>
        <v>-6.3465761808678689E-2</v>
      </c>
      <c r="M23" s="28">
        <f t="shared" si="0"/>
        <v>0.37399971521125952</v>
      </c>
      <c r="N23" s="28">
        <f t="shared" si="0"/>
        <v>0.94197939596250002</v>
      </c>
      <c r="O23" s="28">
        <f t="shared" si="0"/>
        <v>6.1996758449311962E-2</v>
      </c>
      <c r="P23" s="28">
        <f t="shared" si="0"/>
        <v>-0.35064471354833149</v>
      </c>
      <c r="Q23" s="58">
        <f t="shared" si="0"/>
        <v>0.96910494087896204</v>
      </c>
      <c r="R23" s="55"/>
    </row>
    <row r="24" spans="1:18">
      <c r="A24" s="26" t="s">
        <v>19</v>
      </c>
      <c r="B24" s="16">
        <f t="shared" si="0"/>
        <v>-5.6603281904110681E-2</v>
      </c>
      <c r="C24" s="9">
        <f t="shared" si="0"/>
        <v>3.6005618766519421</v>
      </c>
      <c r="D24" s="9">
        <f t="shared" si="0"/>
        <v>-0.54890397602730401</v>
      </c>
      <c r="E24" s="9">
        <f t="shared" si="0"/>
        <v>-0.99102589991916235</v>
      </c>
      <c r="F24" s="9">
        <f t="shared" si="0"/>
        <v>9.0994790472564979E-2</v>
      </c>
      <c r="G24" s="9">
        <f t="shared" si="0"/>
        <v>-1.2937425394680457</v>
      </c>
      <c r="H24" s="28">
        <f t="shared" si="0"/>
        <v>-0.12553909674754005</v>
      </c>
      <c r="I24" s="28">
        <f t="shared" si="0"/>
        <v>-0.96981301635642447</v>
      </c>
      <c r="J24" s="28">
        <f t="shared" si="0"/>
        <v>3.3016874787702433</v>
      </c>
      <c r="K24" s="28">
        <f t="shared" si="0"/>
        <v>-2.3386359790722788</v>
      </c>
      <c r="L24" s="28">
        <f t="shared" si="0"/>
        <v>1.9007164184289049</v>
      </c>
      <c r="M24" s="28">
        <f t="shared" si="0"/>
        <v>-1.487854836923963</v>
      </c>
      <c r="N24" s="28">
        <f t="shared" si="0"/>
        <v>6.5038528111411642</v>
      </c>
      <c r="O24" s="28">
        <f t="shared" si="0"/>
        <v>1.9301533689261241</v>
      </c>
      <c r="P24" s="28">
        <f t="shared" si="0"/>
        <v>-0.64841974751962406</v>
      </c>
      <c r="Q24" s="28">
        <f t="shared" si="0"/>
        <v>0.54605918009782428</v>
      </c>
      <c r="R24" s="55"/>
    </row>
    <row r="25" spans="1:18">
      <c r="A25" s="26" t="s">
        <v>20</v>
      </c>
      <c r="B25" s="16">
        <f t="shared" si="0"/>
        <v>-0.22150713287923951</v>
      </c>
      <c r="C25" s="9">
        <f t="shared" si="0"/>
        <v>-1.0115693477330545E-2</v>
      </c>
      <c r="D25" s="9">
        <f t="shared" si="0"/>
        <v>-0.24881679485047048</v>
      </c>
      <c r="E25" s="9">
        <f t="shared" si="0"/>
        <v>-9.7741849694810146E-2</v>
      </c>
      <c r="F25" s="9">
        <f t="shared" si="0"/>
        <v>0.25235283884059712</v>
      </c>
      <c r="G25" s="9">
        <f t="shared" si="0"/>
        <v>0.15487732002765764</v>
      </c>
      <c r="H25" s="28">
        <f t="shared" si="0"/>
        <v>-0.2686659353145826</v>
      </c>
      <c r="I25" s="28">
        <f t="shared" si="0"/>
        <v>-0.4285878285745337</v>
      </c>
      <c r="J25" s="28">
        <f t="shared" si="0"/>
        <v>-0.38670883141443957</v>
      </c>
      <c r="K25" s="28">
        <f t="shared" si="0"/>
        <v>0.20864477817752469</v>
      </c>
      <c r="L25" s="28">
        <f t="shared" si="0"/>
        <v>-0.6453041394301362</v>
      </c>
      <c r="M25" s="28">
        <f t="shared" si="0"/>
        <v>0.93938783429510231</v>
      </c>
      <c r="N25" s="28">
        <f t="shared" si="0"/>
        <v>-0.66923824636265783</v>
      </c>
      <c r="O25" s="28">
        <f t="shared" si="0"/>
        <v>-0.49174479921166858</v>
      </c>
      <c r="P25" s="28">
        <f t="shared" si="0"/>
        <v>-0.26113828999232425</v>
      </c>
      <c r="Q25" s="28">
        <f t="shared" si="0"/>
        <v>1.0963654206848306</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23"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25">
        <f>IF(ISERROR((B5/$B5)*100),"..",(B5/$B5)*100)</f>
        <v>100</v>
      </c>
      <c r="C31" s="21">
        <f t="shared" ref="C31:Q31" si="1">IF(ISERROR((C5/$B5)*100),"..",(C5/$B5)*100)</f>
        <v>121.76567821504614</v>
      </c>
      <c r="D31" s="21">
        <f t="shared" si="1"/>
        <v>123.09518924469518</v>
      </c>
      <c r="E31" s="21">
        <f t="shared" si="1"/>
        <v>98.125200922526361</v>
      </c>
      <c r="F31" s="21">
        <f t="shared" si="1"/>
        <v>119.49830842123919</v>
      </c>
      <c r="G31" s="21">
        <f t="shared" si="1"/>
        <v>106.34912644039525</v>
      </c>
      <c r="H31" s="21">
        <f t="shared" si="1"/>
        <v>107.52051642113342</v>
      </c>
      <c r="I31" s="21">
        <f t="shared" si="1"/>
        <v>92.436255119799611</v>
      </c>
      <c r="J31" s="21">
        <f t="shared" si="1"/>
        <v>100.67774048031499</v>
      </c>
      <c r="K31" s="21">
        <f t="shared" si="1"/>
        <v>94.615402570044267</v>
      </c>
      <c r="L31" s="21">
        <f t="shared" si="1"/>
        <v>93.889534879797225</v>
      </c>
      <c r="M31" s="21">
        <f t="shared" si="1"/>
        <v>101.71153135248423</v>
      </c>
      <c r="N31" s="21">
        <f t="shared" si="1"/>
        <v>80.432723382976391</v>
      </c>
      <c r="O31" s="21">
        <f t="shared" si="1"/>
        <v>83.160664899666386</v>
      </c>
      <c r="P31" s="21">
        <f t="shared" si="1"/>
        <v>94.079524490886726</v>
      </c>
      <c r="Q31" s="21">
        <f t="shared" si="1"/>
        <v>160.97936337577687</v>
      </c>
      <c r="R31" s="55"/>
    </row>
    <row r="32" spans="1:18">
      <c r="A32" s="5">
        <v>1998</v>
      </c>
      <c r="B32" s="25">
        <f t="shared" ref="B32:Q42" si="2">IF(ISERROR((B6/$B6)*100),"..",(B6/$B6)*100)</f>
        <v>100</v>
      </c>
      <c r="C32" s="21">
        <f t="shared" si="2"/>
        <v>127.7855847917931</v>
      </c>
      <c r="D32" s="21">
        <f t="shared" si="2"/>
        <v>112.08557474906004</v>
      </c>
      <c r="E32" s="21">
        <f t="shared" si="2"/>
        <v>97.154797186295383</v>
      </c>
      <c r="F32" s="21">
        <f t="shared" si="2"/>
        <v>116.65650993239467</v>
      </c>
      <c r="G32" s="21">
        <f t="shared" si="2"/>
        <v>107.29629882559016</v>
      </c>
      <c r="H32" s="21">
        <f t="shared" si="2"/>
        <v>112.6105440321095</v>
      </c>
      <c r="I32" s="21">
        <f t="shared" si="2"/>
        <v>92.798027877102115</v>
      </c>
      <c r="J32" s="21">
        <f t="shared" si="2"/>
        <v>106.50203587262965</v>
      </c>
      <c r="K32" s="21">
        <f t="shared" si="2"/>
        <v>86.888475742899402</v>
      </c>
      <c r="L32" s="21">
        <f t="shared" si="2"/>
        <v>96.221552223256637</v>
      </c>
      <c r="M32" s="21">
        <f t="shared" si="2"/>
        <v>97.567362677784914</v>
      </c>
      <c r="N32" s="21">
        <f t="shared" si="2"/>
        <v>85.966787809131262</v>
      </c>
      <c r="O32" s="21">
        <f t="shared" si="2"/>
        <v>82.564773861164511</v>
      </c>
      <c r="P32" s="21">
        <f t="shared" si="2"/>
        <v>94.006583822925933</v>
      </c>
      <c r="Q32" s="21">
        <f t="shared" si="2"/>
        <v>157.23393834888216</v>
      </c>
      <c r="R32" s="55"/>
    </row>
    <row r="33" spans="1:18">
      <c r="A33" s="5">
        <v>1999</v>
      </c>
      <c r="B33" s="25">
        <f t="shared" si="2"/>
        <v>100</v>
      </c>
      <c r="C33" s="21">
        <f t="shared" si="2"/>
        <v>132.4433934551781</v>
      </c>
      <c r="D33" s="21">
        <f t="shared" si="2"/>
        <v>112.87559445896427</v>
      </c>
      <c r="E33" s="21">
        <f t="shared" si="2"/>
        <v>100.43496590732266</v>
      </c>
      <c r="F33" s="21">
        <f t="shared" si="2"/>
        <v>117.17762488393487</v>
      </c>
      <c r="G33" s="21">
        <f t="shared" si="2"/>
        <v>102.56558985781312</v>
      </c>
      <c r="H33" s="21">
        <f t="shared" si="2"/>
        <v>109.37284666705534</v>
      </c>
      <c r="I33" s="21">
        <f t="shared" si="2"/>
        <v>92.878067168729203</v>
      </c>
      <c r="J33" s="21">
        <f t="shared" si="2"/>
        <v>110.42160458622352</v>
      </c>
      <c r="K33" s="21">
        <f t="shared" si="2"/>
        <v>85.813435914415138</v>
      </c>
      <c r="L33" s="21">
        <f t="shared" si="2"/>
        <v>97.105559145086175</v>
      </c>
      <c r="M33" s="21">
        <f t="shared" si="2"/>
        <v>101.70720814904577</v>
      </c>
      <c r="N33" s="21">
        <f t="shared" si="2"/>
        <v>88.63170167930241</v>
      </c>
      <c r="O33" s="21">
        <f t="shared" si="2"/>
        <v>85.96233191728912</v>
      </c>
      <c r="P33" s="21">
        <f t="shared" si="2"/>
        <v>85.93227753195211</v>
      </c>
      <c r="Q33" s="21">
        <f t="shared" si="2"/>
        <v>168.78880664882365</v>
      </c>
      <c r="R33" s="55"/>
    </row>
    <row r="34" spans="1:18">
      <c r="A34" s="5">
        <v>2000</v>
      </c>
      <c r="B34" s="25">
        <f t="shared" si="2"/>
        <v>100</v>
      </c>
      <c r="C34" s="21">
        <f t="shared" si="2"/>
        <v>135.62785961179776</v>
      </c>
      <c r="D34" s="21">
        <f t="shared" si="2"/>
        <v>121.28510963626569</v>
      </c>
      <c r="E34" s="21">
        <f t="shared" si="2"/>
        <v>95.398583037576714</v>
      </c>
      <c r="F34" s="21">
        <f t="shared" si="2"/>
        <v>120.02852195378966</v>
      </c>
      <c r="G34" s="21">
        <f t="shared" si="2"/>
        <v>102.44851487949896</v>
      </c>
      <c r="H34" s="21">
        <f t="shared" si="2"/>
        <v>107.29818347856195</v>
      </c>
      <c r="I34" s="21">
        <f t="shared" si="2"/>
        <v>89.925492147169436</v>
      </c>
      <c r="J34" s="21">
        <f t="shared" si="2"/>
        <v>111.17148107784838</v>
      </c>
      <c r="K34" s="21">
        <f t="shared" si="2"/>
        <v>88.281129749950864</v>
      </c>
      <c r="L34" s="21">
        <f t="shared" si="2"/>
        <v>99.51454994314112</v>
      </c>
      <c r="M34" s="21">
        <f t="shared" si="2"/>
        <v>97.40409267629046</v>
      </c>
      <c r="N34" s="21">
        <f t="shared" si="2"/>
        <v>97.334412928668939</v>
      </c>
      <c r="O34" s="21">
        <f t="shared" si="2"/>
        <v>88.219312632815374</v>
      </c>
      <c r="P34" s="21">
        <f t="shared" si="2"/>
        <v>92.418121121153561</v>
      </c>
      <c r="Q34" s="21">
        <f t="shared" si="2"/>
        <v>163.90909390389984</v>
      </c>
      <c r="R34" s="55"/>
    </row>
    <row r="35" spans="1:18">
      <c r="A35" s="5">
        <v>2001</v>
      </c>
      <c r="B35" s="25">
        <f t="shared" si="2"/>
        <v>100</v>
      </c>
      <c r="C35" s="21">
        <f t="shared" si="2"/>
        <v>126.52416791865573</v>
      </c>
      <c r="D35" s="21">
        <f t="shared" si="2"/>
        <v>120.08677120941087</v>
      </c>
      <c r="E35" s="21">
        <f t="shared" si="2"/>
        <v>104.14324792568934</v>
      </c>
      <c r="F35" s="21">
        <f t="shared" si="2"/>
        <v>119.85934950998822</v>
      </c>
      <c r="G35" s="21">
        <f t="shared" si="2"/>
        <v>105.92949826155807</v>
      </c>
      <c r="H35" s="21">
        <f t="shared" si="2"/>
        <v>105.91156622518405</v>
      </c>
      <c r="I35" s="21">
        <f t="shared" si="2"/>
        <v>91.387504575067709</v>
      </c>
      <c r="J35" s="21">
        <f t="shared" si="2"/>
        <v>110.71594542958745</v>
      </c>
      <c r="K35" s="21">
        <f t="shared" si="2"/>
        <v>89.065116581533928</v>
      </c>
      <c r="L35" s="21">
        <f t="shared" si="2"/>
        <v>90.839464278121753</v>
      </c>
      <c r="M35" s="21">
        <f t="shared" si="2"/>
        <v>102.99619842371366</v>
      </c>
      <c r="N35" s="21">
        <f t="shared" si="2"/>
        <v>95.66555333647544</v>
      </c>
      <c r="O35" s="21">
        <f t="shared" si="2"/>
        <v>81.135903459127718</v>
      </c>
      <c r="P35" s="21">
        <f t="shared" si="2"/>
        <v>91.358618769479293</v>
      </c>
      <c r="Q35" s="21">
        <f t="shared" si="2"/>
        <v>175.68856332015093</v>
      </c>
      <c r="R35" s="55"/>
    </row>
    <row r="36" spans="1:18">
      <c r="A36" s="5">
        <v>2002</v>
      </c>
      <c r="B36" s="25">
        <f t="shared" si="2"/>
        <v>100</v>
      </c>
      <c r="C36" s="21">
        <f t="shared" si="2"/>
        <v>130.05009830096125</v>
      </c>
      <c r="D36" s="21">
        <f t="shared" si="2"/>
        <v>120.41997771768574</v>
      </c>
      <c r="E36" s="21">
        <f t="shared" si="2"/>
        <v>101.54749188245724</v>
      </c>
      <c r="F36" s="21">
        <f t="shared" si="2"/>
        <v>120.95761229237283</v>
      </c>
      <c r="G36" s="21">
        <f t="shared" si="2"/>
        <v>106.59578112772017</v>
      </c>
      <c r="H36" s="21">
        <f t="shared" si="2"/>
        <v>107.09072342532808</v>
      </c>
      <c r="I36" s="21">
        <f t="shared" si="2"/>
        <v>93.232029649806393</v>
      </c>
      <c r="J36" s="21">
        <f t="shared" si="2"/>
        <v>112.11670533831079</v>
      </c>
      <c r="K36" s="21">
        <f t="shared" si="2"/>
        <v>82.249871745065661</v>
      </c>
      <c r="L36" s="21">
        <f t="shared" si="2"/>
        <v>93.113735129647949</v>
      </c>
      <c r="M36" s="21">
        <f t="shared" si="2"/>
        <v>106.1354578693575</v>
      </c>
      <c r="N36" s="21">
        <f t="shared" si="2"/>
        <v>94.820807331004659</v>
      </c>
      <c r="O36" s="21">
        <f t="shared" si="2"/>
        <v>79.296231314695902</v>
      </c>
      <c r="P36" s="21">
        <f t="shared" si="2"/>
        <v>90.701552854758773</v>
      </c>
      <c r="Q36" s="21">
        <f t="shared" si="2"/>
        <v>163.59923222243847</v>
      </c>
      <c r="R36" s="55"/>
    </row>
    <row r="37" spans="1:18">
      <c r="A37" s="5">
        <v>2003</v>
      </c>
      <c r="B37" s="25">
        <f t="shared" si="2"/>
        <v>100</v>
      </c>
      <c r="C37" s="21">
        <f t="shared" si="2"/>
        <v>130.72977750823708</v>
      </c>
      <c r="D37" s="21">
        <f t="shared" si="2"/>
        <v>115.3281477461813</v>
      </c>
      <c r="E37" s="21">
        <f t="shared" si="2"/>
        <v>104.37676803703519</v>
      </c>
      <c r="F37" s="21">
        <f t="shared" si="2"/>
        <v>121.72188570105624</v>
      </c>
      <c r="G37" s="21">
        <f t="shared" si="2"/>
        <v>106.64147876655205</v>
      </c>
      <c r="H37" s="21">
        <f t="shared" si="2"/>
        <v>107.16856743852514</v>
      </c>
      <c r="I37" s="21">
        <f t="shared" si="2"/>
        <v>92.314912663014752</v>
      </c>
      <c r="J37" s="21">
        <f t="shared" si="2"/>
        <v>110.81447923023818</v>
      </c>
      <c r="K37" s="21">
        <f t="shared" si="2"/>
        <v>90.197246231559092</v>
      </c>
      <c r="L37" s="21">
        <f t="shared" si="2"/>
        <v>97.412300853354964</v>
      </c>
      <c r="M37" s="21">
        <f t="shared" si="2"/>
        <v>101.67564718021195</v>
      </c>
      <c r="N37" s="21">
        <f t="shared" si="2"/>
        <v>96.313332893294827</v>
      </c>
      <c r="O37" s="21">
        <f t="shared" si="2"/>
        <v>88.414860441684567</v>
      </c>
      <c r="P37" s="21">
        <f t="shared" si="2"/>
        <v>90.20619806575894</v>
      </c>
      <c r="Q37" s="21">
        <f t="shared" si="2"/>
        <v>159.37584056809089</v>
      </c>
      <c r="R37" s="55"/>
    </row>
    <row r="38" spans="1:18">
      <c r="A38" s="5">
        <v>2004</v>
      </c>
      <c r="B38" s="25">
        <f t="shared" si="2"/>
        <v>100</v>
      </c>
      <c r="C38" s="21">
        <f t="shared" si="2"/>
        <v>132.70540352742418</v>
      </c>
      <c r="D38" s="21">
        <f t="shared" si="2"/>
        <v>112.64363320788075</v>
      </c>
      <c r="E38" s="21">
        <f t="shared" si="2"/>
        <v>102.12339096339981</v>
      </c>
      <c r="F38" s="21">
        <f t="shared" si="2"/>
        <v>119.90220819675854</v>
      </c>
      <c r="G38" s="21">
        <f t="shared" si="2"/>
        <v>106.06502818197401</v>
      </c>
      <c r="H38" s="21">
        <f t="shared" si="2"/>
        <v>107.87315828065034</v>
      </c>
      <c r="I38" s="21">
        <f t="shared" si="2"/>
        <v>92.249724005443596</v>
      </c>
      <c r="J38" s="21">
        <f t="shared" si="2"/>
        <v>111.13174565510985</v>
      </c>
      <c r="K38" s="21">
        <f t="shared" si="2"/>
        <v>96.514504724701254</v>
      </c>
      <c r="L38" s="21">
        <f t="shared" si="2"/>
        <v>97.630358910550981</v>
      </c>
      <c r="M38" s="21">
        <f t="shared" si="2"/>
        <v>102.66262646725961</v>
      </c>
      <c r="N38" s="21">
        <f t="shared" si="2"/>
        <v>88.806740520464828</v>
      </c>
      <c r="O38" s="21">
        <f t="shared" si="2"/>
        <v>80.606664604090128</v>
      </c>
      <c r="P38" s="21">
        <f t="shared" si="2"/>
        <v>90.932498975688688</v>
      </c>
      <c r="Q38" s="21">
        <f t="shared" si="2"/>
        <v>168.38829535778001</v>
      </c>
      <c r="R38" s="55"/>
    </row>
    <row r="39" spans="1:18">
      <c r="A39" s="5">
        <v>2005</v>
      </c>
      <c r="B39" s="25">
        <f t="shared" si="2"/>
        <v>100</v>
      </c>
      <c r="C39" s="21">
        <f t="shared" si="2"/>
        <v>126.25638932494141</v>
      </c>
      <c r="D39" s="21">
        <f t="shared" si="2"/>
        <v>114.81404104964692</v>
      </c>
      <c r="E39" s="21">
        <f t="shared" si="2"/>
        <v>105.44666558270683</v>
      </c>
      <c r="F39" s="21">
        <f t="shared" si="2"/>
        <v>121.8830025666695</v>
      </c>
      <c r="G39" s="21">
        <f t="shared" si="2"/>
        <v>112.10230970201991</v>
      </c>
      <c r="H39" s="21">
        <f t="shared" si="2"/>
        <v>104.69511983651627</v>
      </c>
      <c r="I39" s="21">
        <f t="shared" si="2"/>
        <v>90.943319364192874</v>
      </c>
      <c r="J39" s="21">
        <f t="shared" si="2"/>
        <v>108.87106145565602</v>
      </c>
      <c r="K39" s="21">
        <f t="shared" si="2"/>
        <v>94.397605600509223</v>
      </c>
      <c r="L39" s="21">
        <f t="shared" si="2"/>
        <v>94.919470813109115</v>
      </c>
      <c r="M39" s="21">
        <f t="shared" si="2"/>
        <v>100.48738807282666</v>
      </c>
      <c r="N39" s="21">
        <f t="shared" si="2"/>
        <v>94.198390733744091</v>
      </c>
      <c r="O39" s="21">
        <f t="shared" si="2"/>
        <v>81.355386820848636</v>
      </c>
      <c r="P39" s="21">
        <f t="shared" si="2"/>
        <v>91.490793069882358</v>
      </c>
      <c r="Q39" s="21">
        <f t="shared" si="2"/>
        <v>164.0687233887308</v>
      </c>
      <c r="R39" s="55"/>
    </row>
    <row r="40" spans="1:18">
      <c r="A40" s="5">
        <v>2006</v>
      </c>
      <c r="B40" s="25">
        <f t="shared" si="2"/>
        <v>100</v>
      </c>
      <c r="C40" s="21">
        <f t="shared" si="2"/>
        <v>134.76859307358384</v>
      </c>
      <c r="D40" s="21">
        <f t="shared" si="2"/>
        <v>120.62509648108764</v>
      </c>
      <c r="E40" s="21">
        <f t="shared" si="2"/>
        <v>105.93291908269447</v>
      </c>
      <c r="F40" s="21">
        <f t="shared" si="2"/>
        <v>124.11910283690037</v>
      </c>
      <c r="G40" s="21">
        <f t="shared" si="2"/>
        <v>107.44957040586267</v>
      </c>
      <c r="H40" s="21">
        <f t="shared" si="2"/>
        <v>111.18939844796476</v>
      </c>
      <c r="I40" s="21">
        <f t="shared" si="2"/>
        <v>91.105899582718635</v>
      </c>
      <c r="J40" s="21">
        <f t="shared" si="2"/>
        <v>110.14304260348942</v>
      </c>
      <c r="K40" s="21">
        <f t="shared" si="2"/>
        <v>87.329672129104694</v>
      </c>
      <c r="L40" s="21">
        <f t="shared" si="2"/>
        <v>93.807958020877223</v>
      </c>
      <c r="M40" s="21">
        <f t="shared" si="2"/>
        <v>102.82410199951883</v>
      </c>
      <c r="N40" s="21">
        <f t="shared" si="2"/>
        <v>94.231600263486612</v>
      </c>
      <c r="O40" s="21">
        <f t="shared" si="2"/>
        <v>87.331901593334408</v>
      </c>
      <c r="P40" s="21">
        <f t="shared" si="2"/>
        <v>88.750436576471429</v>
      </c>
      <c r="Q40" s="21">
        <f t="shared" si="2"/>
        <v>180.79397861798518</v>
      </c>
      <c r="R40" s="55"/>
    </row>
    <row r="41" spans="1:18">
      <c r="A41" s="5">
        <v>2007</v>
      </c>
      <c r="B41" s="25">
        <f t="shared" si="2"/>
        <v>100</v>
      </c>
      <c r="C41" s="21">
        <f t="shared" si="2"/>
        <v>128.64022407035452</v>
      </c>
      <c r="D41" s="21">
        <f t="shared" si="2"/>
        <v>116.90087686919735</v>
      </c>
      <c r="E41" s="21">
        <f t="shared" si="2"/>
        <v>99.666737667077527</v>
      </c>
      <c r="F41" s="21">
        <f t="shared" si="2"/>
        <v>125.53465166755745</v>
      </c>
      <c r="G41" s="21">
        <f t="shared" si="2"/>
        <v>112.90128543270353</v>
      </c>
      <c r="H41" s="21">
        <f t="shared" si="2"/>
        <v>108.06899447314002</v>
      </c>
      <c r="I41" s="21">
        <f t="shared" si="2"/>
        <v>91.325441366389825</v>
      </c>
      <c r="J41" s="21">
        <f t="shared" si="2"/>
        <v>107.24033586811575</v>
      </c>
      <c r="K41" s="21">
        <f t="shared" si="2"/>
        <v>94.086850899067969</v>
      </c>
      <c r="L41" s="21">
        <f t="shared" si="2"/>
        <v>96.48579263086377</v>
      </c>
      <c r="M41" s="21">
        <f t="shared" si="2"/>
        <v>100.43484795588162</v>
      </c>
      <c r="N41" s="21">
        <f t="shared" si="2"/>
        <v>93.499230206248626</v>
      </c>
      <c r="O41" s="21">
        <f t="shared" si="2"/>
        <v>84.448030199645785</v>
      </c>
      <c r="P41" s="21">
        <f t="shared" si="2"/>
        <v>87.576818554990453</v>
      </c>
      <c r="Q41" s="21">
        <f t="shared" si="2"/>
        <v>176.24571591125385</v>
      </c>
      <c r="R41" s="55"/>
    </row>
    <row r="42" spans="1:18">
      <c r="A42" s="5">
        <v>2008</v>
      </c>
      <c r="B42" s="25">
        <f t="shared" si="2"/>
        <v>100</v>
      </c>
      <c r="C42" s="21">
        <f t="shared" si="2"/>
        <v>130.19311669012833</v>
      </c>
      <c r="D42" s="21">
        <f t="shared" si="2"/>
        <v>124.11628935278796</v>
      </c>
      <c r="E42" s="21">
        <f t="shared" si="2"/>
        <v>101.07961493995626</v>
      </c>
      <c r="F42" s="21">
        <f t="shared" si="2"/>
        <v>125.42187991685316</v>
      </c>
      <c r="G42" s="21">
        <f t="shared" si="2"/>
        <v>111.86297335591628</v>
      </c>
      <c r="H42" s="21">
        <f t="shared" si="2"/>
        <v>107.37061551990344</v>
      </c>
      <c r="I42" s="21">
        <f t="shared" si="2"/>
        <v>89.390322873541152</v>
      </c>
      <c r="J42" s="21">
        <f t="shared" si="2"/>
        <v>111.42357195163326</v>
      </c>
      <c r="K42" s="21">
        <f t="shared" si="2"/>
        <v>94.712905958659235</v>
      </c>
      <c r="L42" s="21">
        <f t="shared" si="2"/>
        <v>94.294112524204493</v>
      </c>
      <c r="M42" s="21">
        <f t="shared" ref="M42:Q42" si="3">IF(ISERROR((M16/$B16)*100),"..",(M16/$B16)*100)</f>
        <v>103.01434519538743</v>
      </c>
      <c r="N42" s="21">
        <f t="shared" si="3"/>
        <v>93.63996512616319</v>
      </c>
      <c r="O42" s="21">
        <f t="shared" si="3"/>
        <v>91.467220737070278</v>
      </c>
      <c r="P42" s="21">
        <f t="shared" si="3"/>
        <v>89.195579035470047</v>
      </c>
      <c r="Q42" s="21">
        <f t="shared" si="3"/>
        <v>180.10231267013904</v>
      </c>
      <c r="R42" s="55"/>
    </row>
    <row r="43" spans="1:18">
      <c r="A43" s="5">
        <v>2009</v>
      </c>
      <c r="B43" s="25">
        <f t="shared" ref="B43:Q44" si="4">IF(ISERROR((B17/$B17)*100),"..",(B17/$B17)*100)</f>
        <v>100</v>
      </c>
      <c r="C43" s="21">
        <f t="shared" si="4"/>
        <v>128.52115186791156</v>
      </c>
      <c r="D43" s="21">
        <f t="shared" si="4"/>
        <v>120.99046971847159</v>
      </c>
      <c r="E43" s="21">
        <f t="shared" si="4"/>
        <v>102.83469516133871</v>
      </c>
      <c r="F43" s="21">
        <f t="shared" si="4"/>
        <v>126.45205710238952</v>
      </c>
      <c r="G43" s="21">
        <f t="shared" si="4"/>
        <v>103.75484287653163</v>
      </c>
      <c r="H43" s="21">
        <f t="shared" si="4"/>
        <v>108.06633571344921</v>
      </c>
      <c r="I43" s="21">
        <f t="shared" si="4"/>
        <v>88.41567808806424</v>
      </c>
      <c r="J43" s="21">
        <f t="shared" si="4"/>
        <v>110.52750107727769</v>
      </c>
      <c r="K43" s="21">
        <f t="shared" si="4"/>
        <v>95.714478031617659</v>
      </c>
      <c r="L43" s="21">
        <f t="shared" si="4"/>
        <v>94.320374021894182</v>
      </c>
      <c r="M43" s="21">
        <f t="shared" si="4"/>
        <v>105.48865101713152</v>
      </c>
      <c r="N43" s="21">
        <f t="shared" si="4"/>
        <v>95.120164998856836</v>
      </c>
      <c r="O43" s="21">
        <f t="shared" si="4"/>
        <v>88.515212583059281</v>
      </c>
      <c r="P43" s="21">
        <f t="shared" si="4"/>
        <v>90.998585763060802</v>
      </c>
      <c r="Q43" s="21">
        <f t="shared" si="4"/>
        <v>195.02914216603773</v>
      </c>
      <c r="R43" s="55"/>
    </row>
    <row r="44" spans="1:18">
      <c r="A44" s="5">
        <v>2010</v>
      </c>
      <c r="B44" s="25">
        <f t="shared" si="4"/>
        <v>100</v>
      </c>
      <c r="C44" s="21">
        <f t="shared" si="4"/>
        <v>138.52883106996529</v>
      </c>
      <c r="D44" s="21">
        <f t="shared" si="4"/>
        <v>120.9535573502954</v>
      </c>
      <c r="E44" s="21">
        <f t="shared" si="4"/>
        <v>96.588534427787536</v>
      </c>
      <c r="F44" s="21">
        <f t="shared" si="4"/>
        <v>125.85219667564806</v>
      </c>
      <c r="G44" s="21">
        <f t="shared" si="4"/>
        <v>106.37934282624298</v>
      </c>
      <c r="H44" s="21">
        <f t="shared" si="4"/>
        <v>106.79213200074813</v>
      </c>
      <c r="I44" s="21">
        <f t="shared" si="4"/>
        <v>88.076508790069113</v>
      </c>
      <c r="J44" s="21">
        <f t="shared" si="4"/>
        <v>109.34448568698933</v>
      </c>
      <c r="K44" s="21">
        <f t="shared" si="4"/>
        <v>92.161677853851742</v>
      </c>
      <c r="L44" s="21">
        <f t="shared" si="4"/>
        <v>95.367669186822397</v>
      </c>
      <c r="M44" s="21">
        <f t="shared" si="4"/>
        <v>109.348913804568</v>
      </c>
      <c r="N44" s="21">
        <f t="shared" si="4"/>
        <v>93.05392081350638</v>
      </c>
      <c r="O44" s="21">
        <f t="shared" si="4"/>
        <v>85.858912880957874</v>
      </c>
      <c r="P44" s="21">
        <f t="shared" si="4"/>
        <v>92.051699716418369</v>
      </c>
      <c r="Q44" s="21">
        <f t="shared" si="4"/>
        <v>186.89129571318591</v>
      </c>
      <c r="R44" s="55"/>
    </row>
    <row r="45" spans="1:18">
      <c r="A45" s="5">
        <v>2011</v>
      </c>
      <c r="B45" s="25" t="str">
        <f t="shared" ref="B45:Q45" si="5">IF(ISERROR((B19/$B19)*100),"..",(B19/$B19)*100)</f>
        <v>..</v>
      </c>
      <c r="C45" s="21" t="str">
        <f t="shared" si="5"/>
        <v>..</v>
      </c>
      <c r="D45" s="21" t="str">
        <f t="shared" si="5"/>
        <v>..</v>
      </c>
      <c r="E45" s="21" t="str">
        <f t="shared" si="5"/>
        <v>..</v>
      </c>
      <c r="F45" s="21" t="str">
        <f t="shared" si="5"/>
        <v>..</v>
      </c>
      <c r="G45" s="21" t="str">
        <f t="shared" si="5"/>
        <v>..</v>
      </c>
      <c r="H45" s="21" t="str">
        <f t="shared" si="5"/>
        <v>..</v>
      </c>
      <c r="I45" s="21" t="str">
        <f t="shared" si="5"/>
        <v>..</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25" t="str">
        <f t="shared" ref="B46:Q46" si="6">IF(ISERROR((B20/$B20)*100),"..",(B20/$B20)*100)</f>
        <v>..</v>
      </c>
      <c r="C46" s="21" t="str">
        <f t="shared" si="6"/>
        <v>..</v>
      </c>
      <c r="D46" s="21" t="str">
        <f t="shared" si="6"/>
        <v>..</v>
      </c>
      <c r="E46" s="21" t="str">
        <f t="shared" si="6"/>
        <v>..</v>
      </c>
      <c r="F46" s="21" t="str">
        <f t="shared" si="6"/>
        <v>..</v>
      </c>
      <c r="G46" s="21" t="str">
        <f t="shared" si="6"/>
        <v>..</v>
      </c>
      <c r="H46" s="21" t="str">
        <f t="shared" si="6"/>
        <v>..</v>
      </c>
      <c r="I46" s="21" t="str">
        <f t="shared" si="6"/>
        <v>..</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8" spans="1:18">
      <c r="B48" s="1" t="s">
        <v>16</v>
      </c>
      <c r="C48" s="1" t="s">
        <v>179</v>
      </c>
      <c r="J48" s="1" t="s">
        <v>23</v>
      </c>
      <c r="K48" s="1" t="s">
        <v>26</v>
      </c>
    </row>
    <row r="49" spans="10:11">
      <c r="J49" s="1" t="s">
        <v>16</v>
      </c>
      <c r="K49" s="1" t="s">
        <v>105</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41.xml><?xml version="1.0" encoding="utf-8"?>
<worksheet xmlns="http://schemas.openxmlformats.org/spreadsheetml/2006/main" xmlns:r="http://schemas.openxmlformats.org/officeDocument/2006/relationships">
  <sheetPr codeName="Sheet33">
    <tabColor theme="4" tint="-0.249977111117893"/>
  </sheetPr>
  <dimension ref="A1:R51"/>
  <sheetViews>
    <sheetView zoomScaleNormal="100" workbookViewId="0">
      <selection activeCell="C33" sqref="C33"/>
    </sheetView>
  </sheetViews>
  <sheetFormatPr defaultRowHeight="11.25"/>
  <cols>
    <col min="1" max="1" width="9.140625" style="1"/>
    <col min="2" max="17" width="12.7109375" style="1" customWidth="1"/>
    <col min="18" max="16384" width="9.140625" style="1"/>
  </cols>
  <sheetData>
    <row r="1" spans="1:18" ht="12.75">
      <c r="B1" s="7" t="str">
        <f>'Table of Contents'!B68</f>
        <v>Table 50: Labour Compensation, Newfoundland and Labrador, Business Sector Industries, 1997-2010</v>
      </c>
      <c r="J1" s="7" t="str">
        <f>B1 &amp; " (continued)"</f>
        <v>Table 50: Labour Compensation,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2">
        <v>3394.7850338093949</v>
      </c>
      <c r="C5" s="22">
        <v>177.54999997004799</v>
      </c>
      <c r="D5" s="22">
        <v>270.12499999177498</v>
      </c>
      <c r="E5" s="22">
        <v>119.237534969587</v>
      </c>
      <c r="F5" s="22">
        <v>432.94299997857098</v>
      </c>
      <c r="G5" s="22">
        <v>391.5534990612</v>
      </c>
      <c r="H5" s="22">
        <v>220.52999997373701</v>
      </c>
      <c r="I5" s="22">
        <v>454.76099999149602</v>
      </c>
      <c r="J5" s="22">
        <v>250.465999925007</v>
      </c>
      <c r="K5" s="22">
        <v>126.259999969421</v>
      </c>
      <c r="L5" s="22">
        <v>271.356999990308</v>
      </c>
      <c r="M5" s="22">
        <v>173.848999987436</v>
      </c>
      <c r="N5" s="22">
        <v>70.299999965621197</v>
      </c>
      <c r="O5" s="22">
        <v>17.715999999559699</v>
      </c>
      <c r="P5" s="22">
        <v>163.35899998902099</v>
      </c>
      <c r="Q5" s="121">
        <v>254.77800004660685</v>
      </c>
      <c r="R5" s="55"/>
    </row>
    <row r="6" spans="1:18">
      <c r="A6" s="5">
        <v>1998</v>
      </c>
      <c r="B6" s="92">
        <v>3605.0367421029591</v>
      </c>
      <c r="C6" s="22">
        <v>190.530999937454</v>
      </c>
      <c r="D6" s="22">
        <v>327.973999975558</v>
      </c>
      <c r="E6" s="22">
        <v>125.642555414724</v>
      </c>
      <c r="F6" s="22">
        <v>398.35299998046702</v>
      </c>
      <c r="G6" s="22">
        <v>435.38212486727201</v>
      </c>
      <c r="H6" s="22">
        <v>213.58599999055599</v>
      </c>
      <c r="I6" s="22">
        <v>470.24599999130498</v>
      </c>
      <c r="J6" s="22">
        <v>270.79406204698699</v>
      </c>
      <c r="K6" s="22">
        <v>128.45999997709001</v>
      </c>
      <c r="L6" s="22">
        <v>281.99999998842202</v>
      </c>
      <c r="M6" s="22">
        <v>204.414999985576</v>
      </c>
      <c r="N6" s="22">
        <v>79.621999931634406</v>
      </c>
      <c r="O6" s="22">
        <v>22.132999996164902</v>
      </c>
      <c r="P6" s="22">
        <v>172.04499998951701</v>
      </c>
      <c r="Q6" s="121">
        <v>283.85300003023121</v>
      </c>
      <c r="R6" s="138"/>
    </row>
    <row r="7" spans="1:18">
      <c r="A7" s="5">
        <v>1999</v>
      </c>
      <c r="B7" s="92">
        <v>3783.4531733764929</v>
      </c>
      <c r="C7" s="22">
        <v>176.200999983966</v>
      </c>
      <c r="D7" s="22">
        <v>341.08199997206401</v>
      </c>
      <c r="E7" s="22">
        <v>125.862854006516</v>
      </c>
      <c r="F7" s="22">
        <v>418.25499998424698</v>
      </c>
      <c r="G7" s="22">
        <v>489.98131999883401</v>
      </c>
      <c r="H7" s="22">
        <v>226.51899999348501</v>
      </c>
      <c r="I7" s="22">
        <v>479.73799999171501</v>
      </c>
      <c r="J7" s="22">
        <v>270.89499951672502</v>
      </c>
      <c r="K7" s="22">
        <v>134.442999984501</v>
      </c>
      <c r="L7" s="22">
        <v>290.15599998539602</v>
      </c>
      <c r="M7" s="22">
        <v>232.04199997914699</v>
      </c>
      <c r="N7" s="22">
        <v>93.467999983509998</v>
      </c>
      <c r="O7" s="22">
        <v>23.0849999985324</v>
      </c>
      <c r="P7" s="22">
        <v>179.05399998826999</v>
      </c>
      <c r="Q7" s="121">
        <v>302.67100000958408</v>
      </c>
      <c r="R7" s="138"/>
    </row>
    <row r="8" spans="1:18">
      <c r="A8" s="5">
        <v>2000</v>
      </c>
      <c r="B8" s="92">
        <v>4050.6033307394937</v>
      </c>
      <c r="C8" s="22">
        <v>193.923999953324</v>
      </c>
      <c r="D8" s="22">
        <v>365.42799992268698</v>
      </c>
      <c r="E8" s="22">
        <v>124.848602692239</v>
      </c>
      <c r="F8" s="22">
        <v>439.498999985213</v>
      </c>
      <c r="G8" s="22">
        <v>532.25072832168098</v>
      </c>
      <c r="H8" s="22">
        <v>231.396999990746</v>
      </c>
      <c r="I8" s="22">
        <v>535.14299998853198</v>
      </c>
      <c r="J8" s="22">
        <v>287.350999969984</v>
      </c>
      <c r="K8" s="22">
        <v>153.65799994960199</v>
      </c>
      <c r="L8" s="22">
        <v>305.77599998923699</v>
      </c>
      <c r="M8" s="22">
        <v>264.45199998783499</v>
      </c>
      <c r="N8" s="22">
        <v>96.728999990475401</v>
      </c>
      <c r="O8" s="22">
        <v>23.778000003164099</v>
      </c>
      <c r="P8" s="22">
        <v>189.05299998578599</v>
      </c>
      <c r="Q8" s="121">
        <v>307.31600000898879</v>
      </c>
      <c r="R8" s="138"/>
    </row>
    <row r="9" spans="1:18">
      <c r="A9" s="5">
        <v>2001</v>
      </c>
      <c r="B9" s="92">
        <v>4224.1434397054236</v>
      </c>
      <c r="C9" s="22">
        <v>144.96499995443401</v>
      </c>
      <c r="D9" s="22">
        <v>307.87799961597699</v>
      </c>
      <c r="E9" s="22">
        <v>124.163635700234</v>
      </c>
      <c r="F9" s="22">
        <v>500.14299998276999</v>
      </c>
      <c r="G9" s="22">
        <v>583.07880460228898</v>
      </c>
      <c r="H9" s="22">
        <v>236.85099999493201</v>
      </c>
      <c r="I9" s="22">
        <v>551.42999999343397</v>
      </c>
      <c r="J9" s="22">
        <v>300.537999908247</v>
      </c>
      <c r="K9" s="22">
        <v>149.694999996962</v>
      </c>
      <c r="L9" s="22">
        <v>314.01799998638802</v>
      </c>
      <c r="M9" s="22">
        <v>312.48799998389097</v>
      </c>
      <c r="N9" s="22">
        <v>113.84399999628</v>
      </c>
      <c r="O9" s="22">
        <v>25.120000000933199</v>
      </c>
      <c r="P9" s="22">
        <v>204.2469999896</v>
      </c>
      <c r="Q9" s="121">
        <v>355.6839999990525</v>
      </c>
      <c r="R9" s="138"/>
    </row>
    <row r="10" spans="1:18">
      <c r="A10" s="5">
        <v>2002</v>
      </c>
      <c r="B10" s="92">
        <v>4292.617943303042</v>
      </c>
      <c r="C10" s="22">
        <v>140.57099996797501</v>
      </c>
      <c r="D10" s="22">
        <v>323.17799996407803</v>
      </c>
      <c r="E10" s="22">
        <v>110.80998528243801</v>
      </c>
      <c r="F10" s="22">
        <v>488.05499998201202</v>
      </c>
      <c r="G10" s="22">
        <v>532.11195827051995</v>
      </c>
      <c r="H10" s="22">
        <v>248.06999999033701</v>
      </c>
      <c r="I10" s="22">
        <v>617.43599999218998</v>
      </c>
      <c r="J10" s="22">
        <v>301.21699989435598</v>
      </c>
      <c r="K10" s="22">
        <v>164.008999994497</v>
      </c>
      <c r="L10" s="22">
        <v>309.403999986141</v>
      </c>
      <c r="M10" s="22">
        <v>325.87499999236201</v>
      </c>
      <c r="N10" s="22">
        <v>117.549999999851</v>
      </c>
      <c r="O10" s="22">
        <v>28.825999998962502</v>
      </c>
      <c r="P10" s="22">
        <v>217.58999998257599</v>
      </c>
      <c r="Q10" s="121">
        <v>367.91500000474616</v>
      </c>
      <c r="R10" s="138"/>
    </row>
    <row r="11" spans="1:18">
      <c r="A11" s="5">
        <v>2003</v>
      </c>
      <c r="B11" s="92">
        <v>4638.5115607960415</v>
      </c>
      <c r="C11" s="22">
        <v>132.856999963628</v>
      </c>
      <c r="D11" s="22">
        <v>351.92299997721898</v>
      </c>
      <c r="E11" s="22">
        <v>122.310787232256</v>
      </c>
      <c r="F11" s="22">
        <v>495.13599997901599</v>
      </c>
      <c r="G11" s="22">
        <v>653.35677388890099</v>
      </c>
      <c r="H11" s="22">
        <v>248.44499998914</v>
      </c>
      <c r="I11" s="22">
        <v>647.95499999133597</v>
      </c>
      <c r="J11" s="22">
        <v>351.84899995003502</v>
      </c>
      <c r="K11" s="22">
        <v>174.18299998868901</v>
      </c>
      <c r="L11" s="22">
        <v>325.91599998660098</v>
      </c>
      <c r="M11" s="22">
        <v>348.21499997728301</v>
      </c>
      <c r="N11" s="22">
        <v>130.076999884597</v>
      </c>
      <c r="O11" s="22">
        <v>27.8480000003612</v>
      </c>
      <c r="P11" s="22">
        <v>235.66299999036499</v>
      </c>
      <c r="Q11" s="121">
        <v>392.77699999661399</v>
      </c>
      <c r="R11" s="138"/>
    </row>
    <row r="12" spans="1:18">
      <c r="A12" s="5">
        <v>2004</v>
      </c>
      <c r="B12" s="92">
        <v>4831.5950225292845</v>
      </c>
      <c r="C12" s="22">
        <v>123.511000000289</v>
      </c>
      <c r="D12" s="22">
        <v>380.73899998574399</v>
      </c>
      <c r="E12" s="22">
        <v>132.80588421698101</v>
      </c>
      <c r="F12" s="22">
        <v>537.15099998569997</v>
      </c>
      <c r="G12" s="22">
        <v>704.60713849934405</v>
      </c>
      <c r="H12" s="22">
        <v>255.19899998936199</v>
      </c>
      <c r="I12" s="22">
        <v>675.80799999223598</v>
      </c>
      <c r="J12" s="22">
        <v>345.18799996083999</v>
      </c>
      <c r="K12" s="22">
        <v>180.60399999112099</v>
      </c>
      <c r="L12" s="22">
        <v>344.50899998667001</v>
      </c>
      <c r="M12" s="22">
        <v>338.92599998232703</v>
      </c>
      <c r="N12" s="22">
        <v>143.74599996222</v>
      </c>
      <c r="O12" s="22">
        <v>31.478999998081399</v>
      </c>
      <c r="P12" s="22">
        <v>238.157999988093</v>
      </c>
      <c r="Q12" s="121">
        <v>399.16399999027635</v>
      </c>
      <c r="R12" s="138"/>
    </row>
    <row r="13" spans="1:18">
      <c r="A13" s="5">
        <v>2005</v>
      </c>
      <c r="B13" s="92">
        <v>5017.0366615347139</v>
      </c>
      <c r="C13" s="22">
        <v>135.67900000747201</v>
      </c>
      <c r="D13" s="22">
        <v>426.17399997894597</v>
      </c>
      <c r="E13" s="22">
        <v>140.53964603223901</v>
      </c>
      <c r="F13" s="22">
        <v>573.11799998569802</v>
      </c>
      <c r="G13" s="22">
        <v>670.12601687299104</v>
      </c>
      <c r="H13" s="22">
        <v>261.59699999136598</v>
      </c>
      <c r="I13" s="22">
        <v>686.79699998942704</v>
      </c>
      <c r="J13" s="22">
        <v>358.73199873969497</v>
      </c>
      <c r="K13" s="22">
        <v>202.559999994207</v>
      </c>
      <c r="L13" s="22">
        <v>337.09499998714602</v>
      </c>
      <c r="M13" s="22">
        <v>368.42899997666399</v>
      </c>
      <c r="N13" s="22">
        <v>158.982999997533</v>
      </c>
      <c r="O13" s="22">
        <v>29.563000001328199</v>
      </c>
      <c r="P13" s="22">
        <v>241.60999999191199</v>
      </c>
      <c r="Q13" s="121">
        <v>426.03399998809073</v>
      </c>
      <c r="R13" s="138"/>
    </row>
    <row r="14" spans="1:18">
      <c r="A14" s="5">
        <v>2006</v>
      </c>
      <c r="B14" s="92">
        <v>5306.2222942801473</v>
      </c>
      <c r="C14" s="22">
        <v>124.00399996557699</v>
      </c>
      <c r="D14" s="22">
        <v>455.38699971121503</v>
      </c>
      <c r="E14" s="22">
        <v>145.18317302451101</v>
      </c>
      <c r="F14" s="22">
        <v>575.71999998243098</v>
      </c>
      <c r="G14" s="22">
        <v>712.45712189221399</v>
      </c>
      <c r="H14" s="22">
        <v>268.54399999744697</v>
      </c>
      <c r="I14" s="22">
        <v>725.72899999022104</v>
      </c>
      <c r="J14" s="22">
        <v>405.19599980044802</v>
      </c>
      <c r="K14" s="22">
        <v>210.826999995184</v>
      </c>
      <c r="L14" s="22">
        <v>353.031999976554</v>
      </c>
      <c r="M14" s="22">
        <v>392.17299997855201</v>
      </c>
      <c r="N14" s="22">
        <v>175.38799997906401</v>
      </c>
      <c r="O14" s="22">
        <v>29.835000003338902</v>
      </c>
      <c r="P14" s="22">
        <v>253.80399999231699</v>
      </c>
      <c r="Q14" s="121">
        <v>478.94299999107352</v>
      </c>
      <c r="R14" s="138"/>
    </row>
    <row r="15" spans="1:18">
      <c r="A15" s="5">
        <v>2007</v>
      </c>
      <c r="B15" s="92">
        <v>5602.1276002428367</v>
      </c>
      <c r="C15" s="22">
        <v>121.25699995062701</v>
      </c>
      <c r="D15" s="22">
        <v>531.18299999201804</v>
      </c>
      <c r="E15" s="22">
        <v>195.53935558813799</v>
      </c>
      <c r="F15" s="22">
        <v>600.45799998681605</v>
      </c>
      <c r="G15" s="22">
        <v>695.03600550084002</v>
      </c>
      <c r="H15" s="22">
        <v>290.78699998836299</v>
      </c>
      <c r="I15" s="22">
        <v>773.01499999208602</v>
      </c>
      <c r="J15" s="22">
        <v>409.678999960331</v>
      </c>
      <c r="K15" s="22">
        <v>243.41599994065001</v>
      </c>
      <c r="L15" s="22">
        <v>379.880999986809</v>
      </c>
      <c r="M15" s="22">
        <v>405.837999983342</v>
      </c>
      <c r="N15" s="22">
        <v>199.20799998763999</v>
      </c>
      <c r="O15" s="22">
        <v>32.333000001141201</v>
      </c>
      <c r="P15" s="22">
        <v>265.200999996071</v>
      </c>
      <c r="Q15" s="121">
        <v>459.29623938796431</v>
      </c>
      <c r="R15" s="138"/>
    </row>
    <row r="16" spans="1:18">
      <c r="A16" s="5">
        <v>2008</v>
      </c>
      <c r="B16" s="92">
        <v>6017.106645649802</v>
      </c>
      <c r="C16" s="22">
        <v>118.019999988436</v>
      </c>
      <c r="D16" s="22">
        <v>602.81499993688897</v>
      </c>
      <c r="E16" s="22">
        <v>174.33637454378601</v>
      </c>
      <c r="F16" s="22">
        <v>699.014999991237</v>
      </c>
      <c r="G16" s="22">
        <v>729.79695277811902</v>
      </c>
      <c r="H16" s="22">
        <v>295.19799998711102</v>
      </c>
      <c r="I16" s="22">
        <v>838.47499999034801</v>
      </c>
      <c r="J16" s="22">
        <v>406.80099996140098</v>
      </c>
      <c r="K16" s="22">
        <v>250.39299999272001</v>
      </c>
      <c r="L16" s="22">
        <v>409.89999998376601</v>
      </c>
      <c r="M16" s="22">
        <v>441.74199998290698</v>
      </c>
      <c r="N16" s="22">
        <v>225.65799998814501</v>
      </c>
      <c r="O16" s="22">
        <v>34.169000000424099</v>
      </c>
      <c r="P16" s="22">
        <v>288.32799998689399</v>
      </c>
      <c r="Q16" s="121">
        <v>502.45931853761977</v>
      </c>
      <c r="R16" s="138"/>
    </row>
    <row r="17" spans="1:18">
      <c r="A17" s="5">
        <v>2009</v>
      </c>
      <c r="B17" s="92">
        <v>6363.5969991663942</v>
      </c>
      <c r="C17" s="22">
        <v>120.163999941499</v>
      </c>
      <c r="D17" s="22">
        <v>569.87299996198306</v>
      </c>
      <c r="E17" s="22">
        <v>186.902999980971</v>
      </c>
      <c r="F17" s="22">
        <v>793.15299997530099</v>
      </c>
      <c r="G17" s="22">
        <v>665.63699968146796</v>
      </c>
      <c r="H17" s="22">
        <v>318.34499997692399</v>
      </c>
      <c r="I17" s="22">
        <v>905.30599997863601</v>
      </c>
      <c r="J17" s="22">
        <v>447.69199990695</v>
      </c>
      <c r="K17" s="22">
        <v>269.19999994391401</v>
      </c>
      <c r="L17" s="22">
        <v>436.00299997430602</v>
      </c>
      <c r="M17" s="22">
        <v>515.69399996164896</v>
      </c>
      <c r="N17" s="22">
        <v>251.612999966887</v>
      </c>
      <c r="O17" s="22">
        <v>30.8399999962861</v>
      </c>
      <c r="P17" s="22">
        <v>306.44599997945397</v>
      </c>
      <c r="Q17" s="121">
        <v>546.72799994016623</v>
      </c>
      <c r="R17" s="138"/>
    </row>
    <row r="18" spans="1:18">
      <c r="A18" s="5">
        <v>2010</v>
      </c>
      <c r="B18" s="92">
        <v>6717.1119992006061</v>
      </c>
      <c r="C18" s="22">
        <v>116.583999960296</v>
      </c>
      <c r="D18" s="22">
        <v>615.39599996927598</v>
      </c>
      <c r="E18" s="22">
        <v>191.229999977695</v>
      </c>
      <c r="F18" s="22">
        <v>877.83999997646004</v>
      </c>
      <c r="G18" s="22">
        <v>597.95199968235397</v>
      </c>
      <c r="H18" s="22">
        <v>340.15799997706102</v>
      </c>
      <c r="I18" s="22">
        <v>952.02199998007802</v>
      </c>
      <c r="J18" s="22">
        <v>469.29199992636302</v>
      </c>
      <c r="K18" s="22">
        <v>276.50499996168202</v>
      </c>
      <c r="L18" s="22">
        <v>462.316999976614</v>
      </c>
      <c r="M18" s="22">
        <v>569.98099995094299</v>
      </c>
      <c r="N18" s="22">
        <v>278.71099995588798</v>
      </c>
      <c r="O18" s="22">
        <v>33.329999994995099</v>
      </c>
      <c r="P18" s="22">
        <v>342.61499997045797</v>
      </c>
      <c r="Q18" s="121">
        <v>593.17899994044274</v>
      </c>
      <c r="R18" s="138"/>
    </row>
    <row r="19" spans="1:18">
      <c r="A19" s="5">
        <v>2011</v>
      </c>
      <c r="B19" s="92" t="s">
        <v>25</v>
      </c>
      <c r="C19" s="22" t="s">
        <v>25</v>
      </c>
      <c r="D19" s="22" t="s">
        <v>25</v>
      </c>
      <c r="E19" s="22" t="s">
        <v>25</v>
      </c>
      <c r="F19" s="22" t="s">
        <v>25</v>
      </c>
      <c r="G19" s="22" t="s">
        <v>25</v>
      </c>
      <c r="H19" s="22" t="s">
        <v>25</v>
      </c>
      <c r="I19" s="22" t="s">
        <v>25</v>
      </c>
      <c r="J19" s="22" t="s">
        <v>25</v>
      </c>
      <c r="K19" s="22" t="s">
        <v>25</v>
      </c>
      <c r="L19" s="22" t="s">
        <v>25</v>
      </c>
      <c r="M19" s="22" t="s">
        <v>25</v>
      </c>
      <c r="N19" s="22" t="s">
        <v>25</v>
      </c>
      <c r="O19" s="22" t="s">
        <v>25</v>
      </c>
      <c r="P19" s="22" t="s">
        <v>25</v>
      </c>
      <c r="Q19" s="121" t="s">
        <v>25</v>
      </c>
      <c r="R19" s="55"/>
    </row>
    <row r="20" spans="1:18">
      <c r="A20" s="5">
        <v>2012</v>
      </c>
      <c r="B20" s="92" t="s">
        <v>25</v>
      </c>
      <c r="C20" s="22" t="s">
        <v>25</v>
      </c>
      <c r="D20" s="22" t="s">
        <v>25</v>
      </c>
      <c r="E20" s="22" t="s">
        <v>25</v>
      </c>
      <c r="F20" s="22" t="s">
        <v>25</v>
      </c>
      <c r="G20" s="22" t="s">
        <v>25</v>
      </c>
      <c r="H20" s="22" t="s">
        <v>25</v>
      </c>
      <c r="I20" s="22" t="s">
        <v>25</v>
      </c>
      <c r="J20" s="22" t="s">
        <v>25</v>
      </c>
      <c r="K20" s="22" t="s">
        <v>25</v>
      </c>
      <c r="L20" s="22" t="s">
        <v>25</v>
      </c>
      <c r="M20" s="22" t="s">
        <v>25</v>
      </c>
      <c r="N20" s="22" t="s">
        <v>25</v>
      </c>
      <c r="O20" s="22" t="s">
        <v>25</v>
      </c>
      <c r="P20" s="22" t="s">
        <v>25</v>
      </c>
      <c r="Q20" s="121" t="s">
        <v>25</v>
      </c>
      <c r="R20" s="55"/>
    </row>
    <row r="21" spans="1:18">
      <c r="A21" s="55"/>
      <c r="B21" s="22"/>
      <c r="C21" s="22"/>
      <c r="D21" s="22"/>
      <c r="E21" s="22"/>
      <c r="F21" s="22"/>
      <c r="G21" s="22"/>
      <c r="H21" s="22"/>
      <c r="I21" s="22"/>
      <c r="J21" s="22"/>
      <c r="K21" s="22"/>
      <c r="L21" s="22"/>
      <c r="M21" s="22"/>
      <c r="N21" s="22"/>
      <c r="O21" s="22"/>
      <c r="P21" s="22"/>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5.3895903024082426</v>
      </c>
      <c r="C23" s="9">
        <f t="shared" si="0"/>
        <v>-3.1839054697344271</v>
      </c>
      <c r="D23" s="9">
        <f t="shared" si="0"/>
        <v>6.5385825903924832</v>
      </c>
      <c r="E23" s="9">
        <f t="shared" si="0"/>
        <v>3.700352708183785</v>
      </c>
      <c r="F23" s="9">
        <f t="shared" si="0"/>
        <v>5.5879123869114089</v>
      </c>
      <c r="G23" s="9">
        <f t="shared" si="0"/>
        <v>3.310448554673262</v>
      </c>
      <c r="H23" s="28">
        <f t="shared" si="0"/>
        <v>3.3898544636551398</v>
      </c>
      <c r="I23" s="28">
        <f t="shared" si="0"/>
        <v>5.8477982357391767</v>
      </c>
      <c r="J23" s="28">
        <f t="shared" si="0"/>
        <v>4.948561466192114</v>
      </c>
      <c r="K23" s="28">
        <f t="shared" si="0"/>
        <v>6.2153971301043942</v>
      </c>
      <c r="L23" s="28">
        <f t="shared" si="0"/>
        <v>4.1837319833079922</v>
      </c>
      <c r="M23" s="28">
        <f t="shared" si="0"/>
        <v>9.5641116219524314</v>
      </c>
      <c r="N23" s="28">
        <f t="shared" si="0"/>
        <v>11.177087106783844</v>
      </c>
      <c r="O23" s="28">
        <f t="shared" si="0"/>
        <v>4.9815666222904564</v>
      </c>
      <c r="P23" s="28">
        <f t="shared" si="0"/>
        <v>5.8627889514894838</v>
      </c>
      <c r="Q23" s="58">
        <f t="shared" si="0"/>
        <v>6.7167531350055931</v>
      </c>
      <c r="R23" s="55"/>
    </row>
    <row r="24" spans="1:18">
      <c r="A24" s="26" t="s">
        <v>19</v>
      </c>
      <c r="B24" s="16">
        <f t="shared" si="0"/>
        <v>6.0642793553787211</v>
      </c>
      <c r="C24" s="9">
        <f t="shared" si="0"/>
        <v>2.9841276714757781</v>
      </c>
      <c r="D24" s="9">
        <f t="shared" si="0"/>
        <v>10.597594293747715</v>
      </c>
      <c r="E24" s="9">
        <f t="shared" si="0"/>
        <v>1.5446153831934817</v>
      </c>
      <c r="F24" s="9">
        <f t="shared" si="0"/>
        <v>0.50223573708638725</v>
      </c>
      <c r="G24" s="9">
        <f t="shared" si="0"/>
        <v>10.774989707922389</v>
      </c>
      <c r="H24" s="28">
        <f t="shared" si="0"/>
        <v>1.6162932953418307</v>
      </c>
      <c r="I24" s="28">
        <f t="shared" si="0"/>
        <v>5.5752727421402026</v>
      </c>
      <c r="J24" s="28">
        <f t="shared" si="0"/>
        <v>4.6858485452154319</v>
      </c>
      <c r="K24" s="28">
        <f t="shared" si="0"/>
        <v>6.7652194437642255</v>
      </c>
      <c r="L24" s="28">
        <f t="shared" si="0"/>
        <v>4.0608706739068801</v>
      </c>
      <c r="M24" s="28">
        <f t="shared" si="0"/>
        <v>15.007161920772937</v>
      </c>
      <c r="N24" s="28">
        <f t="shared" si="0"/>
        <v>11.224498878691058</v>
      </c>
      <c r="O24" s="28">
        <f t="shared" si="0"/>
        <v>10.307036508478484</v>
      </c>
      <c r="P24" s="28">
        <f t="shared" si="0"/>
        <v>4.9897340766425158</v>
      </c>
      <c r="Q24" s="28">
        <f t="shared" si="0"/>
        <v>6.4488766112834384</v>
      </c>
      <c r="R24" s="55"/>
    </row>
    <row r="25" spans="1:18">
      <c r="A25" s="26" t="s">
        <v>20</v>
      </c>
      <c r="B25" s="16">
        <f t="shared" si="0"/>
        <v>5.1880217305727339</v>
      </c>
      <c r="C25" s="9">
        <f t="shared" si="0"/>
        <v>-4.9612448529660842</v>
      </c>
      <c r="D25" s="9">
        <f t="shared" si="0"/>
        <v>5.3501806881448788</v>
      </c>
      <c r="E25" s="9">
        <f t="shared" si="0"/>
        <v>4.3559542956834507</v>
      </c>
      <c r="F25" s="9">
        <f t="shared" si="0"/>
        <v>7.1632182345417572</v>
      </c>
      <c r="G25" s="9">
        <f t="shared" si="0"/>
        <v>1.1707584559894624</v>
      </c>
      <c r="H25" s="28">
        <f t="shared" si="0"/>
        <v>3.927934612236994</v>
      </c>
      <c r="I25" s="28">
        <f t="shared" si="0"/>
        <v>5.9296929799806497</v>
      </c>
      <c r="J25" s="28">
        <f t="shared" si="0"/>
        <v>5.0275038283617013</v>
      </c>
      <c r="K25" s="28">
        <f t="shared" si="0"/>
        <v>6.0510032413426895</v>
      </c>
      <c r="L25" s="28">
        <f t="shared" si="0"/>
        <v>4.2206186547238067</v>
      </c>
      <c r="M25" s="28">
        <f t="shared" si="0"/>
        <v>7.9819963368145563</v>
      </c>
      <c r="N25" s="28">
        <f t="shared" si="0"/>
        <v>11.162867516604557</v>
      </c>
      <c r="O25" s="28">
        <f t="shared" si="0"/>
        <v>3.4346380560286383</v>
      </c>
      <c r="P25" s="28">
        <f t="shared" si="0"/>
        <v>6.1261183754949267</v>
      </c>
      <c r="Q25" s="28">
        <f t="shared" si="0"/>
        <v>6.797247465699785</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ht="12.75">
      <c r="B28" s="7"/>
      <c r="H28" s="55"/>
      <c r="I28" s="55"/>
      <c r="J28" s="55"/>
      <c r="K28" s="55"/>
      <c r="L28" s="55"/>
      <c r="M28" s="55"/>
      <c r="N28" s="55"/>
      <c r="O28" s="55"/>
      <c r="P28" s="55"/>
      <c r="Q28" s="55"/>
      <c r="R28" s="55"/>
    </row>
    <row r="29" spans="1:18" ht="12.75">
      <c r="B29" s="7" t="str">
        <f>'Table of Contents'!B69</f>
        <v>Table 51: Labour Compensation as a Share of Nominal GDP, Canada, Business Sector Industries, 1997-2010</v>
      </c>
      <c r="H29" s="55"/>
      <c r="I29" s="55"/>
      <c r="J29" s="86" t="str">
        <f>B29 &amp; " (continued)"</f>
        <v>Table 51: Labour Compensation as a Share of Nominal GDP, Canada, Business Sector Industries, 1997-2010 (continued)</v>
      </c>
      <c r="K29" s="55"/>
      <c r="L29" s="55"/>
      <c r="M29" s="55"/>
      <c r="N29" s="55"/>
      <c r="O29" s="55"/>
      <c r="P29" s="55"/>
      <c r="Q29" s="55"/>
      <c r="R29" s="55"/>
    </row>
    <row r="30" spans="1:18">
      <c r="H30" s="55"/>
      <c r="I30" s="55"/>
      <c r="J30" s="55"/>
      <c r="K30" s="55"/>
      <c r="L30" s="55"/>
      <c r="M30" s="55"/>
      <c r="N30" s="55"/>
      <c r="O30" s="55"/>
      <c r="P30" s="55"/>
      <c r="Q30" s="55"/>
      <c r="R30" s="55"/>
    </row>
    <row r="31" spans="1:18" ht="33.75">
      <c r="A31" s="4"/>
      <c r="B31" s="94" t="s">
        <v>3</v>
      </c>
      <c r="C31" s="3" t="s">
        <v>2</v>
      </c>
      <c r="D31" s="3" t="s">
        <v>1</v>
      </c>
      <c r="E31" s="3" t="s">
        <v>0</v>
      </c>
      <c r="F31" s="3" t="s">
        <v>4</v>
      </c>
      <c r="G31" s="3" t="s">
        <v>5</v>
      </c>
      <c r="H31" s="3" t="s">
        <v>6</v>
      </c>
      <c r="I31" s="3" t="s">
        <v>7</v>
      </c>
      <c r="J31" s="3" t="s">
        <v>8</v>
      </c>
      <c r="K31" s="3" t="s">
        <v>9</v>
      </c>
      <c r="L31" s="3" t="s">
        <v>14</v>
      </c>
      <c r="M31" s="3" t="s">
        <v>10</v>
      </c>
      <c r="N31" s="3" t="s">
        <v>15</v>
      </c>
      <c r="O31" s="3" t="s">
        <v>11</v>
      </c>
      <c r="P31" s="3" t="s">
        <v>12</v>
      </c>
      <c r="Q31" s="3" t="s">
        <v>13</v>
      </c>
      <c r="R31" s="55"/>
    </row>
    <row r="32" spans="1:18" ht="11.25" customHeight="1">
      <c r="A32" s="5"/>
      <c r="B32" s="141" t="s">
        <v>56</v>
      </c>
      <c r="C32" s="142"/>
      <c r="D32" s="142"/>
      <c r="E32" s="142"/>
      <c r="F32" s="142"/>
      <c r="G32" s="142"/>
      <c r="H32" s="142"/>
      <c r="I32" s="142"/>
      <c r="J32" s="142" t="s">
        <v>56</v>
      </c>
      <c r="K32" s="142"/>
      <c r="L32" s="142"/>
      <c r="M32" s="142"/>
      <c r="N32" s="142"/>
      <c r="O32" s="142"/>
      <c r="P32" s="142"/>
      <c r="Q32" s="142"/>
      <c r="R32" s="55"/>
    </row>
    <row r="33" spans="1:18">
      <c r="A33" s="5">
        <v>1997</v>
      </c>
      <c r="B33" s="87">
        <f>IF(ISERROR((B5/NGDP_NFLD!B5)*100),"..",(B5/NGDP_NFLD!B5)*100)</f>
        <v>57.954202079029862</v>
      </c>
      <c r="C33" s="21">
        <f>IF(ISERROR((C5/NGDP_NFLD!C5)*100),"..",(C5/NGDP_NFLD!C5)*100)</f>
        <v>58.903736918774882</v>
      </c>
      <c r="D33" s="21">
        <f>IF(ISERROR((D5/NGDP_NFLD!D5)*100),"..",(D5/NGDP_NFLD!D5)*100)</f>
        <v>56.563691604969222</v>
      </c>
      <c r="E33" s="21">
        <f>IF(ISERROR((E5/NGDP_NFLD!E5)*100),"..",(E5/NGDP_NFLD!E5)*100)</f>
        <v>27.189288003900845</v>
      </c>
      <c r="F33" s="21">
        <f>IF(ISERROR((F5/NGDP_NFLD!F5)*100),"..",(F5/NGDP_NFLD!F5)*100)</f>
        <v>74.780465388939149</v>
      </c>
      <c r="G33" s="21">
        <f>IF(ISERROR((G5/NGDP_NFLD!G5)*100),"..",(G5/NGDP_NFLD!G5)*100)</f>
        <v>59.965924262006851</v>
      </c>
      <c r="H33" s="21">
        <f>IF(ISERROR((H5/NGDP_NFLD!H5)*100),"..",(H5/NGDP_NFLD!H5)*100)</f>
        <v>59.074544337045289</v>
      </c>
      <c r="I33" s="21">
        <f>IF(ISERROR((I5/NGDP_NFLD!I5)*100),"..",(I5/NGDP_NFLD!I5)*100)</f>
        <v>79.036361928509407</v>
      </c>
      <c r="J33" s="21">
        <f>IF(ISERROR((J5/NGDP_NFLD!J5)*100),"..",(J5/NGDP_NFLD!J5)*100)</f>
        <v>59.490285479313812</v>
      </c>
      <c r="K33" s="21">
        <f>IF(ISERROR((K5/NGDP_NFLD!K5)*100),"..",(K5/NGDP_NFLD!K5)*100)</f>
        <v>38.267911743581649</v>
      </c>
      <c r="L33" s="21">
        <f>IF(ISERROR((L5/NGDP_NFLD!L5)*100),"..",(L5/NGDP_NFLD!L5)*100)</f>
        <v>35.493309613789911</v>
      </c>
      <c r="M33" s="21">
        <f>IF(ISERROR((M5/NGDP_NFLD!M5)*100),"..",(M5/NGDP_NFLD!M5)*100)</f>
        <v>78.34494506017792</v>
      </c>
      <c r="N33" s="21">
        <f>IF(ISERROR((N5/NGDP_NFLD!N5)*100),"..",(N5/NGDP_NFLD!N5)*100)</f>
        <v>80.188894426268646</v>
      </c>
      <c r="O33" s="21">
        <f>IF(ISERROR((O5/NGDP_NFLD!O5)*100),"..",(O5/NGDP_NFLD!O5)*100)</f>
        <v>45.977369458008148</v>
      </c>
      <c r="P33" s="21">
        <f>IF(ISERROR((P5/NGDP_NFLD!P5)*100),"..",(P5/NGDP_NFLD!P5)*100)</f>
        <v>78.420350238594509</v>
      </c>
      <c r="Q33" s="21">
        <f>IF(ISERROR((Q5/NGDP_NFLD!Q5)*100),"..",(Q5/NGDP_NFLD!Q5)*100)</f>
        <v>65.720159631906142</v>
      </c>
      <c r="R33" s="55"/>
    </row>
    <row r="34" spans="1:18">
      <c r="A34" s="5">
        <v>1998</v>
      </c>
      <c r="B34" s="87">
        <f>IF(ISERROR((B6/NGDP_NFLD!B6)*100),"..",(B6/NGDP_NFLD!B6)*100)</f>
        <v>56.392740100835745</v>
      </c>
      <c r="C34" s="21">
        <f>IF(ISERROR((C6/NGDP_NFLD!C6)*100),"..",(C6/NGDP_NFLD!C6)*100)</f>
        <v>58.691922144187359</v>
      </c>
      <c r="D34" s="21">
        <f>IF(ISERROR((D6/NGDP_NFLD!D6)*100),"..",(D6/NGDP_NFLD!D6)*100)</f>
        <v>41.896048681901767</v>
      </c>
      <c r="E34" s="21">
        <f>IF(ISERROR((E6/NGDP_NFLD!E6)*100),"..",(E6/NGDP_NFLD!E6)*100)</f>
        <v>26.978015944001786</v>
      </c>
      <c r="F34" s="21">
        <f>IF(ISERROR((F6/NGDP_NFLD!F6)*100),"..",(F6/NGDP_NFLD!F6)*100)</f>
        <v>73.93186107567719</v>
      </c>
      <c r="G34" s="21">
        <f>IF(ISERROR((G6/NGDP_NFLD!G6)*100),"..",(G6/NGDP_NFLD!G6)*100)</f>
        <v>56.754525279517999</v>
      </c>
      <c r="H34" s="21">
        <f>IF(ISERROR((H6/NGDP_NFLD!H6)*100),"..",(H6/NGDP_NFLD!H6)*100)</f>
        <v>57.713155460291496</v>
      </c>
      <c r="I34" s="21">
        <f>IF(ISERROR((I6/NGDP_NFLD!I6)*100),"..",(I6/NGDP_NFLD!I6)*100)</f>
        <v>78.696859293555576</v>
      </c>
      <c r="J34" s="21">
        <f>IF(ISERROR((J6/NGDP_NFLD!J6)*100),"..",(J6/NGDP_NFLD!J6)*100)</f>
        <v>70.31529937810285</v>
      </c>
      <c r="K34" s="21">
        <f>IF(ISERROR((K6/NGDP_NFLD!K6)*100),"..",(K6/NGDP_NFLD!K6)*100)</f>
        <v>35.447900189875028</v>
      </c>
      <c r="L34" s="21">
        <f>IF(ISERROR((L6/NGDP_NFLD!L6)*100),"..",(L6/NGDP_NFLD!L6)*100)</f>
        <v>37.43235296696821</v>
      </c>
      <c r="M34" s="21">
        <f>IF(ISERROR((M6/NGDP_NFLD!M6)*100),"..",(M6/NGDP_NFLD!M6)*100)</f>
        <v>77.540066376700238</v>
      </c>
      <c r="N34" s="21">
        <f>IF(ISERROR((N6/NGDP_NFLD!N6)*100),"..",(N6/NGDP_NFLD!N6)*100)</f>
        <v>75.836254125680441</v>
      </c>
      <c r="O34" s="21">
        <f>IF(ISERROR((O6/NGDP_NFLD!O6)*100),"..",(O6/NGDP_NFLD!O6)*100)</f>
        <v>74.409144381122545</v>
      </c>
      <c r="P34" s="21">
        <f>IF(ISERROR((P6/NGDP_NFLD!P6)*100),"..",(P6/NGDP_NFLD!P6)*100)</f>
        <v>75.919846077257802</v>
      </c>
      <c r="Q34" s="21">
        <f>IF(ISERROR((Q6/NGDP_NFLD!Q6)*100),"..",(Q6/NGDP_NFLD!Q6)*100)</f>
        <v>67.560401485725535</v>
      </c>
      <c r="R34" s="55"/>
    </row>
    <row r="35" spans="1:18">
      <c r="A35" s="5">
        <v>1999</v>
      </c>
      <c r="B35" s="87">
        <f>IF(ISERROR((B7/NGDP_NFLD!B7)*100),"..",(B7/NGDP_NFLD!B7)*100)</f>
        <v>52.753869351114403</v>
      </c>
      <c r="C35" s="21">
        <f>IF(ISERROR((C7/NGDP_NFLD!C7)*100),"..",(C7/NGDP_NFLD!C7)*100)</f>
        <v>42.177162221724707</v>
      </c>
      <c r="D35" s="21">
        <f>IF(ISERROR((D7/NGDP_NFLD!D7)*100),"..",(D7/NGDP_NFLD!D7)*100)</f>
        <v>30.981261294729361</v>
      </c>
      <c r="E35" s="21">
        <f>IF(ISERROR((E7/NGDP_NFLD!E7)*100),"..",(E7/NGDP_NFLD!E7)*100)</f>
        <v>26.462289885755137</v>
      </c>
      <c r="F35" s="21">
        <f>IF(ISERROR((F7/NGDP_NFLD!F7)*100),"..",(F7/NGDP_NFLD!F7)*100)</f>
        <v>66.995728019696742</v>
      </c>
      <c r="G35" s="21">
        <f>IF(ISERROR((G7/NGDP_NFLD!G7)*100),"..",(G7/NGDP_NFLD!G7)*100)</f>
        <v>57.486536491713295</v>
      </c>
      <c r="H35" s="21">
        <f>IF(ISERROR((H7/NGDP_NFLD!H7)*100),"..",(H7/NGDP_NFLD!H7)*100)</f>
        <v>55.545365598475016</v>
      </c>
      <c r="I35" s="21">
        <f>IF(ISERROR((I7/NGDP_NFLD!I7)*100),"..",(I7/NGDP_NFLD!I7)*100)</f>
        <v>74.485266374625624</v>
      </c>
      <c r="J35" s="21">
        <f>IF(ISERROR((J7/NGDP_NFLD!J7)*100),"..",(J7/NGDP_NFLD!J7)*100)</f>
        <v>68.484960211936937</v>
      </c>
      <c r="K35" s="21">
        <f>IF(ISERROR((K7/NGDP_NFLD!K7)*100),"..",(K7/NGDP_NFLD!K7)*100)</f>
        <v>36.090917872310428</v>
      </c>
      <c r="L35" s="21">
        <f>IF(ISERROR((L7/NGDP_NFLD!L7)*100),"..",(L7/NGDP_NFLD!L7)*100)</f>
        <v>37.655602734844109</v>
      </c>
      <c r="M35" s="21">
        <f>IF(ISERROR((M7/NGDP_NFLD!M7)*100),"..",(M7/NGDP_NFLD!M7)*100)</f>
        <v>84.248706536860112</v>
      </c>
      <c r="N35" s="21">
        <f>IF(ISERROR((N7/NGDP_NFLD!N7)*100),"..",(N7/NGDP_NFLD!N7)*100)</f>
        <v>79.913817412222869</v>
      </c>
      <c r="O35" s="21">
        <f>IF(ISERROR((O7/NGDP_NFLD!O7)*100),"..",(O7/NGDP_NFLD!O7)*100)</f>
        <v>76.590026868824523</v>
      </c>
      <c r="P35" s="21">
        <f>IF(ISERROR((P7/NGDP_NFLD!P7)*100),"..",(P7/NGDP_NFLD!P7)*100)</f>
        <v>74.59495489752328</v>
      </c>
      <c r="Q35" s="21">
        <f>IF(ISERROR((Q7/NGDP_NFLD!Q7)*100),"..",(Q7/NGDP_NFLD!Q7)*100)</f>
        <v>67.580101370840666</v>
      </c>
      <c r="R35" s="55"/>
    </row>
    <row r="36" spans="1:18">
      <c r="A36" s="5">
        <v>2000</v>
      </c>
      <c r="B36" s="87">
        <f>IF(ISERROR((B8/NGDP_NFLD!B8)*100),"..",(B8/NGDP_NFLD!B8)*100)</f>
        <v>47.150314122610901</v>
      </c>
      <c r="C36" s="21">
        <f>IF(ISERROR((C8/NGDP_NFLD!C8)*100),"..",(C8/NGDP_NFLD!C8)*100)</f>
        <v>50.650222387637541</v>
      </c>
      <c r="D36" s="21">
        <f>IF(ISERROR((D8/NGDP_NFLD!D8)*100),"..",(D8/NGDP_NFLD!D8)*100)</f>
        <v>14.94135945006137</v>
      </c>
      <c r="E36" s="21">
        <f>IF(ISERROR((E8/NGDP_NFLD!E8)*100),"..",(E8/NGDP_NFLD!E8)*100)</f>
        <v>28.707691653231805</v>
      </c>
      <c r="F36" s="21">
        <f>IF(ISERROR((F8/NGDP_NFLD!F8)*100),"..",(F8/NGDP_NFLD!F8)*100)</f>
        <v>75.611300256719957</v>
      </c>
      <c r="G36" s="21">
        <f>IF(ISERROR((G8/NGDP_NFLD!G8)*100),"..",(G8/NGDP_NFLD!G8)*100)</f>
        <v>62.327725503297124</v>
      </c>
      <c r="H36" s="21">
        <f>IF(ISERROR((H8/NGDP_NFLD!H8)*100),"..",(H8/NGDP_NFLD!H8)*100)</f>
        <v>55.284729603217251</v>
      </c>
      <c r="I36" s="21">
        <f>IF(ISERROR((I8/NGDP_NFLD!I8)*100),"..",(I8/NGDP_NFLD!I8)*100)</f>
        <v>76.289881103488725</v>
      </c>
      <c r="J36" s="21">
        <f>IF(ISERROR((J8/NGDP_NFLD!J8)*100),"..",(J8/NGDP_NFLD!J8)*100)</f>
        <v>71.055781121256572</v>
      </c>
      <c r="K36" s="21">
        <f>IF(ISERROR((K8/NGDP_NFLD!K8)*100),"..",(K8/NGDP_NFLD!K8)*100)</f>
        <v>37.446142736241292</v>
      </c>
      <c r="L36" s="21">
        <f>IF(ISERROR((L8/NGDP_NFLD!L8)*100),"..",(L8/NGDP_NFLD!L8)*100)</f>
        <v>39.395239474247049</v>
      </c>
      <c r="M36" s="21">
        <f>IF(ISERROR((M8/NGDP_NFLD!M8)*100),"..",(M8/NGDP_NFLD!M8)*100)</f>
        <v>85.89673630204598</v>
      </c>
      <c r="N36" s="21">
        <f>IF(ISERROR((N8/NGDP_NFLD!N8)*100),"..",(N8/NGDP_NFLD!N8)*100)</f>
        <v>79.914243926004744</v>
      </c>
      <c r="O36" s="21">
        <f>IF(ISERROR((O8/NGDP_NFLD!O8)*100),"..",(O8/NGDP_NFLD!O8)*100)</f>
        <v>71.002418714097473</v>
      </c>
      <c r="P36" s="21">
        <f>IF(ISERROR((P8/NGDP_NFLD!P8)*100),"..",(P8/NGDP_NFLD!P8)*100)</f>
        <v>78.006965012249026</v>
      </c>
      <c r="Q36" s="21">
        <f>IF(ISERROR((Q8/NGDP_NFLD!Q8)*100),"..",(Q8/NGDP_NFLD!Q8)*100)</f>
        <v>64.50675785070996</v>
      </c>
      <c r="R36" s="55"/>
    </row>
    <row r="37" spans="1:18">
      <c r="A37" s="5">
        <v>2001</v>
      </c>
      <c r="B37" s="87">
        <f>IF(ISERROR((B9/NGDP_NFLD!B9)*100),"..",(B9/NGDP_NFLD!B9)*100)</f>
        <v>48.905764197303789</v>
      </c>
      <c r="C37" s="21">
        <f>IF(ISERROR((C9/NGDP_NFLD!C9)*100),"..",(C9/NGDP_NFLD!C9)*100)</f>
        <v>40.621576092615456</v>
      </c>
      <c r="D37" s="21">
        <f>IF(ISERROR((D9/NGDP_NFLD!D9)*100),"..",(D9/NGDP_NFLD!D9)*100)</f>
        <v>13.991109380937877</v>
      </c>
      <c r="E37" s="21">
        <f>IF(ISERROR((E9/NGDP_NFLD!E9)*100),"..",(E9/NGDP_NFLD!E9)*100)</f>
        <v>27.13395812896426</v>
      </c>
      <c r="F37" s="21">
        <f>IF(ISERROR((F9/NGDP_NFLD!F9)*100),"..",(F9/NGDP_NFLD!F9)*100)</f>
        <v>74.665370843861126</v>
      </c>
      <c r="G37" s="21">
        <f>IF(ISERROR((G9/NGDP_NFLD!G9)*100),"..",(G9/NGDP_NFLD!G9)*100)</f>
        <v>65.755106564392278</v>
      </c>
      <c r="H37" s="21">
        <f>IF(ISERROR((H9/NGDP_NFLD!H9)*100),"..",(H9/NGDP_NFLD!H9)*100)</f>
        <v>55.085983541706085</v>
      </c>
      <c r="I37" s="21">
        <f>IF(ISERROR((I9/NGDP_NFLD!I9)*100),"..",(I9/NGDP_NFLD!I9)*100)</f>
        <v>74.616383858817628</v>
      </c>
      <c r="J37" s="21">
        <f>IF(ISERROR((J9/NGDP_NFLD!J9)*100),"..",(J9/NGDP_NFLD!J9)*100)</f>
        <v>72.768434334669962</v>
      </c>
      <c r="K37" s="21">
        <f>IF(ISERROR((K9/NGDP_NFLD!K9)*100),"..",(K9/NGDP_NFLD!K9)*100)</f>
        <v>37.612376065207513</v>
      </c>
      <c r="L37" s="21">
        <f>IF(ISERROR((L9/NGDP_NFLD!L9)*100),"..",(L9/NGDP_NFLD!L9)*100)</f>
        <v>39.434486619589279</v>
      </c>
      <c r="M37" s="21">
        <f>IF(ISERROR((M9/NGDP_NFLD!M9)*100),"..",(M9/NGDP_NFLD!M9)*100)</f>
        <v>89.853238861764751</v>
      </c>
      <c r="N37" s="21">
        <f>IF(ISERROR((N9/NGDP_NFLD!N9)*100),"..",(N9/NGDP_NFLD!N9)*100)</f>
        <v>79.479464102347862</v>
      </c>
      <c r="O37" s="21">
        <f>IF(ISERROR((O9/NGDP_NFLD!O9)*100),"..",(O9/NGDP_NFLD!O9)*100)</f>
        <v>75.941713528427343</v>
      </c>
      <c r="P37" s="21">
        <f>IF(ISERROR((P9/NGDP_NFLD!P9)*100),"..",(P9/NGDP_NFLD!P9)*100)</f>
        <v>77.594957864312263</v>
      </c>
      <c r="Q37" s="21">
        <f>IF(ISERROR((Q9/NGDP_NFLD!Q9)*100),"..",(Q9/NGDP_NFLD!Q9)*100)</f>
        <v>70.834619512968175</v>
      </c>
      <c r="R37" s="55"/>
    </row>
    <row r="38" spans="1:18">
      <c r="A38" s="5">
        <v>2002</v>
      </c>
      <c r="B38" s="87">
        <f>IF(ISERROR((B10/NGDP_NFLD!B10)*100),"..",(B10/NGDP_NFLD!B10)*100)</f>
        <v>40.605044831779999</v>
      </c>
      <c r="C38" s="21">
        <f>IF(ISERROR((C10/NGDP_NFLD!C10)*100),"..",(C10/NGDP_NFLD!C10)*100)</f>
        <v>39.803208123108178</v>
      </c>
      <c r="D38" s="21">
        <f>IF(ISERROR((D10/NGDP_NFLD!D10)*100),"..",(D10/NGDP_NFLD!D10)*100)</f>
        <v>8.1139912598953234</v>
      </c>
      <c r="E38" s="21">
        <f>IF(ISERROR((E10/NGDP_NFLD!E10)*100),"..",(E10/NGDP_NFLD!E10)*100)</f>
        <v>23.244444340537765</v>
      </c>
      <c r="F38" s="21">
        <f>IF(ISERROR((F10/NGDP_NFLD!F10)*100),"..",(F10/NGDP_NFLD!F10)*100)</f>
        <v>71.717740202669717</v>
      </c>
      <c r="G38" s="21">
        <f>IF(ISERROR((G10/NGDP_NFLD!G10)*100),"..",(G10/NGDP_NFLD!G10)*100)</f>
        <v>67.680898067623403</v>
      </c>
      <c r="H38" s="21">
        <f>IF(ISERROR((H10/NGDP_NFLD!H10)*100),"..",(H10/NGDP_NFLD!H10)*100)</f>
        <v>57.043453464144513</v>
      </c>
      <c r="I38" s="21">
        <f>IF(ISERROR((I10/NGDP_NFLD!I10)*100),"..",(I10/NGDP_NFLD!I10)*100)</f>
        <v>77.676728155126753</v>
      </c>
      <c r="J38" s="21">
        <f>IF(ISERROR((J10/NGDP_NFLD!J10)*100),"..",(J10/NGDP_NFLD!J10)*100)</f>
        <v>72.439276584665478</v>
      </c>
      <c r="K38" s="21">
        <f>IF(ISERROR((K10/NGDP_NFLD!K10)*100),"..",(K10/NGDP_NFLD!K10)*100)</f>
        <v>36.312089711289779</v>
      </c>
      <c r="L38" s="21">
        <f>IF(ISERROR((L10/NGDP_NFLD!L10)*100),"..",(L10/NGDP_NFLD!L10)*100)</f>
        <v>38.261037311589824</v>
      </c>
      <c r="M38" s="21">
        <f>IF(ISERROR((M10/NGDP_NFLD!M10)*100),"..",(M10/NGDP_NFLD!M10)*100)</f>
        <v>86.712931300836857</v>
      </c>
      <c r="N38" s="21">
        <f>IF(ISERROR((N10/NGDP_NFLD!N10)*100),"..",(N10/NGDP_NFLD!N10)*100)</f>
        <v>78.91062390065585</v>
      </c>
      <c r="O38" s="21">
        <f>IF(ISERROR((O10/NGDP_NFLD!O10)*100),"..",(O10/NGDP_NFLD!O10)*100)</f>
        <v>73.708704098809719</v>
      </c>
      <c r="P38" s="21">
        <f>IF(ISERROR((P10/NGDP_NFLD!P10)*100),"..",(P10/NGDP_NFLD!P10)*100)</f>
        <v>76.774341507180637</v>
      </c>
      <c r="Q38" s="21">
        <f>IF(ISERROR((Q10/NGDP_NFLD!Q10)*100),"..",(Q10/NGDP_NFLD!Q10)*100)</f>
        <v>68.278067285161342</v>
      </c>
      <c r="R38" s="55"/>
    </row>
    <row r="39" spans="1:18">
      <c r="A39" s="5">
        <v>2003</v>
      </c>
      <c r="B39" s="87">
        <f>IF(ISERROR((B11/NGDP_NFLD!B11)*100),"..",(B11/NGDP_NFLD!B11)*100)</f>
        <v>38.878377413232265</v>
      </c>
      <c r="C39" s="21">
        <f>IF(ISERROR((C11/NGDP_NFLD!C11)*100),"..",(C11/NGDP_NFLD!C11)*100)</f>
        <v>34.556421398005533</v>
      </c>
      <c r="D39" s="21">
        <f>IF(ISERROR((D11/NGDP_NFLD!D11)*100),"..",(D11/NGDP_NFLD!D11)*100)</f>
        <v>7.1614084928310007</v>
      </c>
      <c r="E39" s="21">
        <f>IF(ISERROR((E11/NGDP_NFLD!E11)*100),"..",(E11/NGDP_NFLD!E11)*100)</f>
        <v>23.194705935321494</v>
      </c>
      <c r="F39" s="21">
        <f>IF(ISERROR((F11/NGDP_NFLD!F11)*100),"..",(F11/NGDP_NFLD!F11)*100)</f>
        <v>72.035917860730407</v>
      </c>
      <c r="G39" s="21">
        <f>IF(ISERROR((G11/NGDP_NFLD!G11)*100),"..",(G11/NGDP_NFLD!G11)*100)</f>
        <v>75.412525250428047</v>
      </c>
      <c r="H39" s="21">
        <f>IF(ISERROR((H11/NGDP_NFLD!H11)*100),"..",(H11/NGDP_NFLD!H11)*100)</f>
        <v>53.923739074854474</v>
      </c>
      <c r="I39" s="21">
        <f>IF(ISERROR((I11/NGDP_NFLD!I11)*100),"..",(I11/NGDP_NFLD!I11)*100)</f>
        <v>76.017865438017211</v>
      </c>
      <c r="J39" s="21">
        <f>IF(ISERROR((J11/NGDP_NFLD!J11)*100),"..",(J11/NGDP_NFLD!J11)*100)</f>
        <v>76.226263840903627</v>
      </c>
      <c r="K39" s="21">
        <f>IF(ISERROR((K11/NGDP_NFLD!K11)*100),"..",(K11/NGDP_NFLD!K11)*100)</f>
        <v>37.825330675751637</v>
      </c>
      <c r="L39" s="21">
        <f>IF(ISERROR((L11/NGDP_NFLD!L11)*100),"..",(L11/NGDP_NFLD!L11)*100)</f>
        <v>38.820644086914072</v>
      </c>
      <c r="M39" s="21">
        <f>IF(ISERROR((M11/NGDP_NFLD!M11)*100),"..",(M11/NGDP_NFLD!M11)*100)</f>
        <v>88.600943978546127</v>
      </c>
      <c r="N39" s="21">
        <f>IF(ISERROR((N11/NGDP_NFLD!N11)*100),"..",(N11/NGDP_NFLD!N11)*100)</f>
        <v>83.016567883052318</v>
      </c>
      <c r="O39" s="21">
        <f>IF(ISERROR((O11/NGDP_NFLD!O11)*100),"..",(O11/NGDP_NFLD!O11)*100)</f>
        <v>76.811474280406017</v>
      </c>
      <c r="P39" s="21">
        <f>IF(ISERROR((P11/NGDP_NFLD!P11)*100),"..",(P11/NGDP_NFLD!P11)*100)</f>
        <v>77.518173741115419</v>
      </c>
      <c r="Q39" s="21">
        <f>IF(ISERROR((Q11/NGDP_NFLD!Q11)*100),"..",(Q11/NGDP_NFLD!Q11)*100)</f>
        <v>66.973875589187045</v>
      </c>
      <c r="R39" s="55"/>
    </row>
    <row r="40" spans="1:18">
      <c r="A40" s="5">
        <v>2004</v>
      </c>
      <c r="B40" s="87">
        <f>IF(ISERROR((B12/NGDP_NFLD!B12)*100),"..",(B12/NGDP_NFLD!B12)*100)</f>
        <v>36.857381122536218</v>
      </c>
      <c r="C40" s="21">
        <f>IF(ISERROR((C12/NGDP_NFLD!C12)*100),"..",(C12/NGDP_NFLD!C12)*100)</f>
        <v>28.773339856329923</v>
      </c>
      <c r="D40" s="21">
        <f>IF(ISERROR((D12/NGDP_NFLD!D12)*100),"..",(D12/NGDP_NFLD!D12)*100)</f>
        <v>6.6752294405451567</v>
      </c>
      <c r="E40" s="21">
        <f>IF(ISERROR((E12/NGDP_NFLD!E12)*100),"..",(E12/NGDP_NFLD!E12)*100)</f>
        <v>24.319992275261733</v>
      </c>
      <c r="F40" s="21">
        <f>IF(ISERROR((F12/NGDP_NFLD!F12)*100),"..",(F12/NGDP_NFLD!F12)*100)</f>
        <v>68.540910098290922</v>
      </c>
      <c r="G40" s="21">
        <f>IF(ISERROR((G12/NGDP_NFLD!G12)*100),"..",(G12/NGDP_NFLD!G12)*100)</f>
        <v>77.680066158507628</v>
      </c>
      <c r="H40" s="21">
        <f>IF(ISERROR((H12/NGDP_NFLD!H12)*100),"..",(H12/NGDP_NFLD!H12)*100)</f>
        <v>52.046376927653213</v>
      </c>
      <c r="I40" s="21">
        <f>IF(ISERROR((I12/NGDP_NFLD!I12)*100),"..",(I12/NGDP_NFLD!I12)*100)</f>
        <v>75.67881119068258</v>
      </c>
      <c r="J40" s="21">
        <f>IF(ISERROR((J12/NGDP_NFLD!J12)*100),"..",(J12/NGDP_NFLD!J12)*100)</f>
        <v>77.439125607586249</v>
      </c>
      <c r="K40" s="21">
        <f>IF(ISERROR((K12/NGDP_NFLD!K12)*100),"..",(K12/NGDP_NFLD!K12)*100)</f>
        <v>37.498105409930957</v>
      </c>
      <c r="L40" s="21">
        <f>IF(ISERROR((L12/NGDP_NFLD!L12)*100),"..",(L12/NGDP_NFLD!L12)*100)</f>
        <v>39.18713557901831</v>
      </c>
      <c r="M40" s="21">
        <f>IF(ISERROR((M12/NGDP_NFLD!M12)*100),"..",(M12/NGDP_NFLD!M12)*100)</f>
        <v>84.983476001927471</v>
      </c>
      <c r="N40" s="21">
        <f>IF(ISERROR((N12/NGDP_NFLD!N12)*100),"..",(N12/NGDP_NFLD!N12)*100)</f>
        <v>82.106790327533801</v>
      </c>
      <c r="O40" s="21">
        <f>IF(ISERROR((O12/NGDP_NFLD!O12)*100),"..",(O12/NGDP_NFLD!O12)*100)</f>
        <v>74.327068374767194</v>
      </c>
      <c r="P40" s="21">
        <f>IF(ISERROR((P12/NGDP_NFLD!P12)*100),"..",(P12/NGDP_NFLD!P12)*100)</f>
        <v>76.595621504617782</v>
      </c>
      <c r="Q40" s="21">
        <f>IF(ISERROR((Q12/NGDP_NFLD!Q12)*100),"..",(Q12/NGDP_NFLD!Q12)*100)</f>
        <v>64.171490946578899</v>
      </c>
      <c r="R40" s="55"/>
    </row>
    <row r="41" spans="1:18">
      <c r="A41" s="5">
        <v>2005</v>
      </c>
      <c r="B41" s="87">
        <f>IF(ISERROR((B13/NGDP_NFLD!B13)*100),"..",(B13/NGDP_NFLD!B13)*100)</f>
        <v>32.44152863944452</v>
      </c>
      <c r="C41" s="21">
        <f>IF(ISERROR((C13/NGDP_NFLD!C13)*100),"..",(C13/NGDP_NFLD!C13)*100)</f>
        <v>37.292174579531483</v>
      </c>
      <c r="D41" s="21">
        <f>IF(ISERROR((D13/NGDP_NFLD!D13)*100),"..",(D13/NGDP_NFLD!D13)*100)</f>
        <v>5.5259030511659031</v>
      </c>
      <c r="E41" s="21">
        <f>IF(ISERROR((E13/NGDP_NFLD!E13)*100),"..",(E13/NGDP_NFLD!E13)*100)</f>
        <v>24.080429253021457</v>
      </c>
      <c r="F41" s="21">
        <f>IF(ISERROR((F13/NGDP_NFLD!F13)*100),"..",(F13/NGDP_NFLD!F13)*100)</f>
        <v>62.614291253360641</v>
      </c>
      <c r="G41" s="21">
        <f>IF(ISERROR((G13/NGDP_NFLD!G13)*100),"..",(G13/NGDP_NFLD!G13)*100)</f>
        <v>72.828068622981419</v>
      </c>
      <c r="H41" s="21">
        <f>IF(ISERROR((H13/NGDP_NFLD!H13)*100),"..",(H13/NGDP_NFLD!H13)*100)</f>
        <v>50.780842045964562</v>
      </c>
      <c r="I41" s="21">
        <f>IF(ISERROR((I13/NGDP_NFLD!I13)*100),"..",(I13/NGDP_NFLD!I13)*100)</f>
        <v>73.507527382361431</v>
      </c>
      <c r="J41" s="21">
        <f>IF(ISERROR((J13/NGDP_NFLD!J13)*100),"..",(J13/NGDP_NFLD!J13)*100)</f>
        <v>69.910821225833502</v>
      </c>
      <c r="K41" s="21">
        <f>IF(ISERROR((K13/NGDP_NFLD!K13)*100),"..",(K13/NGDP_NFLD!K13)*100)</f>
        <v>44.022532859162453</v>
      </c>
      <c r="L41" s="21">
        <f>IF(ISERROR((L13/NGDP_NFLD!L13)*100),"..",(L13/NGDP_NFLD!L13)*100)</f>
        <v>37.561549594254146</v>
      </c>
      <c r="M41" s="21">
        <f>IF(ISERROR((M13/NGDP_NFLD!M13)*100),"..",(M13/NGDP_NFLD!M13)*100)</f>
        <v>80.603163485673278</v>
      </c>
      <c r="N41" s="21">
        <f>IF(ISERROR((N13/NGDP_NFLD!N13)*100),"..",(N13/NGDP_NFLD!N13)*100)</f>
        <v>80.733996200288942</v>
      </c>
      <c r="O41" s="21">
        <f>IF(ISERROR((O13/NGDP_NFLD!O13)*100),"..",(O13/NGDP_NFLD!O13)*100)</f>
        <v>76.850889054092221</v>
      </c>
      <c r="P41" s="21">
        <f>IF(ISERROR((P13/NGDP_NFLD!P13)*100),"..",(P13/NGDP_NFLD!P13)*100)</f>
        <v>75.706586448552983</v>
      </c>
      <c r="Q41" s="21">
        <f>IF(ISERROR((Q13/NGDP_NFLD!Q13)*100),"..",(Q13/NGDP_NFLD!Q13)*100)</f>
        <v>66.791878377634148</v>
      </c>
      <c r="R41" s="55"/>
    </row>
    <row r="42" spans="1:18">
      <c r="A42" s="5">
        <v>2006</v>
      </c>
      <c r="B42" s="87">
        <f>IF(ISERROR((B14/NGDP_NFLD!B14)*100),"..",(B14/NGDP_NFLD!B14)*100)</f>
        <v>30.378604226766647</v>
      </c>
      <c r="C42" s="21">
        <f>IF(ISERROR((C14/NGDP_NFLD!C14)*100),"..",(C14/NGDP_NFLD!C14)*100)</f>
        <v>37.791464879628009</v>
      </c>
      <c r="D42" s="21">
        <f>IF(ISERROR((D14/NGDP_NFLD!D14)*100),"..",(D14/NGDP_NFLD!D14)*100)</f>
        <v>4.8472270888666111</v>
      </c>
      <c r="E42" s="21">
        <f>IF(ISERROR((E14/NGDP_NFLD!E14)*100),"..",(E14/NGDP_NFLD!E14)*100)</f>
        <v>23.441632615499909</v>
      </c>
      <c r="F42" s="21">
        <f>IF(ISERROR((F14/NGDP_NFLD!F14)*100),"..",(F14/NGDP_NFLD!F14)*100)</f>
        <v>63.797981184009387</v>
      </c>
      <c r="G42" s="21">
        <f>IF(ISERROR((G14/NGDP_NFLD!G14)*100),"..",(G14/NGDP_NFLD!G14)*100)</f>
        <v>74.884027551855866</v>
      </c>
      <c r="H42" s="21">
        <f>IF(ISERROR((H14/NGDP_NFLD!H14)*100),"..",(H14/NGDP_NFLD!H14)*100)</f>
        <v>48.171401100217224</v>
      </c>
      <c r="I42" s="21">
        <f>IF(ISERROR((I14/NGDP_NFLD!I14)*100),"..",(I14/NGDP_NFLD!I14)*100)</f>
        <v>73.963261386566785</v>
      </c>
      <c r="J42" s="21">
        <f>IF(ISERROR((J14/NGDP_NFLD!J14)*100),"..",(J14/NGDP_NFLD!J14)*100)</f>
        <v>71.086019810326874</v>
      </c>
      <c r="K42" s="21">
        <f>IF(ISERROR((K14/NGDP_NFLD!K14)*100),"..",(K14/NGDP_NFLD!K14)*100)</f>
        <v>41.746350136367937</v>
      </c>
      <c r="L42" s="21">
        <f>IF(ISERROR((L14/NGDP_NFLD!L14)*100),"..",(L14/NGDP_NFLD!L14)*100)</f>
        <v>37.517481771828734</v>
      </c>
      <c r="M42" s="21">
        <f>IF(ISERROR((M14/NGDP_NFLD!M14)*100),"..",(M14/NGDP_NFLD!M14)*100)</f>
        <v>81.629411919412362</v>
      </c>
      <c r="N42" s="21">
        <f>IF(ISERROR((N14/NGDP_NFLD!N14)*100),"..",(N14/NGDP_NFLD!N14)*100)</f>
        <v>82.389748012488013</v>
      </c>
      <c r="O42" s="21">
        <f>IF(ISERROR((O14/NGDP_NFLD!O14)*100),"..",(O14/NGDP_NFLD!O14)*100)</f>
        <v>76.840858174308863</v>
      </c>
      <c r="P42" s="21">
        <f>IF(ISERROR((P14/NGDP_NFLD!P14)*100),"..",(P14/NGDP_NFLD!P14)*100)</f>
        <v>77.549261946864306</v>
      </c>
      <c r="Q42" s="21">
        <f>IF(ISERROR((Q14/NGDP_NFLD!Q14)*100),"..",(Q14/NGDP_NFLD!Q14)*100)</f>
        <v>72.922119346313721</v>
      </c>
      <c r="R42" s="55"/>
    </row>
    <row r="43" spans="1:18">
      <c r="A43" s="5">
        <v>2007</v>
      </c>
      <c r="B43" s="87">
        <f>IF(ISERROR((B15/NGDP_NFLD!B15)*100),"..",(B15/NGDP_NFLD!B15)*100)</f>
        <v>26.146009208500743</v>
      </c>
      <c r="C43" s="21">
        <f>IF(ISERROR((C15/NGDP_NFLD!C15)*100),"..",(C15/NGDP_NFLD!C15)*100)</f>
        <v>31.892951065393742</v>
      </c>
      <c r="D43" s="21">
        <f>IF(ISERROR((D15/NGDP_NFLD!D15)*100),"..",(D15/NGDP_NFLD!D15)*100)</f>
        <v>4.1514359761733246</v>
      </c>
      <c r="E43" s="21">
        <f>IF(ISERROR((E15/NGDP_NFLD!E15)*100),"..",(E15/NGDP_NFLD!E15)*100)</f>
        <v>31.852299515574025</v>
      </c>
      <c r="F43" s="21">
        <f>IF(ISERROR((F15/NGDP_NFLD!F15)*100),"..",(F15/NGDP_NFLD!F15)*100)</f>
        <v>63.07623461450067</v>
      </c>
      <c r="G43" s="21">
        <f>IF(ISERROR((G15/NGDP_NFLD!G15)*100),"..",(G15/NGDP_NFLD!G15)*100)</f>
        <v>64.922172669166272</v>
      </c>
      <c r="H43" s="21">
        <f>IF(ISERROR((H15/NGDP_NFLD!H15)*100),"..",(H15/NGDP_NFLD!H15)*100)</f>
        <v>49.055454709123062</v>
      </c>
      <c r="I43" s="21">
        <f>IF(ISERROR((I15/NGDP_NFLD!I15)*100),"..",(I15/NGDP_NFLD!I15)*100)</f>
        <v>70.708627565043898</v>
      </c>
      <c r="J43" s="21">
        <f>IF(ISERROR((J15/NGDP_NFLD!J15)*100),"..",(J15/NGDP_NFLD!J15)*100)</f>
        <v>68.413696125474004</v>
      </c>
      <c r="K43" s="21">
        <f>IF(ISERROR((K15/NGDP_NFLD!K15)*100),"..",(K15/NGDP_NFLD!K15)*100)</f>
        <v>50.663114502903476</v>
      </c>
      <c r="L43" s="21">
        <f>IF(ISERROR((L15/NGDP_NFLD!L15)*100),"..",(L15/NGDP_NFLD!L15)*100)</f>
        <v>38.735422505071234</v>
      </c>
      <c r="M43" s="21">
        <f>IF(ISERROR((M15/NGDP_NFLD!M15)*100),"..",(M15/NGDP_NFLD!M15)*100)</f>
        <v>78.889431008018846</v>
      </c>
      <c r="N43" s="21">
        <f>IF(ISERROR((N15/NGDP_NFLD!N15)*100),"..",(N15/NGDP_NFLD!N15)*100)</f>
        <v>82.086022031976</v>
      </c>
      <c r="O43" s="21">
        <f>IF(ISERROR((O15/NGDP_NFLD!O15)*100),"..",(O15/NGDP_NFLD!O15)*100)</f>
        <v>80.458368588914553</v>
      </c>
      <c r="P43" s="21">
        <f>IF(ISERROR((P15/NGDP_NFLD!P15)*100),"..",(P15/NGDP_NFLD!P15)*100)</f>
        <v>76.108548977064487</v>
      </c>
      <c r="Q43" s="21">
        <f>IF(ISERROR((Q15/NGDP_NFLD!Q15)*100),"..",(Q15/NGDP_NFLD!Q15)*100)</f>
        <v>63.546138691373869</v>
      </c>
      <c r="R43" s="55"/>
    </row>
    <row r="44" spans="1:18">
      <c r="A44" s="5">
        <v>2008</v>
      </c>
      <c r="B44" s="87">
        <f>IF(ISERROR((B16/NGDP_NFLD!B16)*100),"..",(B16/NGDP_NFLD!B16)*100)</f>
        <v>25.590742030114981</v>
      </c>
      <c r="C44" s="21">
        <f>IF(ISERROR((C16/NGDP_NFLD!C16)*100),"..",(C16/NGDP_NFLD!C16)*100)</f>
        <v>32.093239532289303</v>
      </c>
      <c r="D44" s="21">
        <f>IF(ISERROR((D16/NGDP_NFLD!D16)*100),"..",(D16/NGDP_NFLD!D16)*100)</f>
        <v>4.1589662503380733</v>
      </c>
      <c r="E44" s="21">
        <f>IF(ISERROR((E16/NGDP_NFLD!E16)*100),"..",(E16/NGDP_NFLD!E16)*100)</f>
        <v>31.141727736217973</v>
      </c>
      <c r="F44" s="21">
        <f>IF(ISERROR((F16/NGDP_NFLD!F16)*100),"..",(F16/NGDP_NFLD!F16)*100)</f>
        <v>59.744667538849185</v>
      </c>
      <c r="G44" s="21">
        <f>IF(ISERROR((G16/NGDP_NFLD!G16)*100),"..",(G16/NGDP_NFLD!G16)*100)</f>
        <v>72.146832246359921</v>
      </c>
      <c r="H44" s="21">
        <f>IF(ISERROR((H16/NGDP_NFLD!H16)*100),"..",(H16/NGDP_NFLD!H16)*100)</f>
        <v>50.534363426552808</v>
      </c>
      <c r="I44" s="21">
        <f>IF(ISERROR((I16/NGDP_NFLD!I16)*100),"..",(I16/NGDP_NFLD!I16)*100)</f>
        <v>72.459541135548577</v>
      </c>
      <c r="J44" s="21">
        <f>IF(ISERROR((J16/NGDP_NFLD!J16)*100),"..",(J16/NGDP_NFLD!J16)*100)</f>
        <v>67.661685743411979</v>
      </c>
      <c r="K44" s="21">
        <f>IF(ISERROR((K16/NGDP_NFLD!K16)*100),"..",(K16/NGDP_NFLD!K16)*100)</f>
        <v>50.511687204636559</v>
      </c>
      <c r="L44" s="21">
        <f>IF(ISERROR((L16/NGDP_NFLD!L16)*100),"..",(L16/NGDP_NFLD!L16)*100)</f>
        <v>38.158274451342471</v>
      </c>
      <c r="M44" s="21">
        <f>IF(ISERROR((M16/NGDP_NFLD!M16)*100),"..",(M16/NGDP_NFLD!M16)*100)</f>
        <v>81.32261407609154</v>
      </c>
      <c r="N44" s="21">
        <f>IF(ISERROR((N16/NGDP_NFLD!N16)*100),"..",(N16/NGDP_NFLD!N16)*100)</f>
        <v>84.06805675674029</v>
      </c>
      <c r="O44" s="21">
        <f>IF(ISERROR((O16/NGDP_NFLD!O16)*100),"..",(O16/NGDP_NFLD!O16)*100)</f>
        <v>78.079155432622144</v>
      </c>
      <c r="P44" s="21">
        <f>IF(ISERROR((P16/NGDP_NFLD!P16)*100),"..",(P16/NGDP_NFLD!P16)*100)</f>
        <v>79.242990984516808</v>
      </c>
      <c r="Q44" s="21">
        <f>IF(ISERROR((Q16/NGDP_NFLD!Q16)*100),"..",(Q16/NGDP_NFLD!Q16)*100)</f>
        <v>64.610699438531896</v>
      </c>
      <c r="R44" s="55"/>
    </row>
    <row r="45" spans="1:18">
      <c r="A45" s="5">
        <v>2009</v>
      </c>
      <c r="B45" s="87">
        <f>IF(ISERROR((B17/NGDP_NFLD!B17)*100),"..",(B17/NGDP_NFLD!B17)*100)</f>
        <v>37.642886240456185</v>
      </c>
      <c r="C45" s="21">
        <f>IF(ISERROR((C17/NGDP_NFLD!C17)*100),"..",(C17/NGDP_NFLD!C17)*100)</f>
        <v>39.682754390076411</v>
      </c>
      <c r="D45" s="21">
        <f>IF(ISERROR((D17/NGDP_NFLD!D17)*100),"..",(D17/NGDP_NFLD!D17)*100)</f>
        <v>7.2504766656302833</v>
      </c>
      <c r="E45" s="21">
        <f>IF(ISERROR((E17/NGDP_NFLD!E17)*100),"..",(E17/NGDP_NFLD!E17)*100)</f>
        <v>32.067171148846256</v>
      </c>
      <c r="F45" s="21">
        <f>IF(ISERROR((F17/NGDP_NFLD!F17)*100),"..",(F17/NGDP_NFLD!F17)*100)</f>
        <v>66.995832636178662</v>
      </c>
      <c r="G45" s="21">
        <f>IF(ISERROR((G17/NGDP_NFLD!G17)*100),"..",(G17/NGDP_NFLD!G17)*100)</f>
        <v>72.990733780645797</v>
      </c>
      <c r="H45" s="21">
        <f>IF(ISERROR((H17/NGDP_NFLD!H17)*100),"..",(H17/NGDP_NFLD!H17)*100)</f>
        <v>51.026101610490784</v>
      </c>
      <c r="I45" s="21">
        <f>IF(ISERROR((I17/NGDP_NFLD!I17)*100),"..",(I17/NGDP_NFLD!I17)*100)</f>
        <v>76.177725873441943</v>
      </c>
      <c r="J45" s="21">
        <f>IF(ISERROR((J17/NGDP_NFLD!J17)*100),"..",(J17/NGDP_NFLD!J17)*100)</f>
        <v>80.748635331202095</v>
      </c>
      <c r="K45" s="21">
        <f>IF(ISERROR((K17/NGDP_NFLD!K17)*100),"..",(K17/NGDP_NFLD!K17)*100)</f>
        <v>54.88817478209819</v>
      </c>
      <c r="L45" s="21">
        <f>IF(ISERROR((L17/NGDP_NFLD!L17)*100),"..",(L17/NGDP_NFLD!L17)*100)</f>
        <v>39.121916987671362</v>
      </c>
      <c r="M45" s="21">
        <f>IF(ISERROR((M17/NGDP_NFLD!M17)*100),"..",(M17/NGDP_NFLD!M17)*100)</f>
        <v>88.526150615811133</v>
      </c>
      <c r="N45" s="21">
        <f>IF(ISERROR((N17/NGDP_NFLD!N17)*100),"..",(N17/NGDP_NFLD!N17)*100)</f>
        <v>97.64284034856901</v>
      </c>
      <c r="O45" s="21">
        <f>IF(ISERROR((O17/NGDP_NFLD!O17)*100),"..",(O17/NGDP_NFLD!O17)*100)</f>
        <v>69.005859359152453</v>
      </c>
      <c r="P45" s="21">
        <f>IF(ISERROR((P17/NGDP_NFLD!P17)*100),"..",(P17/NGDP_NFLD!P17)*100)</f>
        <v>82.546388559066543</v>
      </c>
      <c r="Q45" s="21">
        <f>IF(ISERROR((Q17/NGDP_NFLD!Q17)*100),"..",(Q17/NGDP_NFLD!Q17)*100)</f>
        <v>65.391597727220386</v>
      </c>
      <c r="R45" s="55"/>
    </row>
    <row r="46" spans="1:18">
      <c r="A46" s="5">
        <v>2010</v>
      </c>
      <c r="B46" s="87">
        <f>IF(ISERROR((B18/NGDP_NFLD!B18)*100),"..",(B18/NGDP_NFLD!B18)*100)</f>
        <v>33.722829457251429</v>
      </c>
      <c r="C46" s="21">
        <f>IF(ISERROR((C18/NGDP_NFLD!C18)*100),"..",(C18/NGDP_NFLD!C18)*100)</f>
        <v>34.105521202209701</v>
      </c>
      <c r="D46" s="21">
        <f>IF(ISERROR((D18/NGDP_NFLD!D18)*100),"..",(D18/NGDP_NFLD!D18)*100)</f>
        <v>6.1285932415457909</v>
      </c>
      <c r="E46" s="21">
        <f>IF(ISERROR((E18/NGDP_NFLD!E18)*100),"..",(E18/NGDP_NFLD!E18)*100)</f>
        <v>32.790564519379629</v>
      </c>
      <c r="F46" s="21">
        <f>IF(ISERROR((F18/NGDP_NFLD!F18)*100),"..",(F18/NGDP_NFLD!F18)*100)</f>
        <v>57.325011559812758</v>
      </c>
      <c r="G46" s="21">
        <f>IF(ISERROR((G18/NGDP_NFLD!G18)*100),"..",(G18/NGDP_NFLD!G18)*100)</f>
        <v>62.409755556535373</v>
      </c>
      <c r="H46" s="21">
        <f>IF(ISERROR((H18/NGDP_NFLD!H18)*100),"..",(H18/NGDP_NFLD!H18)*100)</f>
        <v>49.413545658143612</v>
      </c>
      <c r="I46" s="21">
        <f>IF(ISERROR((I18/NGDP_NFLD!I18)*100),"..",(I18/NGDP_NFLD!I18)*100)</f>
        <v>76.569074320230925</v>
      </c>
      <c r="J46" s="21">
        <f>IF(ISERROR((J18/NGDP_NFLD!J18)*100),"..",(J18/NGDP_NFLD!J18)*100)</f>
        <v>77.730826802268055</v>
      </c>
      <c r="K46" s="21">
        <f>IF(ISERROR((K18/NGDP_NFLD!K18)*100),"..",(K18/NGDP_NFLD!K18)*100)</f>
        <v>52.657492214279898</v>
      </c>
      <c r="L46" s="21">
        <f>IF(ISERROR((L18/NGDP_NFLD!L18)*100),"..",(L18/NGDP_NFLD!L18)*100)</f>
        <v>38.973128858537578</v>
      </c>
      <c r="M46" s="21">
        <f>IF(ISERROR((M18/NGDP_NFLD!M18)*100),"..",(M18/NGDP_NFLD!M18)*100)</f>
        <v>92.5477916663163</v>
      </c>
      <c r="N46" s="21">
        <f>IF(ISERROR((N18/NGDP_NFLD!N18)*100),"..",(N18/NGDP_NFLD!N18)*100)</f>
        <v>99.679673558620379</v>
      </c>
      <c r="O46" s="21">
        <f>IF(ISERROR((O18/NGDP_NFLD!O18)*100),"..",(O18/NGDP_NFLD!O18)*100)</f>
        <v>75.531650616600601</v>
      </c>
      <c r="P46" s="21">
        <f>IF(ISERROR((P18/NGDP_NFLD!P18)*100),"..",(P18/NGDP_NFLD!P18)*100)</f>
        <v>86.33319035349291</v>
      </c>
      <c r="Q46" s="21">
        <f>IF(ISERROR((Q18/NGDP_NFLD!Q18)*100),"..",(Q18/NGDP_NFLD!Q18)*100)</f>
        <v>67.449329298094412</v>
      </c>
      <c r="R46" s="55"/>
    </row>
    <row r="47" spans="1:18">
      <c r="A47" s="5">
        <v>2011</v>
      </c>
      <c r="B47" s="87" t="str">
        <f>IF(ISERROR((B19/NGDP_NFLD!B19)*100),"..",(B19/NGDP_NFLD!B19)*100)</f>
        <v>..</v>
      </c>
      <c r="C47" s="21" t="str">
        <f>IF(ISERROR((C19/NGDP_NFLD!C19)*100),"..",(C19/NGDP_NFLD!C19)*100)</f>
        <v>..</v>
      </c>
      <c r="D47" s="21" t="str">
        <f>IF(ISERROR((D19/NGDP_NFLD!D19)*100),"..",(D19/NGDP_NFLD!D19)*100)</f>
        <v>..</v>
      </c>
      <c r="E47" s="21" t="str">
        <f>IF(ISERROR((E19/NGDP_NFLD!E19)*100),"..",(E19/NGDP_NFLD!E19)*100)</f>
        <v>..</v>
      </c>
      <c r="F47" s="21" t="str">
        <f>IF(ISERROR((F19/NGDP_NFLD!F19)*100),"..",(F19/NGDP_NFLD!F19)*100)</f>
        <v>..</v>
      </c>
      <c r="G47" s="21" t="str">
        <f>IF(ISERROR((G19/NGDP_NFLD!G19)*100),"..",(G19/NGDP_NFLD!G19)*100)</f>
        <v>..</v>
      </c>
      <c r="H47" s="21" t="str">
        <f>IF(ISERROR((H19/NGDP_NFLD!H19)*100),"..",(H19/NGDP_NFLD!H19)*100)</f>
        <v>..</v>
      </c>
      <c r="I47" s="21" t="str">
        <f>IF(ISERROR((I19/NGDP_NFLD!I19)*100),"..",(I19/NGDP_NFLD!I19)*100)</f>
        <v>..</v>
      </c>
      <c r="J47" s="21" t="str">
        <f>IF(ISERROR((J19/NGDP_NFLD!J19)*100),"..",(J19/NGDP_NFLD!J19)*100)</f>
        <v>..</v>
      </c>
      <c r="K47" s="21" t="str">
        <f>IF(ISERROR((K19/NGDP_NFLD!K19)*100),"..",(K19/NGDP_NFLD!K19)*100)</f>
        <v>..</v>
      </c>
      <c r="L47" s="21" t="str">
        <f>IF(ISERROR((L19/NGDP_NFLD!L19)*100),"..",(L19/NGDP_NFLD!L19)*100)</f>
        <v>..</v>
      </c>
      <c r="M47" s="21" t="str">
        <f>IF(ISERROR((M19/NGDP_NFLD!M19)*100),"..",(M19/NGDP_NFLD!M19)*100)</f>
        <v>..</v>
      </c>
      <c r="N47" s="21" t="str">
        <f>IF(ISERROR((N19/NGDP_NFLD!N19)*100),"..",(N19/NGDP_NFLD!N19)*100)</f>
        <v>..</v>
      </c>
      <c r="O47" s="21" t="str">
        <f>IF(ISERROR((O19/NGDP_NFLD!O19)*100),"..",(O19/NGDP_NFLD!O19)*100)</f>
        <v>..</v>
      </c>
      <c r="P47" s="21" t="str">
        <f>IF(ISERROR((P19/NGDP_NFLD!P19)*100),"..",(P19/NGDP_NFLD!P19)*100)</f>
        <v>..</v>
      </c>
      <c r="Q47" s="21" t="str">
        <f>IF(ISERROR((Q19/NGDP_NFLD!Q19)*100),"..",(Q19/NGDP_NFLD!Q19)*100)</f>
        <v>..</v>
      </c>
      <c r="R47" s="55"/>
    </row>
    <row r="48" spans="1:18">
      <c r="A48" s="5">
        <v>2012</v>
      </c>
      <c r="B48" s="87" t="str">
        <f>IF(ISERROR((B20/NGDP_NFLD!B20)*100),"..",(B20/NGDP_NFLD!B20)*100)</f>
        <v>..</v>
      </c>
      <c r="C48" s="21" t="str">
        <f>IF(ISERROR((C20/NGDP_NFLD!C20)*100),"..",(C20/NGDP_NFLD!C20)*100)</f>
        <v>..</v>
      </c>
      <c r="D48" s="21" t="str">
        <f>IF(ISERROR((D20/NGDP_NFLD!D20)*100),"..",(D20/NGDP_NFLD!D20)*100)</f>
        <v>..</v>
      </c>
      <c r="E48" s="21" t="str">
        <f>IF(ISERROR((E20/NGDP_NFLD!E20)*100),"..",(E20/NGDP_NFLD!E20)*100)</f>
        <v>..</v>
      </c>
      <c r="F48" s="21" t="str">
        <f>IF(ISERROR((F20/NGDP_NFLD!F20)*100),"..",(F20/NGDP_NFLD!F20)*100)</f>
        <v>..</v>
      </c>
      <c r="G48" s="21" t="str">
        <f>IF(ISERROR((G20/NGDP_NFLD!G20)*100),"..",(G20/NGDP_NFLD!G20)*100)</f>
        <v>..</v>
      </c>
      <c r="H48" s="21" t="str">
        <f>IF(ISERROR((H20/NGDP_NFLD!H20)*100),"..",(H20/NGDP_NFLD!H20)*100)</f>
        <v>..</v>
      </c>
      <c r="I48" s="21" t="str">
        <f>IF(ISERROR((I20/NGDP_NFLD!I20)*100),"..",(I20/NGDP_NFLD!I20)*100)</f>
        <v>..</v>
      </c>
      <c r="J48" s="21" t="str">
        <f>IF(ISERROR((J20/NGDP_NFLD!J20)*100),"..",(J20/NGDP_NFLD!J20)*100)</f>
        <v>..</v>
      </c>
      <c r="K48" s="21" t="str">
        <f>IF(ISERROR((K20/NGDP_NFLD!K20)*100),"..",(K20/NGDP_NFLD!K20)*100)</f>
        <v>..</v>
      </c>
      <c r="L48" s="21" t="str">
        <f>IF(ISERROR((L20/NGDP_NFLD!L20)*100),"..",(L20/NGDP_NFLD!L20)*100)</f>
        <v>..</v>
      </c>
      <c r="M48" s="21" t="str">
        <f>IF(ISERROR((M20/NGDP_NFLD!M20)*100),"..",(M20/NGDP_NFLD!M20)*100)</f>
        <v>..</v>
      </c>
      <c r="N48" s="21" t="str">
        <f>IF(ISERROR((N20/NGDP_NFLD!N20)*100),"..",(N20/NGDP_NFLD!N20)*100)</f>
        <v>..</v>
      </c>
      <c r="O48" s="21" t="str">
        <f>IF(ISERROR((O20/NGDP_NFLD!O20)*100),"..",(O20/NGDP_NFLD!O20)*100)</f>
        <v>..</v>
      </c>
      <c r="P48" s="21" t="str">
        <f>IF(ISERROR((P20/NGDP_NFLD!P20)*100),"..",(P20/NGDP_NFLD!P20)*100)</f>
        <v>..</v>
      </c>
      <c r="Q48" s="21" t="str">
        <f>IF(ISERROR((Q20/NGDP_NFLD!Q20)*100),"..",(Q20/NGDP_NFLD!Q20)*100)</f>
        <v>..</v>
      </c>
      <c r="R48" s="55"/>
    </row>
    <row r="50" spans="2:11">
      <c r="B50" s="1" t="s">
        <v>16</v>
      </c>
      <c r="C50" s="116" t="s">
        <v>303</v>
      </c>
      <c r="J50" s="1" t="s">
        <v>23</v>
      </c>
      <c r="K50" s="1" t="s">
        <v>26</v>
      </c>
    </row>
    <row r="51" spans="2:11">
      <c r="J51" s="1" t="s">
        <v>16</v>
      </c>
      <c r="K51" s="1" t="s">
        <v>21</v>
      </c>
    </row>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42.xml><?xml version="1.0" encoding="utf-8"?>
<worksheet xmlns="http://schemas.openxmlformats.org/spreadsheetml/2006/main" xmlns:r="http://schemas.openxmlformats.org/officeDocument/2006/relationships">
  <sheetPr codeName="Sheet34">
    <tabColor theme="4" tint="-0.249977111117893"/>
  </sheetPr>
  <dimension ref="A1:R50"/>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Contents'!B70</f>
        <v>Table 52: Hourly Compensation, Newfoundland and Labrador, Business Sector Industries, 1997-2010</v>
      </c>
      <c r="J1" s="7" t="str">
        <f>B1 &amp; " (continued)"</f>
        <v>Table 52: Hourly Compensation,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98</v>
      </c>
      <c r="C4" s="142"/>
      <c r="D4" s="142"/>
      <c r="E4" s="142"/>
      <c r="F4" s="142"/>
      <c r="G4" s="142"/>
      <c r="H4" s="142"/>
      <c r="I4" s="142"/>
      <c r="J4" s="142" t="s">
        <v>98</v>
      </c>
      <c r="K4" s="142"/>
      <c r="L4" s="142"/>
      <c r="M4" s="142"/>
      <c r="N4" s="142"/>
      <c r="O4" s="142"/>
      <c r="P4" s="142"/>
      <c r="Q4" s="142"/>
      <c r="R4" s="55"/>
    </row>
    <row r="5" spans="1:18">
      <c r="A5" s="5">
        <v>1997</v>
      </c>
      <c r="B5" s="87">
        <f>IF(ISERROR((LComp_NFLD!B5/Hrs_Wkd_NFLD!B5)),"..",(LComp_NFLD!B5/Hrs_Wkd_NFLD!B5))</f>
        <v>13.969216579782771</v>
      </c>
      <c r="C5" s="21">
        <f>IF(ISERROR((LComp_NFLD!C5/Hrs_Wkd_NFLD!C5)),"..",(LComp_NFLD!C5/Hrs_Wkd_NFLD!C5))</f>
        <v>12.854764044294535</v>
      </c>
      <c r="D5" s="21">
        <f>IF(ISERROR((LComp_NFLD!D5/Hrs_Wkd_NFLD!D5)),"..",(LComp_NFLD!D5/Hrs_Wkd_NFLD!D5))</f>
        <v>31.80935005521075</v>
      </c>
      <c r="E5" s="21">
        <f>IF(ISERROR((LComp_NFLD!E5/Hrs_Wkd_NFLD!E5)),"..",(LComp_NFLD!E5/Hrs_Wkd_NFLD!E5))</f>
        <v>29.683230093318475</v>
      </c>
      <c r="F5" s="21">
        <f>IF(ISERROR((LComp_NFLD!F5/Hrs_Wkd_NFLD!F5)),"..",(LComp_NFLD!F5/Hrs_Wkd_NFLD!F5))</f>
        <v>16.003511640159736</v>
      </c>
      <c r="G5" s="21">
        <f>IF(ISERROR((LComp_NFLD!G5/Hrs_Wkd_NFLD!G5)),"..",(LComp_NFLD!G5/Hrs_Wkd_NFLD!G5))</f>
        <v>15.936243477366499</v>
      </c>
      <c r="H5" s="21">
        <f>IF(ISERROR((LComp_NFLD!H5/Hrs_Wkd_NFLD!H5)),"..",(LComp_NFLD!H5/Hrs_Wkd_NFLD!H5))</f>
        <v>15.548896608937488</v>
      </c>
      <c r="I5" s="21">
        <f>IF(ISERROR((LComp_NFLD!I5/Hrs_Wkd_NFLD!I5)),"..",(LComp_NFLD!I5/Hrs_Wkd_NFLD!I5))</f>
        <v>8.9372101285279761</v>
      </c>
      <c r="J5" s="21">
        <f>IF(ISERROR((LComp_NFLD!J5/Hrs_Wkd_NFLD!J5)),"..",(LComp_NFLD!J5/Hrs_Wkd_NFLD!J5))</f>
        <v>14.175448638085902</v>
      </c>
      <c r="K5" s="21">
        <f>IF(ISERROR((LComp_NFLD!K5/Hrs_Wkd_NFLD!K5)),"..",(LComp_NFLD!K5/Hrs_Wkd_NFLD!K5))</f>
        <v>18.407931240683794</v>
      </c>
      <c r="L5" s="21">
        <f>IF(ISERROR((LComp_NFLD!L5/Hrs_Wkd_NFLD!L5)),"..",(LComp_NFLD!L5/Hrs_Wkd_NFLD!L5))</f>
        <v>20.621399828756015</v>
      </c>
      <c r="M5" s="21">
        <f>IF(ISERROR((LComp_NFLD!M5/Hrs_Wkd_NFLD!M5)),"..",(LComp_NFLD!M5/Hrs_Wkd_NFLD!M5))</f>
        <v>17.34327617239807</v>
      </c>
      <c r="N5" s="21">
        <f>IF(ISERROR((LComp_NFLD!N5/Hrs_Wkd_NFLD!N5)),"..",(LComp_NFLD!N5/Hrs_Wkd_NFLD!N5))</f>
        <v>13.725107453549665</v>
      </c>
      <c r="O5" s="21">
        <f>IF(ISERROR((LComp_NFLD!O5/Hrs_Wkd_NFLD!O5)),"..",(LComp_NFLD!O5/Hrs_Wkd_NFLD!O5))</f>
        <v>9.9472207207968157</v>
      </c>
      <c r="P5" s="21">
        <f>IF(ISERROR((LComp_NFLD!P5/Hrs_Wkd_NFLD!P5)),"..",(LComp_NFLD!P5/Hrs_Wkd_NFLD!P5))</f>
        <v>8.089882641579047</v>
      </c>
      <c r="Q5" s="21">
        <f>IF(ISERROR((LComp_NFLD!Q5/Hrs_Wkd_NFLD!Q5)),"..",(LComp_NFLD!Q5/Hrs_Wkd_NFLD!Q5))</f>
        <v>10.109836937747502</v>
      </c>
      <c r="R5" s="55"/>
    </row>
    <row r="6" spans="1:18">
      <c r="A6" s="5">
        <v>1998</v>
      </c>
      <c r="B6" s="87">
        <f>IF(ISERROR((LComp_NFLD!B6/Hrs_Wkd_NFLD!B6)),"..",(LComp_NFLD!B6/Hrs_Wkd_NFLD!B6))</f>
        <v>14.330723340220247</v>
      </c>
      <c r="C6" s="21">
        <f>IF(ISERROR((LComp_NFLD!C6/Hrs_Wkd_NFLD!C6)),"..",(LComp_NFLD!C6/Hrs_Wkd_NFLD!C6))</f>
        <v>12.438373368469195</v>
      </c>
      <c r="D6" s="21">
        <f>IF(ISERROR((LComp_NFLD!D6/Hrs_Wkd_NFLD!D6)),"..",(LComp_NFLD!D6/Hrs_Wkd_NFLD!D6))</f>
        <v>36.673823227376211</v>
      </c>
      <c r="E6" s="21">
        <f>IF(ISERROR((LComp_NFLD!E6/Hrs_Wkd_NFLD!E6)),"..",(LComp_NFLD!E6/Hrs_Wkd_NFLD!E6))</f>
        <v>30.101235222924856</v>
      </c>
      <c r="F6" s="21">
        <f>IF(ISERROR((LComp_NFLD!F6/Hrs_Wkd_NFLD!F6)),"..",(LComp_NFLD!F6/Hrs_Wkd_NFLD!F6))</f>
        <v>15.679485175199167</v>
      </c>
      <c r="G6" s="21">
        <f>IF(ISERROR((LComp_NFLD!G6/Hrs_Wkd_NFLD!G6)),"..",(LComp_NFLD!G6/Hrs_Wkd_NFLD!G6))</f>
        <v>16.804281485548017</v>
      </c>
      <c r="H6" s="21">
        <f>IF(ISERROR((LComp_NFLD!H6/Hrs_Wkd_NFLD!H6)),"..",(LComp_NFLD!H6/Hrs_Wkd_NFLD!H6))</f>
        <v>16.976869904778951</v>
      </c>
      <c r="I6" s="21">
        <f>IF(ISERROR((LComp_NFLD!I6/Hrs_Wkd_NFLD!I6)),"..",(LComp_NFLD!I6/Hrs_Wkd_NFLD!I6))</f>
        <v>9.2672092739885024</v>
      </c>
      <c r="J6" s="21">
        <f>IF(ISERROR((LComp_NFLD!J6/Hrs_Wkd_NFLD!J6)),"..",(LComp_NFLD!J6/Hrs_Wkd_NFLD!J6))</f>
        <v>13.932602894861027</v>
      </c>
      <c r="K6" s="21">
        <f>IF(ISERROR((LComp_NFLD!K6/Hrs_Wkd_NFLD!K6)),"..",(LComp_NFLD!K6/Hrs_Wkd_NFLD!K6))</f>
        <v>20.583240167954681</v>
      </c>
      <c r="L6" s="21">
        <f>IF(ISERROR((LComp_NFLD!L6/Hrs_Wkd_NFLD!L6)),"..",(LComp_NFLD!L6/Hrs_Wkd_NFLD!L6))</f>
        <v>21.860465141018455</v>
      </c>
      <c r="M6" s="21">
        <f>IF(ISERROR((LComp_NFLD!M6/Hrs_Wkd_NFLD!M6)),"..",(LComp_NFLD!M6/Hrs_Wkd_NFLD!M6))</f>
        <v>17.081557650993236</v>
      </c>
      <c r="N6" s="21">
        <f>IF(ISERROR((LComp_NFLD!N6/Hrs_Wkd_NFLD!N6)),"..",(LComp_NFLD!N6/Hrs_Wkd_NFLD!N6))</f>
        <v>12.087748721420077</v>
      </c>
      <c r="O6" s="21">
        <f>IF(ISERROR((LComp_NFLD!O6/Hrs_Wkd_NFLD!O6)),"..",(LComp_NFLD!O6/Hrs_Wkd_NFLD!O6))</f>
        <v>9.57309694458562</v>
      </c>
      <c r="P6" s="21">
        <f>IF(ISERROR((LComp_NFLD!P6/Hrs_Wkd_NFLD!P6)),"..",(LComp_NFLD!P6/Hrs_Wkd_NFLD!P6))</f>
        <v>7.9816747930651086</v>
      </c>
      <c r="Q6" s="21">
        <f>IF(ISERROR((LComp_NFLD!Q6/Hrs_Wkd_NFLD!Q6)),"..",(LComp_NFLD!Q6/Hrs_Wkd_NFLD!Q6))</f>
        <v>10.326433378495944</v>
      </c>
      <c r="R6" s="55"/>
    </row>
    <row r="7" spans="1:18">
      <c r="A7" s="5">
        <v>1999</v>
      </c>
      <c r="B7" s="87">
        <f>IF(ISERROR((LComp_NFLD!B7/Hrs_Wkd_NFLD!B7)),"..",(LComp_NFLD!B7/Hrs_Wkd_NFLD!B7))</f>
        <v>13.912414152021423</v>
      </c>
      <c r="C7" s="21">
        <f>IF(ISERROR((LComp_NFLD!C7/Hrs_Wkd_NFLD!C7)),"..",(LComp_NFLD!C7/Hrs_Wkd_NFLD!C7))</f>
        <v>12.633613007889229</v>
      </c>
      <c r="D7" s="21">
        <f>IF(ISERROR((LComp_NFLD!D7/Hrs_Wkd_NFLD!D7)),"..",(LComp_NFLD!D7/Hrs_Wkd_NFLD!D7))</f>
        <v>35.02587811808192</v>
      </c>
      <c r="E7" s="21">
        <f>IF(ISERROR((LComp_NFLD!E7/Hrs_Wkd_NFLD!E7)),"..",(LComp_NFLD!E7/Hrs_Wkd_NFLD!E7))</f>
        <v>26.739505912619027</v>
      </c>
      <c r="F7" s="21">
        <f>IF(ISERROR((LComp_NFLD!F7/Hrs_Wkd_NFLD!F7)),"..",(LComp_NFLD!F7/Hrs_Wkd_NFLD!F7))</f>
        <v>15.332490205689099</v>
      </c>
      <c r="G7" s="21">
        <f>IF(ISERROR((LComp_NFLD!G7/Hrs_Wkd_NFLD!G7)),"..",(LComp_NFLD!G7/Hrs_Wkd_NFLD!G7))</f>
        <v>16.065488611822744</v>
      </c>
      <c r="H7" s="21">
        <f>IF(ISERROR((LComp_NFLD!H7/Hrs_Wkd_NFLD!H7)),"..",(LComp_NFLD!H7/Hrs_Wkd_NFLD!H7))</f>
        <v>15.500136872313648</v>
      </c>
      <c r="I7" s="21">
        <f>IF(ISERROR((LComp_NFLD!I7/Hrs_Wkd_NFLD!I7)),"..",(LComp_NFLD!I7/Hrs_Wkd_NFLD!I7))</f>
        <v>8.6420593776517745</v>
      </c>
      <c r="J7" s="21">
        <f>IF(ISERROR((LComp_NFLD!J7/Hrs_Wkd_NFLD!J7)),"..",(LComp_NFLD!J7/Hrs_Wkd_NFLD!J7))</f>
        <v>12.993812799052954</v>
      </c>
      <c r="K7" s="21">
        <f>IF(ISERROR((LComp_NFLD!K7/Hrs_Wkd_NFLD!K7)),"..",(LComp_NFLD!K7/Hrs_Wkd_NFLD!K7))</f>
        <v>20.866521935634882</v>
      </c>
      <c r="L7" s="21">
        <f>IF(ISERROR((LComp_NFLD!L7/Hrs_Wkd_NFLD!L7)),"..",(LComp_NFLD!L7/Hrs_Wkd_NFLD!L7))</f>
        <v>21.501000399251502</v>
      </c>
      <c r="M7" s="21">
        <f>IF(ISERROR((LComp_NFLD!M7/Hrs_Wkd_NFLD!M7)),"..",(LComp_NFLD!M7/Hrs_Wkd_NFLD!M7))</f>
        <v>17.500716531426345</v>
      </c>
      <c r="N7" s="21">
        <f>IF(ISERROR((LComp_NFLD!N7/Hrs_Wkd_NFLD!N7)),"..",(LComp_NFLD!N7/Hrs_Wkd_NFLD!N7))</f>
        <v>12.264532257232576</v>
      </c>
      <c r="O7" s="21">
        <f>IF(ISERROR((LComp_NFLD!O7/Hrs_Wkd_NFLD!O7)),"..",(LComp_NFLD!O7/Hrs_Wkd_NFLD!O7))</f>
        <v>8.534195984882059</v>
      </c>
      <c r="P7" s="21">
        <f>IF(ISERROR((LComp_NFLD!P7/Hrs_Wkd_NFLD!P7)),"..",(LComp_NFLD!P7/Hrs_Wkd_NFLD!P7))</f>
        <v>8.6278610423655042</v>
      </c>
      <c r="Q7" s="21">
        <f>IF(ISERROR((LComp_NFLD!Q7/Hrs_Wkd_NFLD!Q7)),"..",(LComp_NFLD!Q7/Hrs_Wkd_NFLD!Q7))</f>
        <v>9.914537492589389</v>
      </c>
      <c r="R7" s="55"/>
    </row>
    <row r="8" spans="1:18">
      <c r="A8" s="5">
        <v>2000</v>
      </c>
      <c r="B8" s="87">
        <f>IF(ISERROR((LComp_NFLD!B8/Hrs_Wkd_NFLD!B8)),"..",(LComp_NFLD!B8/Hrs_Wkd_NFLD!B8))</f>
        <v>15.322010667638548</v>
      </c>
      <c r="C8" s="21">
        <f>IF(ISERROR((LComp_NFLD!C8/Hrs_Wkd_NFLD!C8)),"..",(LComp_NFLD!C8/Hrs_Wkd_NFLD!C8))</f>
        <v>14.299071045608166</v>
      </c>
      <c r="D8" s="21">
        <f>IF(ISERROR((LComp_NFLD!D8/Hrs_Wkd_NFLD!D8)),"..",(LComp_NFLD!D8/Hrs_Wkd_NFLD!D8))</f>
        <v>35.506024760155491</v>
      </c>
      <c r="E8" s="21">
        <f>IF(ISERROR((LComp_NFLD!E8/Hrs_Wkd_NFLD!E8)),"..",(LComp_NFLD!E8/Hrs_Wkd_NFLD!E8))</f>
        <v>31.298220899612069</v>
      </c>
      <c r="F8" s="21">
        <f>IF(ISERROR((LComp_NFLD!F8/Hrs_Wkd_NFLD!F8)),"..",(LComp_NFLD!F8/Hrs_Wkd_NFLD!F8))</f>
        <v>17.411417492879245</v>
      </c>
      <c r="G8" s="21">
        <f>IF(ISERROR((LComp_NFLD!G8/Hrs_Wkd_NFLD!G8)),"..",(LComp_NFLD!G8/Hrs_Wkd_NFLD!G8))</f>
        <v>17.269653984377083</v>
      </c>
      <c r="H8" s="21">
        <f>IF(ISERROR((LComp_NFLD!H8/Hrs_Wkd_NFLD!H8)),"..",(LComp_NFLD!H8/Hrs_Wkd_NFLD!H8))</f>
        <v>17.428410053153286</v>
      </c>
      <c r="I8" s="21">
        <f>IF(ISERROR((LComp_NFLD!I8/Hrs_Wkd_NFLD!I8)),"..",(LComp_NFLD!I8/Hrs_Wkd_NFLD!I8))</f>
        <v>9.6347514573418902</v>
      </c>
      <c r="J8" s="21">
        <f>IF(ISERROR((LComp_NFLD!J8/Hrs_Wkd_NFLD!J8)),"..",(LComp_NFLD!J8/Hrs_Wkd_NFLD!J8))</f>
        <v>15.012329640683099</v>
      </c>
      <c r="K8" s="21">
        <f>IF(ISERROR((LComp_NFLD!K8/Hrs_Wkd_NFLD!K8)),"..",(LComp_NFLD!K8/Hrs_Wkd_NFLD!K8))</f>
        <v>23.956657973280041</v>
      </c>
      <c r="L8" s="21">
        <f>IF(ISERROR((LComp_NFLD!L8/Hrs_Wkd_NFLD!L8)),"..",(LComp_NFLD!L8/Hrs_Wkd_NFLD!L8))</f>
        <v>23.400627565543449</v>
      </c>
      <c r="M8" s="21">
        <f>IF(ISERROR((LComp_NFLD!M8/Hrs_Wkd_NFLD!M8)),"..",(LComp_NFLD!M8/Hrs_Wkd_NFLD!M8))</f>
        <v>18.720940138466496</v>
      </c>
      <c r="N8" s="21">
        <f>IF(ISERROR((LComp_NFLD!N8/Hrs_Wkd_NFLD!N8)),"..",(LComp_NFLD!N8/Hrs_Wkd_NFLD!N8))</f>
        <v>13.163990240788161</v>
      </c>
      <c r="O8" s="21">
        <f>IF(ISERROR((LComp_NFLD!O8/Hrs_Wkd_NFLD!O8)),"..",(LComp_NFLD!O8/Hrs_Wkd_NFLD!O8))</f>
        <v>8.1403629250650802</v>
      </c>
      <c r="P8" s="21">
        <f>IF(ISERROR((LComp_NFLD!P8/Hrs_Wkd_NFLD!P8)),"..",(LComp_NFLD!P8/Hrs_Wkd_NFLD!P8))</f>
        <v>9.1277037577923057</v>
      </c>
      <c r="Q8" s="21">
        <f>IF(ISERROR((LComp_NFLD!Q8/Hrs_Wkd_NFLD!Q8)),"..",(LComp_NFLD!Q8/Hrs_Wkd_NFLD!Q8))</f>
        <v>11.010569334750054</v>
      </c>
      <c r="R8" s="55"/>
    </row>
    <row r="9" spans="1:18">
      <c r="A9" s="5">
        <v>2001</v>
      </c>
      <c r="B9" s="87">
        <f>IF(ISERROR((LComp_NFLD!B9/Hrs_Wkd_NFLD!B9)),"..",(LComp_NFLD!B9/Hrs_Wkd_NFLD!B9))</f>
        <v>15.410901366963166</v>
      </c>
      <c r="C9" s="21">
        <f>IF(ISERROR((LComp_NFLD!C9/Hrs_Wkd_NFLD!C9)),"..",(LComp_NFLD!C9/Hrs_Wkd_NFLD!C9))</f>
        <v>13.22673365462432</v>
      </c>
      <c r="D9" s="21">
        <f>IF(ISERROR((LComp_NFLD!D9/Hrs_Wkd_NFLD!D9)),"..",(LComp_NFLD!D9/Hrs_Wkd_NFLD!D9))</f>
        <v>36.178384552468955</v>
      </c>
      <c r="E9" s="21">
        <f>IF(ISERROR((LComp_NFLD!E9/Hrs_Wkd_NFLD!E9)),"..",(LComp_NFLD!E9/Hrs_Wkd_NFLD!E9))</f>
        <v>29.520598191169658</v>
      </c>
      <c r="F9" s="21">
        <f>IF(ISERROR((LComp_NFLD!F9/Hrs_Wkd_NFLD!F9)),"..",(LComp_NFLD!F9/Hrs_Wkd_NFLD!F9))</f>
        <v>17.71671981542741</v>
      </c>
      <c r="G9" s="21">
        <f>IF(ISERROR((LComp_NFLD!G9/Hrs_Wkd_NFLD!G9)),"..",(LComp_NFLD!G9/Hrs_Wkd_NFLD!G9))</f>
        <v>16.893490066493637</v>
      </c>
      <c r="H9" s="21">
        <f>IF(ISERROR((LComp_NFLD!H9/Hrs_Wkd_NFLD!H9)),"..",(LComp_NFLD!H9/Hrs_Wkd_NFLD!H9))</f>
        <v>15.894973507072796</v>
      </c>
      <c r="I9" s="21">
        <f>IF(ISERROR((LComp_NFLD!I9/Hrs_Wkd_NFLD!I9)),"..",(LComp_NFLD!I9/Hrs_Wkd_NFLD!I9))</f>
        <v>9.8925406372129139</v>
      </c>
      <c r="J9" s="21">
        <f>IF(ISERROR((LComp_NFLD!J9/Hrs_Wkd_NFLD!J9)),"..",(LComp_NFLD!J9/Hrs_Wkd_NFLD!J9))</f>
        <v>15.466138475389563</v>
      </c>
      <c r="K9" s="21">
        <f>IF(ISERROR((LComp_NFLD!K9/Hrs_Wkd_NFLD!K9)),"..",(LComp_NFLD!K9/Hrs_Wkd_NFLD!K9))</f>
        <v>22.575026578540022</v>
      </c>
      <c r="L9" s="21">
        <f>IF(ISERROR((LComp_NFLD!L9/Hrs_Wkd_NFLD!L9)),"..",(LComp_NFLD!L9/Hrs_Wkd_NFLD!L9))</f>
        <v>26.546453671855911</v>
      </c>
      <c r="M9" s="21">
        <f>IF(ISERROR((LComp_NFLD!M9/Hrs_Wkd_NFLD!M9)),"..",(LComp_NFLD!M9/Hrs_Wkd_NFLD!M9))</f>
        <v>19.822887622425345</v>
      </c>
      <c r="N9" s="21">
        <f>IF(ISERROR((LComp_NFLD!N9/Hrs_Wkd_NFLD!N9)),"..",(LComp_NFLD!N9/Hrs_Wkd_NFLD!N9))</f>
        <v>12.674682749671605</v>
      </c>
      <c r="O9" s="21">
        <f>IF(ISERROR((LComp_NFLD!O9/Hrs_Wkd_NFLD!O9)),"..",(LComp_NFLD!O9/Hrs_Wkd_NFLD!O9))</f>
        <v>8.0025486222219957</v>
      </c>
      <c r="P9" s="21">
        <f>IF(ISERROR((LComp_NFLD!P9/Hrs_Wkd_NFLD!P9)),"..",(LComp_NFLD!P9/Hrs_Wkd_NFLD!P9))</f>
        <v>8.6154722336866261</v>
      </c>
      <c r="Q9" s="21">
        <f>IF(ISERROR((LComp_NFLD!Q9/Hrs_Wkd_NFLD!Q9)),"..",(LComp_NFLD!Q9/Hrs_Wkd_NFLD!Q9))</f>
        <v>12.909084338105028</v>
      </c>
      <c r="R9" s="55"/>
    </row>
    <row r="10" spans="1:18">
      <c r="A10" s="5">
        <v>2002</v>
      </c>
      <c r="B10" s="87">
        <f>IF(ISERROR((LComp_NFLD!B10/Hrs_Wkd_NFLD!B10)),"..",(LComp_NFLD!B10/Hrs_Wkd_NFLD!B10))</f>
        <v>15.844888528730015</v>
      </c>
      <c r="C10" s="21">
        <f>IF(ISERROR((LComp_NFLD!C10/Hrs_Wkd_NFLD!C10)),"..",(LComp_NFLD!C10/Hrs_Wkd_NFLD!C10))</f>
        <v>12.786156156502264</v>
      </c>
      <c r="D10" s="21">
        <f>IF(ISERROR((LComp_NFLD!D10/Hrs_Wkd_NFLD!D10)),"..",(LComp_NFLD!D10/Hrs_Wkd_NFLD!D10))</f>
        <v>38.432394635533534</v>
      </c>
      <c r="E10" s="21">
        <f>IF(ISERROR((LComp_NFLD!E10/Hrs_Wkd_NFLD!E10)),"..",(LComp_NFLD!E10/Hrs_Wkd_NFLD!E10))</f>
        <v>35.323552934033266</v>
      </c>
      <c r="F10" s="21">
        <f>IF(ISERROR((LComp_NFLD!F10/Hrs_Wkd_NFLD!F10)),"..",(LComp_NFLD!F10/Hrs_Wkd_NFLD!F10))</f>
        <v>17.857195140767377</v>
      </c>
      <c r="G10" s="21">
        <f>IF(ISERROR((LComp_NFLD!G10/Hrs_Wkd_NFLD!G10)),"..",(LComp_NFLD!G10/Hrs_Wkd_NFLD!G10))</f>
        <v>17.517513252389357</v>
      </c>
      <c r="H10" s="21">
        <f>IF(ISERROR((LComp_NFLD!H10/Hrs_Wkd_NFLD!H10)),"..",(LComp_NFLD!H10/Hrs_Wkd_NFLD!H10))</f>
        <v>15.982861947724643</v>
      </c>
      <c r="I10" s="21">
        <f>IF(ISERROR((LComp_NFLD!I10/Hrs_Wkd_NFLD!I10)),"..",(LComp_NFLD!I10/Hrs_Wkd_NFLD!I10))</f>
        <v>10.303995197146518</v>
      </c>
      <c r="J10" s="21">
        <f>IF(ISERROR((LComp_NFLD!J10/Hrs_Wkd_NFLD!J10)),"..",(LComp_NFLD!J10/Hrs_Wkd_NFLD!J10))</f>
        <v>16.200559458921116</v>
      </c>
      <c r="K10" s="21">
        <f>IF(ISERROR((LComp_NFLD!K10/Hrs_Wkd_NFLD!K10)),"..",(LComp_NFLD!K10/Hrs_Wkd_NFLD!K10))</f>
        <v>26.453064623335159</v>
      </c>
      <c r="L10" s="21">
        <f>IF(ISERROR((LComp_NFLD!L10/Hrs_Wkd_NFLD!L10)),"..",(LComp_NFLD!L10/Hrs_Wkd_NFLD!L10))</f>
        <v>26.338980208641214</v>
      </c>
      <c r="M10" s="21">
        <f>IF(ISERROR((LComp_NFLD!M10/Hrs_Wkd_NFLD!M10)),"..",(LComp_NFLD!M10/Hrs_Wkd_NFLD!M10))</f>
        <v>21.144238282818488</v>
      </c>
      <c r="N10" s="21">
        <f>IF(ISERROR((LComp_NFLD!N10/Hrs_Wkd_NFLD!N10)),"..",(LComp_NFLD!N10/Hrs_Wkd_NFLD!N10))</f>
        <v>13.115028521232746</v>
      </c>
      <c r="O10" s="21">
        <f>IF(ISERROR((LComp_NFLD!O10/Hrs_Wkd_NFLD!O10)),"..",(LComp_NFLD!O10/Hrs_Wkd_NFLD!O10))</f>
        <v>9.9502934699907239</v>
      </c>
      <c r="P10" s="21">
        <f>IF(ISERROR((LComp_NFLD!P10/Hrs_Wkd_NFLD!P10)),"..",(LComp_NFLD!P10/Hrs_Wkd_NFLD!P10))</f>
        <v>9.1489719669511338</v>
      </c>
      <c r="Q10" s="21">
        <f>IF(ISERROR((LComp_NFLD!Q10/Hrs_Wkd_NFLD!Q10)),"..",(LComp_NFLD!Q10/Hrs_Wkd_NFLD!Q10))</f>
        <v>13.315779979189415</v>
      </c>
      <c r="R10" s="55"/>
    </row>
    <row r="11" spans="1:18">
      <c r="A11" s="5">
        <v>2003</v>
      </c>
      <c r="B11" s="87">
        <f>IF(ISERROR((LComp_NFLD!B11/Hrs_Wkd_NFLD!B11)),"..",(LComp_NFLD!B11/Hrs_Wkd_NFLD!B11))</f>
        <v>17.114384379892428</v>
      </c>
      <c r="C11" s="21">
        <f>IF(ISERROR((LComp_NFLD!C11/Hrs_Wkd_NFLD!C11)),"..",(LComp_NFLD!C11/Hrs_Wkd_NFLD!C11))</f>
        <v>12.954075811419191</v>
      </c>
      <c r="D11" s="21">
        <f>IF(ISERROR((LComp_NFLD!D11/Hrs_Wkd_NFLD!D11)),"..",(LComp_NFLD!D11/Hrs_Wkd_NFLD!D11))</f>
        <v>42.56961458774623</v>
      </c>
      <c r="E11" s="21">
        <f>IF(ISERROR((LComp_NFLD!E11/Hrs_Wkd_NFLD!E11)),"..",(LComp_NFLD!E11/Hrs_Wkd_NFLD!E11))</f>
        <v>33.787510384141662</v>
      </c>
      <c r="F11" s="21">
        <f>IF(ISERROR((LComp_NFLD!F11/Hrs_Wkd_NFLD!F11)),"..",(LComp_NFLD!F11/Hrs_Wkd_NFLD!F11))</f>
        <v>19.349564282808945</v>
      </c>
      <c r="G11" s="21">
        <f>IF(ISERROR((LComp_NFLD!G11/Hrs_Wkd_NFLD!G11)),"..",(LComp_NFLD!G11/Hrs_Wkd_NFLD!G11))</f>
        <v>19.95409045985437</v>
      </c>
      <c r="H11" s="21">
        <f>IF(ISERROR((LComp_NFLD!H11/Hrs_Wkd_NFLD!H11)),"..",(LComp_NFLD!H11/Hrs_Wkd_NFLD!H11))</f>
        <v>16.47950386984358</v>
      </c>
      <c r="I11" s="21">
        <f>IF(ISERROR((LComp_NFLD!I11/Hrs_Wkd_NFLD!I11)),"..",(LComp_NFLD!I11/Hrs_Wkd_NFLD!I11))</f>
        <v>11.64465171842803</v>
      </c>
      <c r="J11" s="21">
        <f>IF(ISERROR((LComp_NFLD!J11/Hrs_Wkd_NFLD!J11)),"..",(LComp_NFLD!J11/Hrs_Wkd_NFLD!J11))</f>
        <v>17.805222490714804</v>
      </c>
      <c r="K11" s="21">
        <f>IF(ISERROR((LComp_NFLD!K11/Hrs_Wkd_NFLD!K11)),"..",(LComp_NFLD!K11/Hrs_Wkd_NFLD!K11))</f>
        <v>27.582422976086317</v>
      </c>
      <c r="L11" s="21">
        <f>IF(ISERROR((LComp_NFLD!L11/Hrs_Wkd_NFLD!L11)),"..",(LComp_NFLD!L11/Hrs_Wkd_NFLD!L11))</f>
        <v>25.037719941084461</v>
      </c>
      <c r="M11" s="21">
        <f>IF(ISERROR((LComp_NFLD!M11/Hrs_Wkd_NFLD!M11)),"..",(LComp_NFLD!M11/Hrs_Wkd_NFLD!M11))</f>
        <v>23.418858062823336</v>
      </c>
      <c r="N11" s="21">
        <f>IF(ISERROR((LComp_NFLD!N11/Hrs_Wkd_NFLD!N11)),"..",(LComp_NFLD!N11/Hrs_Wkd_NFLD!N11))</f>
        <v>14.0715075551465</v>
      </c>
      <c r="O11" s="21">
        <f>IF(ISERROR((LComp_NFLD!O11/Hrs_Wkd_NFLD!O11)),"..",(LComp_NFLD!O11/Hrs_Wkd_NFLD!O11))</f>
        <v>8.8914432232013656</v>
      </c>
      <c r="P11" s="21">
        <f>IF(ISERROR((LComp_NFLD!P11/Hrs_Wkd_NFLD!P11)),"..",(LComp_NFLD!P11/Hrs_Wkd_NFLD!P11))</f>
        <v>9.6480389830730662</v>
      </c>
      <c r="Q11" s="21">
        <f>IF(ISERROR((LComp_NFLD!Q11/Hrs_Wkd_NFLD!Q11)),"..",(LComp_NFLD!Q11/Hrs_Wkd_NFLD!Q11))</f>
        <v>13.510955963379974</v>
      </c>
      <c r="R11" s="55"/>
    </row>
    <row r="12" spans="1:18">
      <c r="A12" s="5">
        <v>2004</v>
      </c>
      <c r="B12" s="87">
        <f>IF(ISERROR((LComp_NFLD!B12/Hrs_Wkd_NFLD!B12)),"..",(LComp_NFLD!B12/Hrs_Wkd_NFLD!B12))</f>
        <v>17.376587984066266</v>
      </c>
      <c r="C12" s="21">
        <f>IF(ISERROR((LComp_NFLD!C12/Hrs_Wkd_NFLD!C12)),"..",(LComp_NFLD!C12/Hrs_Wkd_NFLD!C12))</f>
        <v>12.97111957704662</v>
      </c>
      <c r="D12" s="21">
        <f>IF(ISERROR((LComp_NFLD!D12/Hrs_Wkd_NFLD!D12)),"..",(LComp_NFLD!D12/Hrs_Wkd_NFLD!D12))</f>
        <v>44.919655610059031</v>
      </c>
      <c r="E12" s="21">
        <f>IF(ISERROR((LComp_NFLD!E12/Hrs_Wkd_NFLD!E12)),"..",(LComp_NFLD!E12/Hrs_Wkd_NFLD!E12))</f>
        <v>33.351553144173337</v>
      </c>
      <c r="F12" s="21">
        <f>IF(ISERROR((LComp_NFLD!F12/Hrs_Wkd_NFLD!F12)),"..",(LComp_NFLD!F12/Hrs_Wkd_NFLD!F12))</f>
        <v>18.919763319547936</v>
      </c>
      <c r="G12" s="21">
        <f>IF(ISERROR((LComp_NFLD!G12/Hrs_Wkd_NFLD!G12)),"..",(LComp_NFLD!G12/Hrs_Wkd_NFLD!G12))</f>
        <v>19.792891603540347</v>
      </c>
      <c r="H12" s="21">
        <f>IF(ISERROR((LComp_NFLD!H12/Hrs_Wkd_NFLD!H12)),"..",(LComp_NFLD!H12/Hrs_Wkd_NFLD!H12))</f>
        <v>16.749737486505829</v>
      </c>
      <c r="I12" s="21">
        <f>IF(ISERROR((LComp_NFLD!I12/Hrs_Wkd_NFLD!I12)),"..",(LComp_NFLD!I12/Hrs_Wkd_NFLD!I12))</f>
        <v>11.555433968672602</v>
      </c>
      <c r="J12" s="21">
        <f>IF(ISERROR((LComp_NFLD!J12/Hrs_Wkd_NFLD!J12)),"..",(LComp_NFLD!J12/Hrs_Wkd_NFLD!J12))</f>
        <v>17.831800925148293</v>
      </c>
      <c r="K12" s="21">
        <f>IF(ISERROR((LComp_NFLD!K12/Hrs_Wkd_NFLD!K12)),"..",(LComp_NFLD!K12/Hrs_Wkd_NFLD!K12))</f>
        <v>25.248707191465524</v>
      </c>
      <c r="L12" s="21">
        <f>IF(ISERROR((LComp_NFLD!L12/Hrs_Wkd_NFLD!L12)),"..",(LComp_NFLD!L12/Hrs_Wkd_NFLD!L12))</f>
        <v>25.883471108096934</v>
      </c>
      <c r="M12" s="21">
        <f>IF(ISERROR((LComp_NFLD!M12/Hrs_Wkd_NFLD!M12)),"..",(LComp_NFLD!M12/Hrs_Wkd_NFLD!M12))</f>
        <v>22.632788014552599</v>
      </c>
      <c r="N12" s="21">
        <f>IF(ISERROR((LComp_NFLD!N12/Hrs_Wkd_NFLD!N12)),"..",(LComp_NFLD!N12/Hrs_Wkd_NFLD!N12))</f>
        <v>16.113216196311111</v>
      </c>
      <c r="O12" s="21">
        <f>IF(ISERROR((LComp_NFLD!O12/Hrs_Wkd_NFLD!O12)),"..",(LComp_NFLD!O12/Hrs_Wkd_NFLD!O12))</f>
        <v>11.119392509284131</v>
      </c>
      <c r="P12" s="21">
        <f>IF(ISERROR((LComp_NFLD!P12/Hrs_Wkd_NFLD!P12)),"..",(LComp_NFLD!P12/Hrs_Wkd_NFLD!P12))</f>
        <v>9.9394015383693066</v>
      </c>
      <c r="Q12" s="21">
        <f>IF(ISERROR((LComp_NFLD!Q12/Hrs_Wkd_NFLD!Q12)),"..",(LComp_NFLD!Q12/Hrs_Wkd_NFLD!Q12))</f>
        <v>14.33109542861586</v>
      </c>
      <c r="R12" s="55"/>
    </row>
    <row r="13" spans="1:18">
      <c r="A13" s="5">
        <v>2005</v>
      </c>
      <c r="B13" s="87">
        <f>IF(ISERROR((LComp_NFLD!B13/Hrs_Wkd_NFLD!B13)),"..",(LComp_NFLD!B13/Hrs_Wkd_NFLD!B13))</f>
        <v>18.289927053324682</v>
      </c>
      <c r="C13" s="21">
        <f>IF(ISERROR((LComp_NFLD!C13/Hrs_Wkd_NFLD!C13)),"..",(LComp_NFLD!C13/Hrs_Wkd_NFLD!C13))</f>
        <v>13.874527102550074</v>
      </c>
      <c r="D13" s="21">
        <f>IF(ISERROR((LComp_NFLD!D13/Hrs_Wkd_NFLD!D13)),"..",(LComp_NFLD!D13/Hrs_Wkd_NFLD!D13))</f>
        <v>40.832998099276757</v>
      </c>
      <c r="E13" s="21">
        <f>IF(ISERROR((LComp_NFLD!E13/Hrs_Wkd_NFLD!E13)),"..",(LComp_NFLD!E13/Hrs_Wkd_NFLD!E13))</f>
        <v>35.742534699226468</v>
      </c>
      <c r="F13" s="21">
        <f>IF(ISERROR((LComp_NFLD!F13/Hrs_Wkd_NFLD!F13)),"..",(LComp_NFLD!F13/Hrs_Wkd_NFLD!F13))</f>
        <v>19.817358243138361</v>
      </c>
      <c r="G13" s="21">
        <f>IF(ISERROR((LComp_NFLD!G13/Hrs_Wkd_NFLD!G13)),"..",(LComp_NFLD!G13/Hrs_Wkd_NFLD!G13))</f>
        <v>21.524621277118399</v>
      </c>
      <c r="H13" s="21">
        <f>IF(ISERROR((LComp_NFLD!H13/Hrs_Wkd_NFLD!H13)),"..",(LComp_NFLD!H13/Hrs_Wkd_NFLD!H13))</f>
        <v>18.250104670274286</v>
      </c>
      <c r="I13" s="21">
        <f>IF(ISERROR((LComp_NFLD!I13/Hrs_Wkd_NFLD!I13)),"..",(LComp_NFLD!I13/Hrs_Wkd_NFLD!I13))</f>
        <v>11.709295192604792</v>
      </c>
      <c r="J13" s="21">
        <f>IF(ISERROR((LComp_NFLD!J13/Hrs_Wkd_NFLD!J13)),"..",(LComp_NFLD!J13/Hrs_Wkd_NFLD!J13))</f>
        <v>19.485716862862809</v>
      </c>
      <c r="K13" s="21">
        <f>IF(ISERROR((LComp_NFLD!K13/Hrs_Wkd_NFLD!K13)),"..",(LComp_NFLD!K13/Hrs_Wkd_NFLD!K13))</f>
        <v>31.864087454020034</v>
      </c>
      <c r="L13" s="21">
        <f>IF(ISERROR((LComp_NFLD!L13/Hrs_Wkd_NFLD!L13)),"..",(LComp_NFLD!L13/Hrs_Wkd_NFLD!L13))</f>
        <v>26.717524013384338</v>
      </c>
      <c r="M13" s="21">
        <f>IF(ISERROR((LComp_NFLD!M13/Hrs_Wkd_NFLD!M13)),"..",(LComp_NFLD!M13/Hrs_Wkd_NFLD!M13))</f>
        <v>24.219629275704413</v>
      </c>
      <c r="N13" s="21">
        <f>IF(ISERROR((LComp_NFLD!N13/Hrs_Wkd_NFLD!N13)),"..",(LComp_NFLD!N13/Hrs_Wkd_NFLD!N13))</f>
        <v>15.960546187886747</v>
      </c>
      <c r="O13" s="21">
        <f>IF(ISERROR((LComp_NFLD!O13/Hrs_Wkd_NFLD!O13)),"..",(LComp_NFLD!O13/Hrs_Wkd_NFLD!O13))</f>
        <v>10.391212712718099</v>
      </c>
      <c r="P13" s="21">
        <f>IF(ISERROR((LComp_NFLD!P13/Hrs_Wkd_NFLD!P13)),"..",(LComp_NFLD!P13/Hrs_Wkd_NFLD!P13))</f>
        <v>10.478358932754608</v>
      </c>
      <c r="Q13" s="21">
        <f>IF(ISERROR((LComp_NFLD!Q13/Hrs_Wkd_NFLD!Q13)),"..",(LComp_NFLD!Q13/Hrs_Wkd_NFLD!Q13))</f>
        <v>14.866664376453311</v>
      </c>
      <c r="R13" s="55"/>
    </row>
    <row r="14" spans="1:18">
      <c r="A14" s="5">
        <v>2006</v>
      </c>
      <c r="B14" s="87">
        <f>IF(ISERROR((LComp_NFLD!B14/Hrs_Wkd_NFLD!B14)),"..",(LComp_NFLD!B14/Hrs_Wkd_NFLD!B14))</f>
        <v>18.9186323341467</v>
      </c>
      <c r="C14" s="21">
        <f>IF(ISERROR((LComp_NFLD!C14/Hrs_Wkd_NFLD!C14)),"..",(LComp_NFLD!C14/Hrs_Wkd_NFLD!C14))</f>
        <v>13.815062466148245</v>
      </c>
      <c r="D14" s="21">
        <f>IF(ISERROR((LComp_NFLD!D14/Hrs_Wkd_NFLD!D14)),"..",(LComp_NFLD!D14/Hrs_Wkd_NFLD!D14))</f>
        <v>37.788316895761888</v>
      </c>
      <c r="E14" s="21">
        <f>IF(ISERROR((LComp_NFLD!E14/Hrs_Wkd_NFLD!E14)),"..",(LComp_NFLD!E14/Hrs_Wkd_NFLD!E14))</f>
        <v>38.850193580557878</v>
      </c>
      <c r="F14" s="21">
        <f>IF(ISERROR((LComp_NFLD!F14/Hrs_Wkd_NFLD!F14)),"..",(LComp_NFLD!F14/Hrs_Wkd_NFLD!F14))</f>
        <v>20.928423440998351</v>
      </c>
      <c r="G14" s="21">
        <f>IF(ISERROR((LComp_NFLD!G14/Hrs_Wkd_NFLD!G14)),"..",(LComp_NFLD!G14/Hrs_Wkd_NFLD!G14))</f>
        <v>23.716159061869099</v>
      </c>
      <c r="H14" s="21">
        <f>IF(ISERROR((LComp_NFLD!H14/Hrs_Wkd_NFLD!H14)),"..",(LComp_NFLD!H14/Hrs_Wkd_NFLD!H14))</f>
        <v>19.102575068324629</v>
      </c>
      <c r="I14" s="21">
        <f>IF(ISERROR((LComp_NFLD!I14/Hrs_Wkd_NFLD!I14)),"..",(LComp_NFLD!I14/Hrs_Wkd_NFLD!I14))</f>
        <v>11.652307251668145</v>
      </c>
      <c r="J14" s="21">
        <f>IF(ISERROR((LComp_NFLD!J14/Hrs_Wkd_NFLD!J14)),"..",(LComp_NFLD!J14/Hrs_Wkd_NFLD!J14))</f>
        <v>20.571458027655012</v>
      </c>
      <c r="K14" s="21">
        <f>IF(ISERROR((LComp_NFLD!K14/Hrs_Wkd_NFLD!K14)),"..",(LComp_NFLD!K14/Hrs_Wkd_NFLD!K14))</f>
        <v>32.691425133812444</v>
      </c>
      <c r="L14" s="21">
        <f>IF(ISERROR((LComp_NFLD!L14/Hrs_Wkd_NFLD!L14)),"..",(LComp_NFLD!L14/Hrs_Wkd_NFLD!L14))</f>
        <v>28.739172964321298</v>
      </c>
      <c r="M14" s="21">
        <f>IF(ISERROR((LComp_NFLD!M14/Hrs_Wkd_NFLD!M14)),"..",(LComp_NFLD!M14/Hrs_Wkd_NFLD!M14))</f>
        <v>24.379771266547788</v>
      </c>
      <c r="N14" s="21">
        <f>IF(ISERROR((LComp_NFLD!N14/Hrs_Wkd_NFLD!N14)),"..",(LComp_NFLD!N14/Hrs_Wkd_NFLD!N14))</f>
        <v>16.852887557369623</v>
      </c>
      <c r="O14" s="21">
        <f>IF(ISERROR((LComp_NFLD!O14/Hrs_Wkd_NFLD!O14)),"..",(LComp_NFLD!O14/Hrs_Wkd_NFLD!O14))</f>
        <v>8.7931034925260043</v>
      </c>
      <c r="P14" s="21">
        <f>IF(ISERROR((LComp_NFLD!P14/Hrs_Wkd_NFLD!P14)),"..",(LComp_NFLD!P14/Hrs_Wkd_NFLD!P14))</f>
        <v>11.296746347341767</v>
      </c>
      <c r="Q14" s="21">
        <f>IF(ISERROR((LComp_NFLD!Q14/Hrs_Wkd_NFLD!Q14)),"..",(LComp_NFLD!Q14/Hrs_Wkd_NFLD!Q14))</f>
        <v>15.430361834295628</v>
      </c>
      <c r="R14" s="55"/>
    </row>
    <row r="15" spans="1:18">
      <c r="A15" s="5">
        <v>2007</v>
      </c>
      <c r="B15" s="87">
        <f>IF(ISERROR((LComp_NFLD!B15/Hrs_Wkd_NFLD!B15)),"..",(LComp_NFLD!B15/Hrs_Wkd_NFLD!B15))</f>
        <v>19.812516111993045</v>
      </c>
      <c r="C15" s="21">
        <f>IF(ISERROR((LComp_NFLD!C15/Hrs_Wkd_NFLD!C15)),"..",(LComp_NFLD!C15/Hrs_Wkd_NFLD!C15))</f>
        <v>15.183696584446032</v>
      </c>
      <c r="D15" s="21">
        <f>IF(ISERROR((LComp_NFLD!D15/Hrs_Wkd_NFLD!D15)),"..",(LComp_NFLD!D15/Hrs_Wkd_NFLD!D15))</f>
        <v>41.375837485686752</v>
      </c>
      <c r="E15" s="21">
        <f>IF(ISERROR((LComp_NFLD!E15/Hrs_Wkd_NFLD!E15)),"..",(LComp_NFLD!E15/Hrs_Wkd_NFLD!E15))</f>
        <v>47.914569030519623</v>
      </c>
      <c r="F15" s="21">
        <f>IF(ISERROR((LComp_NFLD!F15/Hrs_Wkd_NFLD!F15)),"..",(LComp_NFLD!F15/Hrs_Wkd_NFLD!F15))</f>
        <v>22.373425754823174</v>
      </c>
      <c r="G15" s="21">
        <f>IF(ISERROR((LComp_NFLD!G15/Hrs_Wkd_NFLD!G15)),"..",(LComp_NFLD!G15/Hrs_Wkd_NFLD!G15))</f>
        <v>21.309664363105064</v>
      </c>
      <c r="H15" s="21">
        <f>IF(ISERROR((LComp_NFLD!H15/Hrs_Wkd_NFLD!H15)),"..",(LComp_NFLD!H15/Hrs_Wkd_NFLD!H15))</f>
        <v>20.62172900195598</v>
      </c>
      <c r="I15" s="21">
        <f>IF(ISERROR((LComp_NFLD!I15/Hrs_Wkd_NFLD!I15)),"..",(LComp_NFLD!I15/Hrs_Wkd_NFLD!I15))</f>
        <v>12.972226888015745</v>
      </c>
      <c r="J15" s="21">
        <f>IF(ISERROR((LComp_NFLD!J15/Hrs_Wkd_NFLD!J15)),"..",(LComp_NFLD!J15/Hrs_Wkd_NFLD!J15))</f>
        <v>21.10007221105662</v>
      </c>
      <c r="K15" s="21">
        <f>IF(ISERROR((LComp_NFLD!K15/Hrs_Wkd_NFLD!K15)),"..",(LComp_NFLD!K15/Hrs_Wkd_NFLD!K15))</f>
        <v>27.924286156788376</v>
      </c>
      <c r="L15" s="21">
        <f>IF(ISERROR((LComp_NFLD!L15/Hrs_Wkd_NFLD!L15)),"..",(LComp_NFLD!L15/Hrs_Wkd_NFLD!L15))</f>
        <v>28.879504373459806</v>
      </c>
      <c r="M15" s="21">
        <f>IF(ISERROR((LComp_NFLD!M15/Hrs_Wkd_NFLD!M15)),"..",(LComp_NFLD!M15/Hrs_Wkd_NFLD!M15))</f>
        <v>24.785513651272236</v>
      </c>
      <c r="N15" s="21">
        <f>IF(ISERROR((LComp_NFLD!N15/Hrs_Wkd_NFLD!N15)),"..",(LComp_NFLD!N15/Hrs_Wkd_NFLD!N15))</f>
        <v>18.255865165626307</v>
      </c>
      <c r="O15" s="21">
        <f>IF(ISERROR((LComp_NFLD!O15/Hrs_Wkd_NFLD!O15)),"..",(LComp_NFLD!O15/Hrs_Wkd_NFLD!O15))</f>
        <v>11.027626259159637</v>
      </c>
      <c r="P15" s="21">
        <f>IF(ISERROR((LComp_NFLD!P15/Hrs_Wkd_NFLD!P15)),"..",(LComp_NFLD!P15/Hrs_Wkd_NFLD!P15))</f>
        <v>11.705552622312007</v>
      </c>
      <c r="Q15" s="21">
        <f>IF(ISERROR((LComp_NFLD!Q15/Hrs_Wkd_NFLD!Q15)),"..",(LComp_NFLD!Q15/Hrs_Wkd_NFLD!Q15))</f>
        <v>15.036215559802871</v>
      </c>
      <c r="R15" s="55"/>
    </row>
    <row r="16" spans="1:18">
      <c r="A16" s="5">
        <v>2008</v>
      </c>
      <c r="B16" s="87">
        <f>IF(ISERROR((LComp_NFLD!B16/Hrs_Wkd_NFLD!B16)),"..",(LComp_NFLD!B16/Hrs_Wkd_NFLD!B16))</f>
        <v>21.772160451885554</v>
      </c>
      <c r="C16" s="21">
        <f>IF(ISERROR((LComp_NFLD!C16/Hrs_Wkd_NFLD!C16)),"..",(LComp_NFLD!C16/Hrs_Wkd_NFLD!C16))</f>
        <v>17.694153035798163</v>
      </c>
      <c r="D16" s="21">
        <f>IF(ISERROR((LComp_NFLD!D16/Hrs_Wkd_NFLD!D16)),"..",(LComp_NFLD!D16/Hrs_Wkd_NFLD!D16))</f>
        <v>43.324350159849267</v>
      </c>
      <c r="E16" s="21">
        <f>IF(ISERROR((LComp_NFLD!E16/Hrs_Wkd_NFLD!E16)),"..",(LComp_NFLD!E16/Hrs_Wkd_NFLD!E16))</f>
        <v>38.905685146622751</v>
      </c>
      <c r="F16" s="21">
        <f>IF(ISERROR((LComp_NFLD!F16/Hrs_Wkd_NFLD!F16)),"..",(LComp_NFLD!F16/Hrs_Wkd_NFLD!F16))</f>
        <v>25.624656342311695</v>
      </c>
      <c r="G16" s="21">
        <f>IF(ISERROR((LComp_NFLD!G16/Hrs_Wkd_NFLD!G16)),"..",(LComp_NFLD!G16/Hrs_Wkd_NFLD!G16))</f>
        <v>24.380201829425417</v>
      </c>
      <c r="H16" s="21">
        <f>IF(ISERROR((LComp_NFLD!H16/Hrs_Wkd_NFLD!H16)),"..",(LComp_NFLD!H16/Hrs_Wkd_NFLD!H16))</f>
        <v>22.001788822793319</v>
      </c>
      <c r="I16" s="21">
        <f>IF(ISERROR((LComp_NFLD!I16/Hrs_Wkd_NFLD!I16)),"..",(LComp_NFLD!I16/Hrs_Wkd_NFLD!I16))</f>
        <v>14.642782304459626</v>
      </c>
      <c r="J16" s="21">
        <f>IF(ISERROR((LComp_NFLD!J16/Hrs_Wkd_NFLD!J16)),"..",(LComp_NFLD!J16/Hrs_Wkd_NFLD!J16))</f>
        <v>21.386940846068249</v>
      </c>
      <c r="K16" s="21">
        <f>IF(ISERROR((LComp_NFLD!K16/Hrs_Wkd_NFLD!K16)),"..",(LComp_NFLD!K16/Hrs_Wkd_NFLD!K16))</f>
        <v>27.637196629331353</v>
      </c>
      <c r="L16" s="21">
        <f>IF(ISERROR((LComp_NFLD!L16/Hrs_Wkd_NFLD!L16)),"..",(LComp_NFLD!L16/Hrs_Wkd_NFLD!L16))</f>
        <v>31.760421554846978</v>
      </c>
      <c r="M16" s="21">
        <f>IF(ISERROR((LComp_NFLD!M16/Hrs_Wkd_NFLD!M16)),"..",(LComp_NFLD!M16/Hrs_Wkd_NFLD!M16))</f>
        <v>26.907595827008105</v>
      </c>
      <c r="N16" s="21">
        <f>IF(ISERROR((LComp_NFLD!N16/Hrs_Wkd_NFLD!N16)),"..",(LComp_NFLD!N16/Hrs_Wkd_NFLD!N16))</f>
        <v>20.966087577283457</v>
      </c>
      <c r="O16" s="21">
        <f>IF(ISERROR((LComp_NFLD!O16/Hrs_Wkd_NFLD!O16)),"..",(LComp_NFLD!O16/Hrs_Wkd_NFLD!O16))</f>
        <v>10.768673275805597</v>
      </c>
      <c r="P16" s="21">
        <f>IF(ISERROR((LComp_NFLD!P16/Hrs_Wkd_NFLD!P16)),"..",(LComp_NFLD!P16/Hrs_Wkd_NFLD!P16))</f>
        <v>12.642637915735927</v>
      </c>
      <c r="Q16" s="21">
        <f>IF(ISERROR((LComp_NFLD!Q16/Hrs_Wkd_NFLD!Q16)),"..",(LComp_NFLD!Q16/Hrs_Wkd_NFLD!Q16))</f>
        <v>17.169878337671193</v>
      </c>
      <c r="R16" s="55"/>
    </row>
    <row r="17" spans="1:18">
      <c r="A17" s="5">
        <v>2009</v>
      </c>
      <c r="B17" s="87">
        <f>IF(ISERROR((LComp_NFLD!B17/Hrs_Wkd_NFLD!B17)),"..",(LComp_NFLD!B17/Hrs_Wkd_NFLD!B17))</f>
        <v>24.80779767211591</v>
      </c>
      <c r="C17" s="21">
        <f>IF(ISERROR((LComp_NFLD!C17/Hrs_Wkd_NFLD!C17)),"..",(LComp_NFLD!C17/Hrs_Wkd_NFLD!C17))</f>
        <v>19.542039501595571</v>
      </c>
      <c r="D17" s="21">
        <f>IF(ISERROR((LComp_NFLD!D17/Hrs_Wkd_NFLD!D17)),"..",(LComp_NFLD!D17/Hrs_Wkd_NFLD!D17))</f>
        <v>47.872396575490882</v>
      </c>
      <c r="E17" s="21">
        <f>IF(ISERROR((LComp_NFLD!E17/Hrs_Wkd_NFLD!E17)),"..",(LComp_NFLD!E17/Hrs_Wkd_NFLD!E17))</f>
        <v>44.681568377539875</v>
      </c>
      <c r="F17" s="21">
        <f>IF(ISERROR((LComp_NFLD!F17/Hrs_Wkd_NFLD!F17)),"..",(LComp_NFLD!F17/Hrs_Wkd_NFLD!F17))</f>
        <v>27.138609473806589</v>
      </c>
      <c r="G17" s="21">
        <f>IF(ISERROR((LComp_NFLD!G17/Hrs_Wkd_NFLD!G17)),"..",(LComp_NFLD!G17/Hrs_Wkd_NFLD!G17))</f>
        <v>28.421734162366413</v>
      </c>
      <c r="H17" s="21">
        <f>IF(ISERROR((LComp_NFLD!H17/Hrs_Wkd_NFLD!H17)),"..",(LComp_NFLD!H17/Hrs_Wkd_NFLD!H17))</f>
        <v>24.919373817119549</v>
      </c>
      <c r="I17" s="21">
        <f>IF(ISERROR((LComp_NFLD!I17/Hrs_Wkd_NFLD!I17)),"..",(LComp_NFLD!I17/Hrs_Wkd_NFLD!I17))</f>
        <v>17.182394480196351</v>
      </c>
      <c r="J17" s="21">
        <f>IF(ISERROR((LComp_NFLD!J17/Hrs_Wkd_NFLD!J17)),"..",(LComp_NFLD!J17/Hrs_Wkd_NFLD!J17))</f>
        <v>26.453084486123206</v>
      </c>
      <c r="K17" s="21">
        <f>IF(ISERROR((LComp_NFLD!K17/Hrs_Wkd_NFLD!K17)),"..",(LComp_NFLD!K17/Hrs_Wkd_NFLD!K17))</f>
        <v>37.534858106409104</v>
      </c>
      <c r="L17" s="21">
        <f>IF(ISERROR((LComp_NFLD!L17/Hrs_Wkd_NFLD!L17)),"..",(LComp_NFLD!L17/Hrs_Wkd_NFLD!L17))</f>
        <v>36.012472173327133</v>
      </c>
      <c r="M17" s="21">
        <f>IF(ISERROR((LComp_NFLD!M17/Hrs_Wkd_NFLD!M17)),"..",(LComp_NFLD!M17/Hrs_Wkd_NFLD!M17))</f>
        <v>30.062609355480333</v>
      </c>
      <c r="N17" s="21">
        <f>IF(ISERROR((LComp_NFLD!N17/Hrs_Wkd_NFLD!N17)),"..",(LComp_NFLD!N17/Hrs_Wkd_NFLD!N17))</f>
        <v>23.179456538176368</v>
      </c>
      <c r="O17" s="21">
        <f>IF(ISERROR((LComp_NFLD!O17/Hrs_Wkd_NFLD!O17)),"..",(LComp_NFLD!O17/Hrs_Wkd_NFLD!O17))</f>
        <v>10.786988518165513</v>
      </c>
      <c r="P17" s="21">
        <f>IF(ISERROR((LComp_NFLD!P17/Hrs_Wkd_NFLD!P17)),"..",(LComp_NFLD!P17/Hrs_Wkd_NFLD!P17))</f>
        <v>14.594056589167412</v>
      </c>
      <c r="Q17" s="21">
        <f>IF(ISERROR((LComp_NFLD!Q17/Hrs_Wkd_NFLD!Q17)),"..",(LComp_NFLD!Q17/Hrs_Wkd_NFLD!Q17))</f>
        <v>19.455127801611621</v>
      </c>
      <c r="R17" s="55"/>
    </row>
    <row r="18" spans="1:18">
      <c r="A18" s="5">
        <v>2010</v>
      </c>
      <c r="B18" s="87">
        <f>IF(ISERROR((LComp_NFLD!B18/Hrs_Wkd_NFLD!B18)),"..",(LComp_NFLD!B18/Hrs_Wkd_NFLD!B18))</f>
        <v>25.361086533028402</v>
      </c>
      <c r="C18" s="21">
        <f>IF(ISERROR((LComp_NFLD!C18/Hrs_Wkd_NFLD!C18)),"..",(LComp_NFLD!C18/Hrs_Wkd_NFLD!C18))</f>
        <v>16.750574784282836</v>
      </c>
      <c r="D18" s="21">
        <f>IF(ISERROR((LComp_NFLD!D18/Hrs_Wkd_NFLD!D18)),"..",(LComp_NFLD!D18/Hrs_Wkd_NFLD!D18))</f>
        <v>50.867581640611483</v>
      </c>
      <c r="E18" s="21">
        <f>IF(ISERROR((LComp_NFLD!E18/Hrs_Wkd_NFLD!E18)),"..",(LComp_NFLD!E18/Hrs_Wkd_NFLD!E18))</f>
        <v>49.877412791843128</v>
      </c>
      <c r="F18" s="21">
        <f>IF(ISERROR((LComp_NFLD!F18/Hrs_Wkd_NFLD!F18)),"..",(LComp_NFLD!F18/Hrs_Wkd_NFLD!F18))</f>
        <v>27.694734532400549</v>
      </c>
      <c r="G18" s="21">
        <f>IF(ISERROR((LComp_NFLD!G18/Hrs_Wkd_NFLD!G18)),"..",(LComp_NFLD!G18/Hrs_Wkd_NFLD!G18))</f>
        <v>25.85067685483579</v>
      </c>
      <c r="H18" s="21">
        <f>IF(ISERROR((LComp_NFLD!H18/Hrs_Wkd_NFLD!H18)),"..",(LComp_NFLD!H18/Hrs_Wkd_NFLD!H18))</f>
        <v>26.562392666931288</v>
      </c>
      <c r="I18" s="21">
        <f>IF(ISERROR((LComp_NFLD!I18/Hrs_Wkd_NFLD!I18)),"..",(LComp_NFLD!I18/Hrs_Wkd_NFLD!I18))</f>
        <v>17.219947189655286</v>
      </c>
      <c r="J18" s="21">
        <f>IF(ISERROR((LComp_NFLD!J18/Hrs_Wkd_NFLD!J18)),"..",(LComp_NFLD!J18/Hrs_Wkd_NFLD!J18))</f>
        <v>27.349612551792891</v>
      </c>
      <c r="K18" s="21">
        <f>IF(ISERROR((LComp_NFLD!K18/Hrs_Wkd_NFLD!K18)),"..",(LComp_NFLD!K18/Hrs_Wkd_NFLD!K18))</f>
        <v>41.411562361366144</v>
      </c>
      <c r="L18" s="21">
        <f>IF(ISERROR((LComp_NFLD!L18/Hrs_Wkd_NFLD!L18)),"..",(LComp_NFLD!L18/Hrs_Wkd_NFLD!L18))</f>
        <v>36.282922666262245</v>
      </c>
      <c r="M18" s="21">
        <f>IF(ISERROR((LComp_NFLD!M18/Hrs_Wkd_NFLD!M18)),"..",(LComp_NFLD!M18/Hrs_Wkd_NFLD!M18))</f>
        <v>31.141397654291584</v>
      </c>
      <c r="N18" s="21">
        <f>IF(ISERROR((LComp_NFLD!N18/Hrs_Wkd_NFLD!N18)),"..",(LComp_NFLD!N18/Hrs_Wkd_NFLD!N18))</f>
        <v>24.560363148805234</v>
      </c>
      <c r="O18" s="21">
        <f>IF(ISERROR((LComp_NFLD!O18/Hrs_Wkd_NFLD!O18)),"..",(LComp_NFLD!O18/Hrs_Wkd_NFLD!O18))</f>
        <v>12.30343306536559</v>
      </c>
      <c r="P18" s="21">
        <f>IF(ISERROR((LComp_NFLD!P18/Hrs_Wkd_NFLD!P18)),"..",(LComp_NFLD!P18/Hrs_Wkd_NFLD!P18))</f>
        <v>15.981668084190037</v>
      </c>
      <c r="Q18" s="21">
        <f>IF(ISERROR((LComp_NFLD!Q18/Hrs_Wkd_NFLD!Q18)),"..",(LComp_NFLD!Q18/Hrs_Wkd_NFLD!Q18))</f>
        <v>20.689163315908484</v>
      </c>
      <c r="R18" s="55"/>
    </row>
    <row r="19" spans="1:18">
      <c r="A19" s="5">
        <v>2011</v>
      </c>
      <c r="B19" s="87" t="str">
        <f>IF(ISERROR((LComp_NFLD!B19/Hrs_Wkd_NFLD!B19)),"..",(LComp_NFLD!B19/Hrs_Wkd_NFLD!B19))</f>
        <v>..</v>
      </c>
      <c r="C19" s="21" t="str">
        <f>IF(ISERROR((LComp_NFLD!C19/Hrs_Wkd_NFLD!C19)),"..",(LComp_NFLD!C19/Hrs_Wkd_NFLD!C19))</f>
        <v>..</v>
      </c>
      <c r="D19" s="21" t="str">
        <f>IF(ISERROR((LComp_NFLD!D19/Hrs_Wkd_NFLD!D19)),"..",(LComp_NFLD!D19/Hrs_Wkd_NFLD!D19))</f>
        <v>..</v>
      </c>
      <c r="E19" s="21" t="str">
        <f>IF(ISERROR((LComp_NFLD!E19/Hrs_Wkd_NFLD!E19)),"..",(LComp_NFLD!E19/Hrs_Wkd_NFLD!E19))</f>
        <v>..</v>
      </c>
      <c r="F19" s="21" t="str">
        <f>IF(ISERROR((LComp_NFLD!F19/Hrs_Wkd_NFLD!F19)),"..",(LComp_NFLD!F19/Hrs_Wkd_NFLD!F19))</f>
        <v>..</v>
      </c>
      <c r="G19" s="21" t="str">
        <f>IF(ISERROR((LComp_NFLD!G19/Hrs_Wkd_NFLD!G19)),"..",(LComp_NFLD!G19/Hrs_Wkd_NFLD!G19))</f>
        <v>..</v>
      </c>
      <c r="H19" s="21" t="str">
        <f>IF(ISERROR((LComp_NFLD!H19/Hrs_Wkd_NFLD!H19)),"..",(LComp_NFLD!H19/Hrs_Wkd_NFLD!H19))</f>
        <v>..</v>
      </c>
      <c r="I19" s="21" t="str">
        <f>IF(ISERROR((LComp_NFLD!I19/Hrs_Wkd_NFLD!I19)),"..",(LComp_NFLD!I19/Hrs_Wkd_NFLD!I19))</f>
        <v>..</v>
      </c>
      <c r="J19" s="21" t="str">
        <f>IF(ISERROR((LComp_NFLD!J19/Hrs_Wkd_NFLD!J19)),"..",(LComp_NFLD!J19/Hrs_Wkd_NFLD!J19))</f>
        <v>..</v>
      </c>
      <c r="K19" s="21" t="str">
        <f>IF(ISERROR((LComp_NFLD!K19/Hrs_Wkd_NFLD!K19)),"..",(LComp_NFLD!K19/Hrs_Wkd_NFLD!K19))</f>
        <v>..</v>
      </c>
      <c r="L19" s="21" t="str">
        <f>IF(ISERROR((LComp_NFLD!L19/Hrs_Wkd_NFLD!L19)),"..",(LComp_NFLD!L19/Hrs_Wkd_NFLD!L19))</f>
        <v>..</v>
      </c>
      <c r="M19" s="21" t="str">
        <f>IF(ISERROR((LComp_NFLD!M19/Hrs_Wkd_NFLD!M19)),"..",(LComp_NFLD!M19/Hrs_Wkd_NFLD!M19))</f>
        <v>..</v>
      </c>
      <c r="N19" s="21" t="str">
        <f>IF(ISERROR((LComp_NFLD!N19/Hrs_Wkd_NFLD!N19)),"..",(LComp_NFLD!N19/Hrs_Wkd_NFLD!N19))</f>
        <v>..</v>
      </c>
      <c r="O19" s="21" t="str">
        <f>IF(ISERROR((LComp_NFLD!O19/Hrs_Wkd_NFLD!O19)),"..",(LComp_NFLD!O19/Hrs_Wkd_NFLD!O19))</f>
        <v>..</v>
      </c>
      <c r="P19" s="21" t="str">
        <f>IF(ISERROR((LComp_NFLD!P19/Hrs_Wkd_NFLD!P19)),"..",(LComp_NFLD!P19/Hrs_Wkd_NFLD!P19))</f>
        <v>..</v>
      </c>
      <c r="Q19" s="21" t="str">
        <f>IF(ISERROR((LComp_NFLD!Q19/Hrs_Wkd_NFLD!Q19)),"..",(LComp_NFLD!Q19/Hrs_Wkd_NFLD!Q19))</f>
        <v>..</v>
      </c>
      <c r="R19" s="55"/>
    </row>
    <row r="20" spans="1:18">
      <c r="A20" s="5">
        <v>2012</v>
      </c>
      <c r="B20" s="87" t="str">
        <f>IF(ISERROR((LComp_NFLD!B20/Hrs_Wkd_NFLD!B20)),"..",(LComp_NFLD!B20/Hrs_Wkd_NFLD!B20))</f>
        <v>..</v>
      </c>
      <c r="C20" s="21" t="str">
        <f>IF(ISERROR((LComp_NFLD!C20/Hrs_Wkd_NFLD!C20)),"..",(LComp_NFLD!C20/Hrs_Wkd_NFLD!C20))</f>
        <v>..</v>
      </c>
      <c r="D20" s="21" t="str">
        <f>IF(ISERROR((LComp_NFLD!D20/Hrs_Wkd_NFLD!D20)),"..",(LComp_NFLD!D20/Hrs_Wkd_NFLD!D20))</f>
        <v>..</v>
      </c>
      <c r="E20" s="21" t="str">
        <f>IF(ISERROR((LComp_NFLD!E20/Hrs_Wkd_NFLD!E20)),"..",(LComp_NFLD!E20/Hrs_Wkd_NFLD!E20))</f>
        <v>..</v>
      </c>
      <c r="F20" s="21" t="str">
        <f>IF(ISERROR((LComp_NFLD!F20/Hrs_Wkd_NFLD!F20)),"..",(LComp_NFLD!F20/Hrs_Wkd_NFLD!F20))</f>
        <v>..</v>
      </c>
      <c r="G20" s="21" t="str">
        <f>IF(ISERROR((LComp_NFLD!G20/Hrs_Wkd_NFLD!G20)),"..",(LComp_NFLD!G20/Hrs_Wkd_NFLD!G20))</f>
        <v>..</v>
      </c>
      <c r="H20" s="21" t="str">
        <f>IF(ISERROR((LComp_NFLD!H20/Hrs_Wkd_NFLD!H20)),"..",(LComp_NFLD!H20/Hrs_Wkd_NFLD!H20))</f>
        <v>..</v>
      </c>
      <c r="I20" s="21" t="str">
        <f>IF(ISERROR((LComp_NFLD!I20/Hrs_Wkd_NFLD!I20)),"..",(LComp_NFLD!I20/Hrs_Wkd_NFLD!I20))</f>
        <v>..</v>
      </c>
      <c r="J20" s="21" t="str">
        <f>IF(ISERROR((LComp_NFLD!J20/Hrs_Wkd_NFLD!J20)),"..",(LComp_NFLD!J20/Hrs_Wkd_NFLD!J20))</f>
        <v>..</v>
      </c>
      <c r="K20" s="21" t="str">
        <f>IF(ISERROR((LComp_NFLD!K20/Hrs_Wkd_NFLD!K20)),"..",(LComp_NFLD!K20/Hrs_Wkd_NFLD!K20))</f>
        <v>..</v>
      </c>
      <c r="L20" s="21" t="str">
        <f>IF(ISERROR((LComp_NFLD!L20/Hrs_Wkd_NFLD!L20)),"..",(LComp_NFLD!L20/Hrs_Wkd_NFLD!L20))</f>
        <v>..</v>
      </c>
      <c r="M20" s="21" t="str">
        <f>IF(ISERROR((LComp_NFLD!M20/Hrs_Wkd_NFLD!M20)),"..",(LComp_NFLD!M20/Hrs_Wkd_NFLD!M20))</f>
        <v>..</v>
      </c>
      <c r="N20" s="21" t="str">
        <f>IF(ISERROR((LComp_NFLD!N20/Hrs_Wkd_NFLD!N20)),"..",(LComp_NFLD!N20/Hrs_Wkd_NFLD!N20))</f>
        <v>..</v>
      </c>
      <c r="O20" s="21" t="str">
        <f>IF(ISERROR((LComp_NFLD!O20/Hrs_Wkd_NFLD!O20)),"..",(LComp_NFLD!O20/Hrs_Wkd_NFLD!O20))</f>
        <v>..</v>
      </c>
      <c r="P20" s="21" t="str">
        <f>IF(ISERROR((LComp_NFLD!P20/Hrs_Wkd_NFLD!P20)),"..",(LComp_NFLD!P20/Hrs_Wkd_NFLD!P20))</f>
        <v>..</v>
      </c>
      <c r="Q20" s="21" t="str">
        <f>IF(ISERROR((LComp_NFLD!Q20/Hrs_Wkd_NFLD!Q20)),"..",(LComp_NFLD!Q20/Hrs_Wkd_NFLD!Q20))</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4.6942317166206227</v>
      </c>
      <c r="C23" s="9">
        <f t="shared" si="0"/>
        <v>2.0571668722638714</v>
      </c>
      <c r="D23" s="9">
        <f t="shared" si="0"/>
        <v>3.6772719618263894</v>
      </c>
      <c r="E23" s="9">
        <f t="shared" si="0"/>
        <v>4.0729594742803021</v>
      </c>
      <c r="F23" s="9">
        <f t="shared" si="0"/>
        <v>4.3089769427731461</v>
      </c>
      <c r="G23" s="9">
        <f t="shared" si="0"/>
        <v>3.7911821949361935</v>
      </c>
      <c r="H23" s="28">
        <f t="shared" si="0"/>
        <v>4.2053020241687333</v>
      </c>
      <c r="I23" s="28">
        <f t="shared" si="0"/>
        <v>5.174386690111632</v>
      </c>
      <c r="J23" s="28">
        <f t="shared" si="0"/>
        <v>5.1852760837395095</v>
      </c>
      <c r="K23" s="28">
        <f t="shared" si="0"/>
        <v>6.4353505315084325</v>
      </c>
      <c r="L23" s="28">
        <f t="shared" si="0"/>
        <v>4.4421254995519632</v>
      </c>
      <c r="M23" s="28">
        <f t="shared" si="0"/>
        <v>4.6054667334418875</v>
      </c>
      <c r="N23" s="28">
        <f t="shared" si="0"/>
        <v>4.5779021214725102</v>
      </c>
      <c r="O23" s="28">
        <f t="shared" si="0"/>
        <v>1.6487140864424488</v>
      </c>
      <c r="P23" s="28">
        <f t="shared" si="0"/>
        <v>5.3767030515334158</v>
      </c>
      <c r="Q23" s="58">
        <f t="shared" si="0"/>
        <v>5.6630111339753375</v>
      </c>
      <c r="R23" s="55"/>
    </row>
    <row r="24" spans="1:18">
      <c r="A24" s="26" t="s">
        <v>19</v>
      </c>
      <c r="B24" s="16">
        <f t="shared" si="0"/>
        <v>3.1291020978954531</v>
      </c>
      <c r="C24" s="9">
        <f t="shared" si="0"/>
        <v>3.6130770935896894</v>
      </c>
      <c r="D24" s="9">
        <f t="shared" si="0"/>
        <v>3.73271671758868</v>
      </c>
      <c r="E24" s="9">
        <f t="shared" si="0"/>
        <v>1.7816524839749048</v>
      </c>
      <c r="F24" s="9">
        <f t="shared" si="0"/>
        <v>2.8504697780797672</v>
      </c>
      <c r="G24" s="9">
        <f t="shared" si="0"/>
        <v>2.7146900362835291</v>
      </c>
      <c r="H24" s="28">
        <f t="shared" si="0"/>
        <v>3.8769998326675825</v>
      </c>
      <c r="I24" s="28">
        <f t="shared" si="0"/>
        <v>2.5367423660571653</v>
      </c>
      <c r="J24" s="28">
        <f t="shared" si="0"/>
        <v>1.9304073425734591</v>
      </c>
      <c r="K24" s="28">
        <f t="shared" si="0"/>
        <v>9.179327868342213</v>
      </c>
      <c r="L24" s="28">
        <f t="shared" si="0"/>
        <v>4.3045180178851172</v>
      </c>
      <c r="M24" s="28">
        <f t="shared" si="0"/>
        <v>2.5806637685158895</v>
      </c>
      <c r="N24" s="28">
        <f t="shared" si="0"/>
        <v>-1.3817557853343154</v>
      </c>
      <c r="O24" s="28">
        <f t="shared" si="0"/>
        <v>-6.4635956748612671</v>
      </c>
      <c r="P24" s="28">
        <f t="shared" si="0"/>
        <v>4.1053635278161416</v>
      </c>
      <c r="Q24" s="28">
        <f t="shared" si="0"/>
        <v>2.8857454081126388</v>
      </c>
      <c r="R24" s="55"/>
    </row>
    <row r="25" spans="1:18">
      <c r="A25" s="26" t="s">
        <v>20</v>
      </c>
      <c r="B25" s="16">
        <f t="shared" si="0"/>
        <v>5.1683861498164951</v>
      </c>
      <c r="C25" s="9">
        <f t="shared" si="0"/>
        <v>1.5949659289324458</v>
      </c>
      <c r="D25" s="9">
        <f t="shared" si="0"/>
        <v>3.6606443146471213</v>
      </c>
      <c r="E25" s="9">
        <f t="shared" si="0"/>
        <v>4.7703576999352348</v>
      </c>
      <c r="F25" s="9">
        <f t="shared" si="0"/>
        <v>4.7505489869478668</v>
      </c>
      <c r="G25" s="9">
        <f t="shared" si="0"/>
        <v>4.1163244920356501</v>
      </c>
      <c r="H25" s="28">
        <f t="shared" si="0"/>
        <v>4.3039948637731307</v>
      </c>
      <c r="I25" s="28">
        <f t="shared" si="0"/>
        <v>5.9788322732873489</v>
      </c>
      <c r="J25" s="28">
        <f t="shared" si="0"/>
        <v>6.1818551006447064</v>
      </c>
      <c r="K25" s="28">
        <f t="shared" si="0"/>
        <v>5.6256849708893553</v>
      </c>
      <c r="L25" s="28">
        <f t="shared" si="0"/>
        <v>4.483443134164955</v>
      </c>
      <c r="M25" s="28">
        <f t="shared" si="0"/>
        <v>5.2206655640372412</v>
      </c>
      <c r="N25" s="28">
        <f t="shared" si="0"/>
        <v>6.4350634104641813</v>
      </c>
      <c r="O25" s="28">
        <f t="shared" si="0"/>
        <v>4.2169248789837965</v>
      </c>
      <c r="P25" s="28">
        <f t="shared" si="0"/>
        <v>5.7611238294774214</v>
      </c>
      <c r="Q25" s="28">
        <f t="shared" si="0"/>
        <v>6.5107187012338752</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IF(ISERROR((B5/$B5)*100),"..",(B5/$B5)*100)</f>
        <v>100</v>
      </c>
      <c r="C31" s="21">
        <f t="shared" ref="C31:Q31" si="1">IF(ISERROR((C5/$B5)*100),"..",(C5/$B5)*100)</f>
        <v>92.022082776630796</v>
      </c>
      <c r="D31" s="21">
        <f t="shared" si="1"/>
        <v>227.71033632084615</v>
      </c>
      <c r="E31" s="21">
        <f t="shared" si="1"/>
        <v>212.49029910723931</v>
      </c>
      <c r="F31" s="21">
        <f t="shared" si="1"/>
        <v>114.56269969585225</v>
      </c>
      <c r="G31" s="21">
        <f t="shared" si="1"/>
        <v>114.0811539884817</v>
      </c>
      <c r="H31" s="21">
        <f t="shared" si="1"/>
        <v>111.30829363359534</v>
      </c>
      <c r="I31" s="21">
        <f t="shared" si="1"/>
        <v>63.977890796413973</v>
      </c>
      <c r="J31" s="21">
        <f t="shared" si="1"/>
        <v>101.47633231344987</v>
      </c>
      <c r="K31" s="21">
        <f t="shared" si="1"/>
        <v>131.77497202903305</v>
      </c>
      <c r="L31" s="21">
        <f t="shared" si="1"/>
        <v>147.62030290661215</v>
      </c>
      <c r="M31" s="21">
        <f t="shared" si="1"/>
        <v>124.15353483386087</v>
      </c>
      <c r="N31" s="21">
        <f t="shared" si="1"/>
        <v>98.252520999735964</v>
      </c>
      <c r="O31" s="21">
        <f t="shared" si="1"/>
        <v>71.20815017782121</v>
      </c>
      <c r="P31" s="21">
        <f t="shared" si="1"/>
        <v>57.912214299027276</v>
      </c>
      <c r="Q31" s="21">
        <f t="shared" si="1"/>
        <v>72.372254234923716</v>
      </c>
      <c r="R31" s="55"/>
    </row>
    <row r="32" spans="1:18">
      <c r="A32" s="5">
        <v>1998</v>
      </c>
      <c r="B32" s="87">
        <f t="shared" ref="B32:Q42" si="2">IF(ISERROR((B6/$B6)*100),"..",(B6/$B6)*100)</f>
        <v>100</v>
      </c>
      <c r="C32" s="21">
        <f t="shared" si="2"/>
        <v>86.79515383260501</v>
      </c>
      <c r="D32" s="21">
        <f t="shared" si="2"/>
        <v>255.91048237215205</v>
      </c>
      <c r="E32" s="21">
        <f t="shared" si="2"/>
        <v>210.04686580225501</v>
      </c>
      <c r="F32" s="21">
        <f t="shared" si="2"/>
        <v>109.41168008730946</v>
      </c>
      <c r="G32" s="21">
        <f t="shared" si="2"/>
        <v>117.26052542222725</v>
      </c>
      <c r="H32" s="21">
        <f t="shared" si="2"/>
        <v>118.46484997119506</v>
      </c>
      <c r="I32" s="21">
        <f t="shared" si="2"/>
        <v>64.666723751336306</v>
      </c>
      <c r="J32" s="21">
        <f t="shared" si="2"/>
        <v>97.22190962795392</v>
      </c>
      <c r="K32" s="21">
        <f t="shared" si="2"/>
        <v>143.63015515194741</v>
      </c>
      <c r="L32" s="21">
        <f t="shared" si="2"/>
        <v>152.5426499558848</v>
      </c>
      <c r="M32" s="21">
        <f t="shared" si="2"/>
        <v>119.19536261685107</v>
      </c>
      <c r="N32" s="21">
        <f t="shared" si="2"/>
        <v>84.348489845553758</v>
      </c>
      <c r="O32" s="21">
        <f t="shared" si="2"/>
        <v>66.801212453233305</v>
      </c>
      <c r="P32" s="21">
        <f t="shared" si="2"/>
        <v>55.696245078320239</v>
      </c>
      <c r="Q32" s="21">
        <f t="shared" si="2"/>
        <v>72.058005261423446</v>
      </c>
      <c r="R32" s="55"/>
    </row>
    <row r="33" spans="1:18">
      <c r="A33" s="5">
        <v>1999</v>
      </c>
      <c r="B33" s="87">
        <f t="shared" si="2"/>
        <v>100</v>
      </c>
      <c r="C33" s="21">
        <f t="shared" si="2"/>
        <v>90.808201005528659</v>
      </c>
      <c r="D33" s="21">
        <f t="shared" si="2"/>
        <v>251.75988678422709</v>
      </c>
      <c r="E33" s="21">
        <f t="shared" si="2"/>
        <v>192.1988924455205</v>
      </c>
      <c r="F33" s="21">
        <f t="shared" si="2"/>
        <v>110.20725833885088</v>
      </c>
      <c r="G33" s="21">
        <f t="shared" si="2"/>
        <v>115.47592269950133</v>
      </c>
      <c r="H33" s="21">
        <f t="shared" si="2"/>
        <v>111.41227326144207</v>
      </c>
      <c r="I33" s="21">
        <f t="shared" si="2"/>
        <v>62.117611531828324</v>
      </c>
      <c r="J33" s="21">
        <f t="shared" si="2"/>
        <v>93.397254114700146</v>
      </c>
      <c r="K33" s="21">
        <f t="shared" si="2"/>
        <v>149.984910653361</v>
      </c>
      <c r="L33" s="21">
        <f t="shared" si="2"/>
        <v>154.54543089581247</v>
      </c>
      <c r="M33" s="21">
        <f t="shared" si="2"/>
        <v>125.79209000102655</v>
      </c>
      <c r="N33" s="21">
        <f t="shared" si="2"/>
        <v>88.155313112574234</v>
      </c>
      <c r="O33" s="21">
        <f t="shared" si="2"/>
        <v>61.342308327143002</v>
      </c>
      <c r="P33" s="21">
        <f t="shared" si="2"/>
        <v>62.015556380715623</v>
      </c>
      <c r="Q33" s="21">
        <f t="shared" si="2"/>
        <v>71.263961698184801</v>
      </c>
      <c r="R33" s="55"/>
    </row>
    <row r="34" spans="1:18">
      <c r="A34" s="5">
        <v>2000</v>
      </c>
      <c r="B34" s="87">
        <f t="shared" si="2"/>
        <v>100</v>
      </c>
      <c r="C34" s="21">
        <f t="shared" si="2"/>
        <v>93.323724645415368</v>
      </c>
      <c r="D34" s="21">
        <f t="shared" si="2"/>
        <v>231.732150109694</v>
      </c>
      <c r="E34" s="21">
        <f t="shared" si="2"/>
        <v>204.26967177171269</v>
      </c>
      <c r="F34" s="21">
        <f t="shared" si="2"/>
        <v>113.63663601705821</v>
      </c>
      <c r="G34" s="21">
        <f t="shared" si="2"/>
        <v>112.71140817603091</v>
      </c>
      <c r="H34" s="21">
        <f t="shared" si="2"/>
        <v>113.74753895690492</v>
      </c>
      <c r="I34" s="21">
        <f t="shared" si="2"/>
        <v>62.881769673293228</v>
      </c>
      <c r="J34" s="21">
        <f t="shared" si="2"/>
        <v>97.978848640214551</v>
      </c>
      <c r="K34" s="21">
        <f t="shared" si="2"/>
        <v>156.35453135324229</v>
      </c>
      <c r="L34" s="21">
        <f t="shared" si="2"/>
        <v>152.72556633162813</v>
      </c>
      <c r="M34" s="21">
        <f t="shared" si="2"/>
        <v>122.18331225944641</v>
      </c>
      <c r="N34" s="21">
        <f t="shared" si="2"/>
        <v>85.9155532934831</v>
      </c>
      <c r="O34" s="21">
        <f t="shared" si="2"/>
        <v>53.128555394222857</v>
      </c>
      <c r="P34" s="21">
        <f t="shared" si="2"/>
        <v>59.572493165474881</v>
      </c>
      <c r="Q34" s="21">
        <f t="shared" si="2"/>
        <v>71.861125628931703</v>
      </c>
      <c r="R34" s="55"/>
    </row>
    <row r="35" spans="1:18">
      <c r="A35" s="5">
        <v>2001</v>
      </c>
      <c r="B35" s="87">
        <f t="shared" si="2"/>
        <v>100</v>
      </c>
      <c r="C35" s="21">
        <f t="shared" si="2"/>
        <v>85.827125485202856</v>
      </c>
      <c r="D35" s="21">
        <f t="shared" si="2"/>
        <v>234.75839401597685</v>
      </c>
      <c r="E35" s="21">
        <f t="shared" si="2"/>
        <v>191.55659677670698</v>
      </c>
      <c r="F35" s="21">
        <f t="shared" si="2"/>
        <v>114.96225557193753</v>
      </c>
      <c r="G35" s="21">
        <f t="shared" si="2"/>
        <v>109.62038925710564</v>
      </c>
      <c r="H35" s="21">
        <f t="shared" si="2"/>
        <v>103.14110205875011</v>
      </c>
      <c r="I35" s="21">
        <f t="shared" si="2"/>
        <v>64.191836685295158</v>
      </c>
      <c r="J35" s="21">
        <f t="shared" si="2"/>
        <v>100.35842879732402</v>
      </c>
      <c r="K35" s="21">
        <f t="shared" si="2"/>
        <v>146.48738604566515</v>
      </c>
      <c r="L35" s="21">
        <f t="shared" si="2"/>
        <v>172.25763139828004</v>
      </c>
      <c r="M35" s="21">
        <f t="shared" si="2"/>
        <v>128.6289954779692</v>
      </c>
      <c r="N35" s="21">
        <f t="shared" si="2"/>
        <v>82.244915127694739</v>
      </c>
      <c r="O35" s="21">
        <f t="shared" si="2"/>
        <v>51.927842711246662</v>
      </c>
      <c r="P35" s="21">
        <f t="shared" si="2"/>
        <v>55.90505077240897</v>
      </c>
      <c r="Q35" s="21">
        <f t="shared" si="2"/>
        <v>83.765926669147589</v>
      </c>
      <c r="R35" s="55"/>
    </row>
    <row r="36" spans="1:18">
      <c r="A36" s="5">
        <v>2002</v>
      </c>
      <c r="B36" s="87">
        <f t="shared" si="2"/>
        <v>100</v>
      </c>
      <c r="C36" s="21">
        <f t="shared" si="2"/>
        <v>80.695778536518915</v>
      </c>
      <c r="D36" s="21">
        <f t="shared" si="2"/>
        <v>242.5538972132733</v>
      </c>
      <c r="E36" s="21">
        <f t="shared" si="2"/>
        <v>222.93342657466133</v>
      </c>
      <c r="F36" s="21">
        <f t="shared" si="2"/>
        <v>112.7000364085152</v>
      </c>
      <c r="G36" s="21">
        <f t="shared" si="2"/>
        <v>110.55624165879445</v>
      </c>
      <c r="H36" s="21">
        <f t="shared" si="2"/>
        <v>100.87077557374073</v>
      </c>
      <c r="I36" s="21">
        <f t="shared" si="2"/>
        <v>65.030405095392581</v>
      </c>
      <c r="J36" s="21">
        <f t="shared" si="2"/>
        <v>102.24470452755914</v>
      </c>
      <c r="K36" s="21">
        <f t="shared" si="2"/>
        <v>166.95014657484245</v>
      </c>
      <c r="L36" s="21">
        <f t="shared" si="2"/>
        <v>166.23013889232018</v>
      </c>
      <c r="M36" s="21">
        <f t="shared" si="2"/>
        <v>133.4451690491837</v>
      </c>
      <c r="N36" s="21">
        <f t="shared" si="2"/>
        <v>82.771352398298831</v>
      </c>
      <c r="O36" s="21">
        <f t="shared" si="2"/>
        <v>62.798128569657095</v>
      </c>
      <c r="P36" s="21">
        <f t="shared" si="2"/>
        <v>57.740841473022556</v>
      </c>
      <c r="Q36" s="21">
        <f t="shared" si="2"/>
        <v>84.03833169949533</v>
      </c>
      <c r="R36" s="55"/>
    </row>
    <row r="37" spans="1:18">
      <c r="A37" s="5">
        <v>2003</v>
      </c>
      <c r="B37" s="87">
        <f t="shared" si="2"/>
        <v>100</v>
      </c>
      <c r="C37" s="21">
        <f t="shared" si="2"/>
        <v>75.691158524164308</v>
      </c>
      <c r="D37" s="21">
        <f t="shared" si="2"/>
        <v>248.73587996399669</v>
      </c>
      <c r="E37" s="21">
        <f t="shared" si="2"/>
        <v>197.4217104989086</v>
      </c>
      <c r="F37" s="21">
        <f t="shared" si="2"/>
        <v>113.06024133443336</v>
      </c>
      <c r="G37" s="21">
        <f t="shared" si="2"/>
        <v>116.59251081971895</v>
      </c>
      <c r="H37" s="21">
        <f t="shared" si="2"/>
        <v>96.290368990457139</v>
      </c>
      <c r="I37" s="21">
        <f t="shared" si="2"/>
        <v>68.040143658975268</v>
      </c>
      <c r="J37" s="21">
        <f t="shared" si="2"/>
        <v>104.03659340288067</v>
      </c>
      <c r="K37" s="21">
        <f t="shared" si="2"/>
        <v>161.16514835609698</v>
      </c>
      <c r="L37" s="21">
        <f t="shared" si="2"/>
        <v>146.29635156787236</v>
      </c>
      <c r="M37" s="21">
        <f t="shared" si="2"/>
        <v>136.8372799335861</v>
      </c>
      <c r="N37" s="21">
        <f t="shared" si="2"/>
        <v>82.220354777581235</v>
      </c>
      <c r="O37" s="21">
        <f t="shared" si="2"/>
        <v>51.953041522474287</v>
      </c>
      <c r="P37" s="21">
        <f t="shared" si="2"/>
        <v>56.373859374155934</v>
      </c>
      <c r="Q37" s="21">
        <f t="shared" si="2"/>
        <v>78.945030469538253</v>
      </c>
      <c r="R37" s="55"/>
    </row>
    <row r="38" spans="1:18">
      <c r="A38" s="5">
        <v>2004</v>
      </c>
      <c r="B38" s="87">
        <f t="shared" si="2"/>
        <v>100</v>
      </c>
      <c r="C38" s="21">
        <f t="shared" si="2"/>
        <v>74.647103268723939</v>
      </c>
      <c r="D38" s="21">
        <f t="shared" si="2"/>
        <v>258.50676583486251</v>
      </c>
      <c r="E38" s="21">
        <f t="shared" si="2"/>
        <v>191.93384325366733</v>
      </c>
      <c r="F38" s="21">
        <f t="shared" si="2"/>
        <v>108.88077300846813</v>
      </c>
      <c r="G38" s="21">
        <f t="shared" si="2"/>
        <v>113.90551253036412</v>
      </c>
      <c r="H38" s="21">
        <f t="shared" si="2"/>
        <v>96.392557053575558</v>
      </c>
      <c r="I38" s="21">
        <f t="shared" si="2"/>
        <v>66.500017030204887</v>
      </c>
      <c r="J38" s="21">
        <f t="shared" si="2"/>
        <v>102.61969117009302</v>
      </c>
      <c r="K38" s="21">
        <f t="shared" si="2"/>
        <v>145.30302044692388</v>
      </c>
      <c r="L38" s="21">
        <f t="shared" si="2"/>
        <v>148.95600408912952</v>
      </c>
      <c r="M38" s="21">
        <f t="shared" si="2"/>
        <v>130.24874638971752</v>
      </c>
      <c r="N38" s="21">
        <f t="shared" si="2"/>
        <v>92.729459955466382</v>
      </c>
      <c r="O38" s="21">
        <f t="shared" si="2"/>
        <v>63.990655239568504</v>
      </c>
      <c r="P38" s="21">
        <f t="shared" si="2"/>
        <v>57.199960932971408</v>
      </c>
      <c r="Q38" s="21">
        <f t="shared" si="2"/>
        <v>82.473587114783314</v>
      </c>
      <c r="R38" s="55"/>
    </row>
    <row r="39" spans="1:18">
      <c r="A39" s="5">
        <v>2005</v>
      </c>
      <c r="B39" s="87">
        <f t="shared" si="2"/>
        <v>100</v>
      </c>
      <c r="C39" s="21">
        <f t="shared" si="2"/>
        <v>75.858843297179845</v>
      </c>
      <c r="D39" s="21">
        <f t="shared" si="2"/>
        <v>223.25402381445949</v>
      </c>
      <c r="E39" s="21">
        <f t="shared" si="2"/>
        <v>195.42196420476873</v>
      </c>
      <c r="F39" s="21">
        <f t="shared" si="2"/>
        <v>108.35121531846694</v>
      </c>
      <c r="G39" s="21">
        <f t="shared" si="2"/>
        <v>117.68565951281759</v>
      </c>
      <c r="H39" s="21">
        <f t="shared" si="2"/>
        <v>99.782271504231304</v>
      </c>
      <c r="I39" s="21">
        <f t="shared" si="2"/>
        <v>64.020458684532116</v>
      </c>
      <c r="J39" s="21">
        <f t="shared" si="2"/>
        <v>106.53796926609809</v>
      </c>
      <c r="K39" s="21">
        <f t="shared" si="2"/>
        <v>174.21659124784691</v>
      </c>
      <c r="L39" s="21">
        <f t="shared" si="2"/>
        <v>146.07780520659713</v>
      </c>
      <c r="M39" s="21">
        <f t="shared" si="2"/>
        <v>132.42058978743628</v>
      </c>
      <c r="N39" s="21">
        <f t="shared" si="2"/>
        <v>87.26413255423833</v>
      </c>
      <c r="O39" s="21">
        <f t="shared" si="2"/>
        <v>56.813855421196003</v>
      </c>
      <c r="P39" s="21">
        <f t="shared" si="2"/>
        <v>57.290326539874783</v>
      </c>
      <c r="Q39" s="21">
        <f t="shared" si="2"/>
        <v>81.283344286225017</v>
      </c>
      <c r="R39" s="55"/>
    </row>
    <row r="40" spans="1:18">
      <c r="A40" s="5">
        <v>2006</v>
      </c>
      <c r="B40" s="87">
        <f t="shared" si="2"/>
        <v>100</v>
      </c>
      <c r="C40" s="21">
        <f t="shared" si="2"/>
        <v>73.023579200347911</v>
      </c>
      <c r="D40" s="21">
        <f t="shared" si="2"/>
        <v>199.74127214025316</v>
      </c>
      <c r="E40" s="21">
        <f t="shared" si="2"/>
        <v>205.35413392666985</v>
      </c>
      <c r="F40" s="21">
        <f t="shared" si="2"/>
        <v>110.62334248773433</v>
      </c>
      <c r="G40" s="21">
        <f t="shared" si="2"/>
        <v>125.35873969633219</v>
      </c>
      <c r="H40" s="21">
        <f t="shared" si="2"/>
        <v>100.97228346599836</v>
      </c>
      <c r="I40" s="21">
        <f t="shared" si="2"/>
        <v>61.591699895962414</v>
      </c>
      <c r="J40" s="21">
        <f t="shared" si="2"/>
        <v>108.73649672088128</v>
      </c>
      <c r="K40" s="21">
        <f t="shared" si="2"/>
        <v>172.8001504358584</v>
      </c>
      <c r="L40" s="21">
        <f t="shared" si="2"/>
        <v>151.90935822802194</v>
      </c>
      <c r="M40" s="21">
        <f t="shared" si="2"/>
        <v>128.86645734186686</v>
      </c>
      <c r="N40" s="21">
        <f t="shared" si="2"/>
        <v>89.080897919620952</v>
      </c>
      <c r="O40" s="21">
        <f t="shared" si="2"/>
        <v>46.478536805512718</v>
      </c>
      <c r="P40" s="21">
        <f t="shared" si="2"/>
        <v>59.71227807494305</v>
      </c>
      <c r="Q40" s="21">
        <f t="shared" si="2"/>
        <v>81.561719482464866</v>
      </c>
      <c r="R40" s="55"/>
    </row>
    <row r="41" spans="1:18">
      <c r="A41" s="5">
        <v>2007</v>
      </c>
      <c r="B41" s="87">
        <f t="shared" si="2"/>
        <v>100</v>
      </c>
      <c r="C41" s="21">
        <f t="shared" si="2"/>
        <v>76.636892046512642</v>
      </c>
      <c r="D41" s="21">
        <f t="shared" si="2"/>
        <v>208.83686479699998</v>
      </c>
      <c r="E41" s="21">
        <f t="shared" si="2"/>
        <v>241.83989938317657</v>
      </c>
      <c r="F41" s="21">
        <f t="shared" si="2"/>
        <v>112.92571639237654</v>
      </c>
      <c r="G41" s="21">
        <f t="shared" si="2"/>
        <v>107.55657808755423</v>
      </c>
      <c r="H41" s="21">
        <f t="shared" si="2"/>
        <v>104.08435195907853</v>
      </c>
      <c r="I41" s="21">
        <f t="shared" si="2"/>
        <v>65.474908965062298</v>
      </c>
      <c r="J41" s="21">
        <f t="shared" si="2"/>
        <v>106.49870057788462</v>
      </c>
      <c r="K41" s="21">
        <f t="shared" si="2"/>
        <v>140.94265462772324</v>
      </c>
      <c r="L41" s="21">
        <f t="shared" si="2"/>
        <v>145.76394139045405</v>
      </c>
      <c r="M41" s="21">
        <f t="shared" si="2"/>
        <v>125.10028262522852</v>
      </c>
      <c r="N41" s="21">
        <f t="shared" si="2"/>
        <v>92.143093095457701</v>
      </c>
      <c r="O41" s="21">
        <f t="shared" si="2"/>
        <v>55.65989799995328</v>
      </c>
      <c r="P41" s="21">
        <f t="shared" si="2"/>
        <v>59.081605567635719</v>
      </c>
      <c r="Q41" s="21">
        <f t="shared" si="2"/>
        <v>75.892508931266178</v>
      </c>
      <c r="R41" s="55"/>
    </row>
    <row r="42" spans="1:18">
      <c r="A42" s="5">
        <v>2008</v>
      </c>
      <c r="B42" s="87">
        <f t="shared" si="2"/>
        <v>100</v>
      </c>
      <c r="C42" s="21">
        <f t="shared" si="2"/>
        <v>81.269624458723754</v>
      </c>
      <c r="D42" s="21">
        <f t="shared" si="2"/>
        <v>198.98966965447477</v>
      </c>
      <c r="E42" s="21">
        <f t="shared" si="2"/>
        <v>178.69464646193788</v>
      </c>
      <c r="F42" s="21">
        <f t="shared" si="2"/>
        <v>117.69459626636409</v>
      </c>
      <c r="G42" s="21">
        <f t="shared" si="2"/>
        <v>111.97878999331918</v>
      </c>
      <c r="H42" s="21">
        <f t="shared" si="2"/>
        <v>101.05468803344171</v>
      </c>
      <c r="I42" s="21">
        <f t="shared" si="2"/>
        <v>67.254613233348209</v>
      </c>
      <c r="J42" s="21">
        <f t="shared" si="2"/>
        <v>98.230678086960623</v>
      </c>
      <c r="K42" s="21">
        <f t="shared" si="2"/>
        <v>126.93823697655998</v>
      </c>
      <c r="L42" s="21">
        <f t="shared" si="2"/>
        <v>145.87629750862138</v>
      </c>
      <c r="M42" s="21">
        <f t="shared" ref="M42:Q42" si="3">IF(ISERROR((M16/$B16)*100),"..",(M16/$B16)*100)</f>
        <v>123.58716484049152</v>
      </c>
      <c r="N42" s="21">
        <f t="shared" si="3"/>
        <v>96.2976899955177</v>
      </c>
      <c r="O42" s="21">
        <f t="shared" si="3"/>
        <v>49.460747359470183</v>
      </c>
      <c r="P42" s="21">
        <f t="shared" si="3"/>
        <v>58.067907149935706</v>
      </c>
      <c r="Q42" s="21">
        <f t="shared" si="3"/>
        <v>78.86161952377222</v>
      </c>
      <c r="R42" s="55"/>
    </row>
    <row r="43" spans="1:18">
      <c r="A43" s="5">
        <v>2009</v>
      </c>
      <c r="B43" s="87">
        <f t="shared" ref="B43:Q44" si="4">IF(ISERROR((B17/$B17)*100),"..",(B17/$B17)*100)</f>
        <v>100</v>
      </c>
      <c r="C43" s="21">
        <f t="shared" si="4"/>
        <v>78.773778147831806</v>
      </c>
      <c r="D43" s="21">
        <f t="shared" si="4"/>
        <v>192.97318209467539</v>
      </c>
      <c r="E43" s="21">
        <f t="shared" si="4"/>
        <v>180.11098352258082</v>
      </c>
      <c r="F43" s="21">
        <f t="shared" si="4"/>
        <v>109.39548053598698</v>
      </c>
      <c r="G43" s="21">
        <f t="shared" si="4"/>
        <v>114.56774413438797</v>
      </c>
      <c r="H43" s="21">
        <f t="shared" si="4"/>
        <v>100.44976239518854</v>
      </c>
      <c r="I43" s="21">
        <f t="shared" si="4"/>
        <v>69.262071173328906</v>
      </c>
      <c r="J43" s="21">
        <f t="shared" si="4"/>
        <v>106.63213573309898</v>
      </c>
      <c r="K43" s="21">
        <f t="shared" si="4"/>
        <v>151.30266137488888</v>
      </c>
      <c r="L43" s="21">
        <f t="shared" si="4"/>
        <v>145.16593794138095</v>
      </c>
      <c r="M43" s="21">
        <f t="shared" si="4"/>
        <v>121.18209666499682</v>
      </c>
      <c r="N43" s="21">
        <f t="shared" si="4"/>
        <v>93.436172144495487</v>
      </c>
      <c r="O43" s="21">
        <f t="shared" si="4"/>
        <v>43.482249656889707</v>
      </c>
      <c r="P43" s="21">
        <f t="shared" si="4"/>
        <v>58.82850538389873</v>
      </c>
      <c r="Q43" s="21">
        <f t="shared" si="4"/>
        <v>78.423437899444352</v>
      </c>
      <c r="R43" s="55"/>
    </row>
    <row r="44" spans="1:18">
      <c r="A44" s="5">
        <v>2010</v>
      </c>
      <c r="B44" s="87">
        <f t="shared" si="4"/>
        <v>100</v>
      </c>
      <c r="C44" s="21">
        <f t="shared" si="4"/>
        <v>66.048332599899169</v>
      </c>
      <c r="D44" s="21">
        <f t="shared" si="4"/>
        <v>200.57335309496818</v>
      </c>
      <c r="E44" s="21">
        <f t="shared" si="4"/>
        <v>196.66906907512214</v>
      </c>
      <c r="F44" s="21">
        <f t="shared" si="4"/>
        <v>109.20168777600668</v>
      </c>
      <c r="G44" s="21">
        <f t="shared" si="4"/>
        <v>101.93047849574496</v>
      </c>
      <c r="H44" s="21">
        <f t="shared" si="4"/>
        <v>104.73680862347278</v>
      </c>
      <c r="I44" s="21">
        <f t="shared" si="4"/>
        <v>67.899090865958371</v>
      </c>
      <c r="J44" s="21">
        <f t="shared" si="4"/>
        <v>107.84085498929544</v>
      </c>
      <c r="K44" s="21">
        <f t="shared" si="4"/>
        <v>163.28780830204096</v>
      </c>
      <c r="L44" s="21">
        <f t="shared" si="4"/>
        <v>143.06533207483068</v>
      </c>
      <c r="M44" s="21">
        <f t="shared" si="4"/>
        <v>122.79204841533635</v>
      </c>
      <c r="N44" s="21">
        <f t="shared" si="4"/>
        <v>96.842708678193404</v>
      </c>
      <c r="O44" s="21">
        <f t="shared" si="4"/>
        <v>48.513036100967163</v>
      </c>
      <c r="P44" s="21">
        <f t="shared" si="4"/>
        <v>63.016496013988579</v>
      </c>
      <c r="Q44" s="21">
        <f t="shared" si="4"/>
        <v>81.578379100455535</v>
      </c>
      <c r="R44" s="55"/>
    </row>
    <row r="45" spans="1:18">
      <c r="A45" s="5">
        <v>2011</v>
      </c>
      <c r="B45" s="87" t="str">
        <f t="shared" ref="B45:Q45" si="5">IF(ISERROR((B19/$B19)*100),"..",(B19/$B19)*100)</f>
        <v>..</v>
      </c>
      <c r="C45" s="21" t="str">
        <f t="shared" si="5"/>
        <v>..</v>
      </c>
      <c r="D45" s="21" t="str">
        <f t="shared" si="5"/>
        <v>..</v>
      </c>
      <c r="E45" s="21" t="str">
        <f t="shared" si="5"/>
        <v>..</v>
      </c>
      <c r="F45" s="21" t="str">
        <f t="shared" si="5"/>
        <v>..</v>
      </c>
      <c r="G45" s="21" t="str">
        <f t="shared" si="5"/>
        <v>..</v>
      </c>
      <c r="H45" s="21" t="str">
        <f t="shared" si="5"/>
        <v>..</v>
      </c>
      <c r="I45" s="21" t="str">
        <f t="shared" si="5"/>
        <v>..</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87" t="str">
        <f t="shared" ref="B46:Q46" si="6">IF(ISERROR((B20/$B20)*100),"..",(B20/$B20)*100)</f>
        <v>..</v>
      </c>
      <c r="C46" s="21" t="str">
        <f t="shared" si="6"/>
        <v>..</v>
      </c>
      <c r="D46" s="21" t="str">
        <f t="shared" si="6"/>
        <v>..</v>
      </c>
      <c r="E46" s="21" t="str">
        <f t="shared" si="6"/>
        <v>..</v>
      </c>
      <c r="F46" s="21" t="str">
        <f t="shared" si="6"/>
        <v>..</v>
      </c>
      <c r="G46" s="21" t="str">
        <f t="shared" si="6"/>
        <v>..</v>
      </c>
      <c r="H46" s="21" t="str">
        <f t="shared" si="6"/>
        <v>..</v>
      </c>
      <c r="I46" s="21" t="str">
        <f t="shared" si="6"/>
        <v>..</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8" spans="1:18">
      <c r="B48" s="1" t="s">
        <v>23</v>
      </c>
      <c r="C48" s="1" t="s">
        <v>103</v>
      </c>
      <c r="J48" s="1" t="s">
        <v>23</v>
      </c>
      <c r="K48" s="1" t="s">
        <v>26</v>
      </c>
    </row>
    <row r="49" spans="2:11">
      <c r="B49" s="1" t="s">
        <v>16</v>
      </c>
      <c r="C49" s="1" t="s">
        <v>178</v>
      </c>
      <c r="K49" s="1" t="s">
        <v>104</v>
      </c>
    </row>
    <row r="50" spans="2:11">
      <c r="J50" s="1" t="s">
        <v>16</v>
      </c>
      <c r="K50" s="1" t="s">
        <v>21</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43.xml><?xml version="1.0" encoding="utf-8"?>
<worksheet xmlns="http://schemas.openxmlformats.org/spreadsheetml/2006/main" xmlns:r="http://schemas.openxmlformats.org/officeDocument/2006/relationships">
  <sheetPr codeName="Sheet35">
    <tabColor theme="4" tint="-0.249977111117893"/>
  </sheetPr>
  <dimension ref="A1:R50"/>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Contents'!B71</f>
        <v>Table 53: Unit Labour Cost, Newfoundland and Labrador, Business Sector Industries, 1997-2010</v>
      </c>
      <c r="J1" s="7" t="str">
        <f>B1 &amp; " (continued)"</f>
        <v>Table 53: Unit Labour Cost,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100</v>
      </c>
      <c r="C4" s="142"/>
      <c r="D4" s="142"/>
      <c r="E4" s="142"/>
      <c r="F4" s="142"/>
      <c r="G4" s="142"/>
      <c r="H4" s="142"/>
      <c r="I4" s="142"/>
      <c r="J4" s="142" t="s">
        <v>100</v>
      </c>
      <c r="K4" s="142"/>
      <c r="L4" s="142"/>
      <c r="M4" s="142"/>
      <c r="N4" s="142"/>
      <c r="O4" s="142"/>
      <c r="P4" s="142"/>
      <c r="Q4" s="142"/>
      <c r="R4" s="55"/>
    </row>
    <row r="5" spans="1:18">
      <c r="A5" s="5">
        <v>1997</v>
      </c>
      <c r="B5" s="96">
        <v>0.58399999999999996</v>
      </c>
      <c r="C5" s="38">
        <v>0.47599999999999998</v>
      </c>
      <c r="D5" s="38">
        <v>0.373</v>
      </c>
      <c r="E5" s="38">
        <v>0.22500000000000001</v>
      </c>
      <c r="F5" s="38">
        <v>0.78900000000000003</v>
      </c>
      <c r="G5" s="38">
        <v>0.59499999999999997</v>
      </c>
      <c r="H5" s="38">
        <v>0.65100000000000002</v>
      </c>
      <c r="I5" s="38">
        <v>0.78600000000000003</v>
      </c>
      <c r="J5" s="38">
        <v>0.69399999999999995</v>
      </c>
      <c r="K5" s="38">
        <v>0.47799999999999998</v>
      </c>
      <c r="L5" s="38">
        <v>0.379</v>
      </c>
      <c r="M5" s="38">
        <v>0.60099999999999998</v>
      </c>
      <c r="N5" s="38">
        <v>0.69499999999999995</v>
      </c>
      <c r="O5" s="38">
        <v>0.48399999999999999</v>
      </c>
      <c r="P5" s="38">
        <v>0.70199999999999996</v>
      </c>
      <c r="Q5" s="38">
        <v>0.629</v>
      </c>
      <c r="R5" s="55"/>
    </row>
    <row r="6" spans="1:18">
      <c r="A6" s="5">
        <v>1998</v>
      </c>
      <c r="B6" s="96">
        <v>0.60199999999999998</v>
      </c>
      <c r="C6" s="38">
        <v>0.54600000000000004</v>
      </c>
      <c r="D6" s="38">
        <v>0.30499999999999999</v>
      </c>
      <c r="E6" s="38">
        <v>0.20699999999999999</v>
      </c>
      <c r="F6" s="38">
        <v>0.76</v>
      </c>
      <c r="G6" s="38">
        <v>0.60899999999999999</v>
      </c>
      <c r="H6" s="38">
        <v>0.7</v>
      </c>
      <c r="I6" s="38">
        <v>0.82799999999999996</v>
      </c>
      <c r="J6" s="38">
        <v>0.77100000000000002</v>
      </c>
      <c r="K6" s="38">
        <v>0.47699999999999998</v>
      </c>
      <c r="L6" s="38">
        <v>0.375</v>
      </c>
      <c r="M6" s="38">
        <v>0.63300000000000001</v>
      </c>
      <c r="N6" s="38">
        <v>0.71799999999999997</v>
      </c>
      <c r="O6" s="38">
        <v>0.52900000000000003</v>
      </c>
      <c r="P6" s="38">
        <v>0.69699999999999995</v>
      </c>
      <c r="Q6" s="38">
        <v>0.67100000000000004</v>
      </c>
      <c r="R6" s="55"/>
    </row>
    <row r="7" spans="1:18">
      <c r="A7" s="5">
        <v>1999</v>
      </c>
      <c r="B7" s="96">
        <v>0.60399999999999998</v>
      </c>
      <c r="C7" s="38">
        <v>0.55800000000000005</v>
      </c>
      <c r="D7" s="38">
        <v>0.42699999999999999</v>
      </c>
      <c r="E7" s="38">
        <v>0.20100000000000001</v>
      </c>
      <c r="F7" s="38">
        <v>0.73799999999999999</v>
      </c>
      <c r="G7" s="38">
        <v>0.60799999999999998</v>
      </c>
      <c r="H7" s="38">
        <v>0.63400000000000001</v>
      </c>
      <c r="I7" s="38">
        <v>0.83399999999999996</v>
      </c>
      <c r="J7" s="38">
        <v>0.76300000000000001</v>
      </c>
      <c r="K7" s="38">
        <v>0.42599999999999999</v>
      </c>
      <c r="L7" s="38">
        <v>0.378</v>
      </c>
      <c r="M7" s="38">
        <v>0.67</v>
      </c>
      <c r="N7" s="38">
        <v>0.77</v>
      </c>
      <c r="O7" s="38">
        <v>0.55000000000000004</v>
      </c>
      <c r="P7" s="38">
        <v>0.71</v>
      </c>
      <c r="Q7" s="38">
        <v>0.65400000000000003</v>
      </c>
      <c r="R7" s="55"/>
    </row>
    <row r="8" spans="1:18">
      <c r="A8" s="5">
        <v>2000</v>
      </c>
      <c r="B8" s="96">
        <v>0.61199999999999999</v>
      </c>
      <c r="C8" s="38">
        <v>0.53200000000000003</v>
      </c>
      <c r="D8" s="38">
        <v>0.20599999999999999</v>
      </c>
      <c r="E8" s="38">
        <v>0.22600000000000001</v>
      </c>
      <c r="F8" s="38">
        <v>0.79900000000000004</v>
      </c>
      <c r="G8" s="38">
        <v>0.66800000000000004</v>
      </c>
      <c r="H8" s="38">
        <v>0.64900000000000002</v>
      </c>
      <c r="I8" s="38">
        <v>0.81799999999999995</v>
      </c>
      <c r="J8" s="38">
        <v>0.72799999999999998</v>
      </c>
      <c r="K8" s="38">
        <v>0.42699999999999999</v>
      </c>
      <c r="L8" s="38">
        <v>0.41399999999999998</v>
      </c>
      <c r="M8" s="38">
        <v>0.74199999999999999</v>
      </c>
      <c r="N8" s="38">
        <v>0.77100000000000002</v>
      </c>
      <c r="O8" s="38">
        <v>0.60699999999999998</v>
      </c>
      <c r="P8" s="38">
        <v>0.73</v>
      </c>
      <c r="Q8" s="38">
        <v>0.69899999999999995</v>
      </c>
      <c r="R8" s="55"/>
    </row>
    <row r="9" spans="1:18">
      <c r="A9" s="5">
        <v>2001</v>
      </c>
      <c r="B9" s="96">
        <v>0.60399999999999998</v>
      </c>
      <c r="C9" s="38">
        <v>0.49399999999999999</v>
      </c>
      <c r="D9" s="38">
        <v>0.17499999999999999</v>
      </c>
      <c r="E9" s="38">
        <v>0.246</v>
      </c>
      <c r="F9" s="38">
        <v>0.79</v>
      </c>
      <c r="G9" s="38">
        <v>0.64700000000000002</v>
      </c>
      <c r="H9" s="38">
        <v>0.66900000000000004</v>
      </c>
      <c r="I9" s="38">
        <v>0.76600000000000001</v>
      </c>
      <c r="J9" s="38">
        <v>0.748</v>
      </c>
      <c r="K9" s="38">
        <v>0.41299999999999998</v>
      </c>
      <c r="L9" s="38">
        <v>0.41299999999999998</v>
      </c>
      <c r="M9" s="38">
        <v>0.75900000000000001</v>
      </c>
      <c r="N9" s="38">
        <v>0.81399999999999995</v>
      </c>
      <c r="O9" s="38">
        <v>0.68400000000000005</v>
      </c>
      <c r="P9" s="38">
        <v>0.73899999999999999</v>
      </c>
      <c r="Q9" s="38">
        <v>0.71199999999999997</v>
      </c>
      <c r="R9" s="55"/>
    </row>
    <row r="10" spans="1:18">
      <c r="A10" s="5">
        <v>2002</v>
      </c>
      <c r="B10" s="96">
        <v>0.60799999999999998</v>
      </c>
      <c r="C10" s="38">
        <v>0.48499999999999999</v>
      </c>
      <c r="D10" s="38">
        <v>0.17899999999999999</v>
      </c>
      <c r="E10" s="38">
        <v>0.254</v>
      </c>
      <c r="F10" s="38">
        <v>0.82299999999999995</v>
      </c>
      <c r="G10" s="38">
        <v>0.624</v>
      </c>
      <c r="H10" s="38">
        <v>0.67500000000000004</v>
      </c>
      <c r="I10" s="38">
        <v>0.77200000000000002</v>
      </c>
      <c r="J10" s="38">
        <v>0.76600000000000001</v>
      </c>
      <c r="K10" s="38">
        <v>0.39300000000000002</v>
      </c>
      <c r="L10" s="38">
        <v>0.42499999999999999</v>
      </c>
      <c r="M10" s="38">
        <v>0.79300000000000004</v>
      </c>
      <c r="N10" s="38">
        <v>0.81</v>
      </c>
      <c r="O10" s="38">
        <v>0.69499999999999995</v>
      </c>
      <c r="P10" s="38">
        <v>0.76200000000000001</v>
      </c>
      <c r="Q10" s="38">
        <v>0.71899999999999997</v>
      </c>
      <c r="R10" s="55"/>
    </row>
    <row r="11" spans="1:18">
      <c r="A11" s="5">
        <v>2003</v>
      </c>
      <c r="B11" s="96">
        <v>0.61899999999999999</v>
      </c>
      <c r="C11" s="38">
        <v>0.52500000000000002</v>
      </c>
      <c r="D11" s="38">
        <v>0.17299999999999999</v>
      </c>
      <c r="E11" s="38">
        <v>0.246</v>
      </c>
      <c r="F11" s="38">
        <v>0.78900000000000003</v>
      </c>
      <c r="G11" s="38">
        <v>0.63600000000000001</v>
      </c>
      <c r="H11" s="38">
        <v>0.65600000000000003</v>
      </c>
      <c r="I11" s="38">
        <v>0.79200000000000004</v>
      </c>
      <c r="J11" s="38">
        <v>0.80700000000000005</v>
      </c>
      <c r="K11" s="38">
        <v>0.40200000000000002</v>
      </c>
      <c r="L11" s="38">
        <v>0.41099999999999998</v>
      </c>
      <c r="M11" s="38">
        <v>0.79300000000000004</v>
      </c>
      <c r="N11" s="38">
        <v>0.81799999999999995</v>
      </c>
      <c r="O11" s="38">
        <v>0.70799999999999996</v>
      </c>
      <c r="P11" s="38">
        <v>0.77400000000000002</v>
      </c>
      <c r="Q11" s="38">
        <v>0.8</v>
      </c>
      <c r="R11" s="55"/>
    </row>
    <row r="12" spans="1:18">
      <c r="A12" s="5">
        <v>2004</v>
      </c>
      <c r="B12" s="96">
        <v>0.64</v>
      </c>
      <c r="C12" s="38">
        <v>0.58599999999999997</v>
      </c>
      <c r="D12" s="38">
        <v>0.182</v>
      </c>
      <c r="E12" s="38">
        <v>0.224</v>
      </c>
      <c r="F12" s="38">
        <v>0.81799999999999995</v>
      </c>
      <c r="G12" s="38">
        <v>0.62</v>
      </c>
      <c r="H12" s="38">
        <v>0.67100000000000004</v>
      </c>
      <c r="I12" s="38">
        <v>0.83</v>
      </c>
      <c r="J12" s="38">
        <v>0.81299999999999994</v>
      </c>
      <c r="K12" s="38">
        <v>0.40899999999999997</v>
      </c>
      <c r="L12" s="38">
        <v>0.44</v>
      </c>
      <c r="M12" s="38">
        <v>0.877</v>
      </c>
      <c r="N12" s="38">
        <v>0.80800000000000005</v>
      </c>
      <c r="O12" s="38">
        <v>0.753</v>
      </c>
      <c r="P12" s="38">
        <v>0.80600000000000005</v>
      </c>
      <c r="Q12" s="38">
        <v>0.747</v>
      </c>
      <c r="R12" s="55"/>
    </row>
    <row r="13" spans="1:18">
      <c r="A13" s="5">
        <v>2005</v>
      </c>
      <c r="B13" s="96">
        <v>0.65800000000000003</v>
      </c>
      <c r="C13" s="38">
        <v>0.61099999999999999</v>
      </c>
      <c r="D13" s="38">
        <v>0.184</v>
      </c>
      <c r="E13" s="38">
        <v>0.25900000000000001</v>
      </c>
      <c r="F13" s="38">
        <v>0.877</v>
      </c>
      <c r="G13" s="38">
        <v>0.64700000000000002</v>
      </c>
      <c r="H13" s="38">
        <v>0.68700000000000006</v>
      </c>
      <c r="I13" s="38">
        <v>0.84399999999999997</v>
      </c>
      <c r="J13" s="38">
        <v>0.81499999999999995</v>
      </c>
      <c r="K13" s="38">
        <v>0.42299999999999999</v>
      </c>
      <c r="L13" s="38">
        <v>0.438</v>
      </c>
      <c r="M13" s="38">
        <v>0.92500000000000004</v>
      </c>
      <c r="N13" s="38">
        <v>0.82499999999999996</v>
      </c>
      <c r="O13" s="38">
        <v>0.77600000000000002</v>
      </c>
      <c r="P13" s="38">
        <v>0.81299999999999994</v>
      </c>
      <c r="Q13" s="38">
        <v>0.78700000000000003</v>
      </c>
      <c r="R13" s="55"/>
    </row>
    <row r="14" spans="1:18">
      <c r="A14" s="5">
        <v>2006</v>
      </c>
      <c r="B14" s="96">
        <v>0.67600000000000005</v>
      </c>
      <c r="C14" s="38">
        <v>0.55600000000000005</v>
      </c>
      <c r="D14" s="38">
        <v>0.21</v>
      </c>
      <c r="E14" s="38">
        <v>0.253</v>
      </c>
      <c r="F14" s="38">
        <v>0.94799999999999995</v>
      </c>
      <c r="G14" s="38">
        <v>0.66500000000000004</v>
      </c>
      <c r="H14" s="38">
        <v>0.66600000000000004</v>
      </c>
      <c r="I14" s="38">
        <v>0.85599999999999998</v>
      </c>
      <c r="J14" s="38">
        <v>0.86599999999999999</v>
      </c>
      <c r="K14" s="38">
        <v>0.41399999999999998</v>
      </c>
      <c r="L14" s="38">
        <v>0.432</v>
      </c>
      <c r="M14" s="38">
        <v>0.91600000000000004</v>
      </c>
      <c r="N14" s="38">
        <v>0.85599999999999998</v>
      </c>
      <c r="O14" s="38">
        <v>0.82499999999999996</v>
      </c>
      <c r="P14" s="38">
        <v>0.86099999999999999</v>
      </c>
      <c r="Q14" s="38">
        <v>0.80100000000000005</v>
      </c>
      <c r="R14" s="55"/>
    </row>
    <row r="15" spans="1:18">
      <c r="A15" s="5">
        <v>2007</v>
      </c>
      <c r="B15" s="96">
        <v>0.68300000000000005</v>
      </c>
      <c r="C15" s="38">
        <v>0.59099999999999997</v>
      </c>
      <c r="D15" s="38">
        <v>0.221</v>
      </c>
      <c r="E15" s="38">
        <v>0.23</v>
      </c>
      <c r="F15" s="38">
        <v>1.004</v>
      </c>
      <c r="G15" s="38">
        <v>0.68</v>
      </c>
      <c r="H15" s="38">
        <v>0.61</v>
      </c>
      <c r="I15" s="38">
        <v>0.875</v>
      </c>
      <c r="J15" s="38">
        <v>0.85599999999999998</v>
      </c>
      <c r="K15" s="38">
        <v>0.43</v>
      </c>
      <c r="L15" s="38">
        <v>0.42099999999999999</v>
      </c>
      <c r="M15" s="38">
        <v>0.93100000000000005</v>
      </c>
      <c r="N15" s="38">
        <v>0.90300000000000002</v>
      </c>
      <c r="O15" s="38">
        <v>0.91300000000000003</v>
      </c>
      <c r="P15" s="38">
        <v>0.90800000000000003</v>
      </c>
      <c r="Q15" s="38">
        <v>0.80700000000000005</v>
      </c>
      <c r="R15" s="55"/>
    </row>
    <row r="16" spans="1:18">
      <c r="A16" s="5">
        <v>2008</v>
      </c>
      <c r="B16" s="96">
        <v>0.69499999999999995</v>
      </c>
      <c r="C16" s="38">
        <v>0.53400000000000003</v>
      </c>
      <c r="D16" s="38">
        <v>0.25800000000000001</v>
      </c>
      <c r="E16" s="38">
        <v>0.224</v>
      </c>
      <c r="F16" s="38">
        <v>1.0169999999999999</v>
      </c>
      <c r="G16" s="38">
        <v>0.70599999999999996</v>
      </c>
      <c r="H16" s="38">
        <v>0.623</v>
      </c>
      <c r="I16" s="38">
        <v>0.878</v>
      </c>
      <c r="J16" s="38">
        <v>0.83499999999999996</v>
      </c>
      <c r="K16" s="38">
        <v>0.45300000000000001</v>
      </c>
      <c r="L16" s="38">
        <v>0.42599999999999999</v>
      </c>
      <c r="M16" s="38">
        <v>0.97699999999999998</v>
      </c>
      <c r="N16" s="38">
        <v>0.88900000000000001</v>
      </c>
      <c r="O16" s="38">
        <v>0.96399999999999997</v>
      </c>
      <c r="P16" s="38">
        <v>0.94499999999999995</v>
      </c>
      <c r="Q16" s="38">
        <v>0.84199999999999997</v>
      </c>
      <c r="R16" s="55"/>
    </row>
    <row r="17" spans="1:18">
      <c r="A17" s="5">
        <v>2009</v>
      </c>
      <c r="B17" s="96">
        <v>0.70899999999999996</v>
      </c>
      <c r="C17" s="38">
        <v>0.50900000000000001</v>
      </c>
      <c r="D17" s="38">
        <v>0.33200000000000002</v>
      </c>
      <c r="E17" s="38">
        <v>0.23</v>
      </c>
      <c r="F17" s="38">
        <v>0.96199999999999997</v>
      </c>
      <c r="G17" s="38">
        <v>0.74399999999999999</v>
      </c>
      <c r="H17" s="38">
        <v>0.65</v>
      </c>
      <c r="I17" s="38">
        <v>0.88500000000000001</v>
      </c>
      <c r="J17" s="38">
        <v>0.77800000000000002</v>
      </c>
      <c r="K17" s="38">
        <v>0.46</v>
      </c>
      <c r="L17" s="38">
        <v>0.439</v>
      </c>
      <c r="M17" s="38">
        <v>0.93200000000000005</v>
      </c>
      <c r="N17" s="38">
        <v>0.89300000000000002</v>
      </c>
      <c r="O17" s="38">
        <v>0.88100000000000001</v>
      </c>
      <c r="P17" s="38">
        <v>0.98699999999999999</v>
      </c>
      <c r="Q17" s="38">
        <v>0.877</v>
      </c>
      <c r="R17" s="55"/>
    </row>
    <row r="18" spans="1:18">
      <c r="A18" s="5">
        <v>2010</v>
      </c>
      <c r="B18" s="96">
        <v>0.73799999999999999</v>
      </c>
      <c r="C18" s="38">
        <v>0.50600000000000001</v>
      </c>
      <c r="D18" s="38">
        <v>0.441</v>
      </c>
      <c r="E18" s="38">
        <v>0.24199999999999999</v>
      </c>
      <c r="F18" s="38">
        <v>1.034</v>
      </c>
      <c r="G18" s="38">
        <v>0.71699999999999997</v>
      </c>
      <c r="H18" s="38">
        <v>0.61899999999999999</v>
      </c>
      <c r="I18" s="38">
        <v>0.91700000000000004</v>
      </c>
      <c r="J18" s="38">
        <v>0.75700000000000001</v>
      </c>
      <c r="K18" s="38">
        <v>0.46700000000000003</v>
      </c>
      <c r="L18" s="38">
        <v>0.45900000000000002</v>
      </c>
      <c r="M18" s="38">
        <v>1.0089999999999999</v>
      </c>
      <c r="N18" s="38">
        <v>0.93</v>
      </c>
      <c r="O18" s="38">
        <v>0.89600000000000002</v>
      </c>
      <c r="P18" s="38">
        <v>1.0369999999999999</v>
      </c>
      <c r="Q18" s="38">
        <v>0.92400000000000004</v>
      </c>
      <c r="R18" s="55"/>
    </row>
    <row r="19" spans="1:18">
      <c r="A19" s="5">
        <v>2011</v>
      </c>
      <c r="B19" s="96" t="s">
        <v>25</v>
      </c>
      <c r="C19" s="38" t="s">
        <v>25</v>
      </c>
      <c r="D19" s="38" t="s">
        <v>25</v>
      </c>
      <c r="E19" s="38" t="s">
        <v>25</v>
      </c>
      <c r="F19" s="38" t="s">
        <v>25</v>
      </c>
      <c r="G19" s="38" t="s">
        <v>25</v>
      </c>
      <c r="H19" s="38" t="s">
        <v>25</v>
      </c>
      <c r="I19" s="38" t="s">
        <v>25</v>
      </c>
      <c r="J19" s="38" t="s">
        <v>25</v>
      </c>
      <c r="K19" s="38" t="s">
        <v>25</v>
      </c>
      <c r="L19" s="38" t="s">
        <v>25</v>
      </c>
      <c r="M19" s="38" t="s">
        <v>25</v>
      </c>
      <c r="N19" s="38" t="s">
        <v>25</v>
      </c>
      <c r="O19" s="38" t="s">
        <v>25</v>
      </c>
      <c r="P19" s="38" t="s">
        <v>25</v>
      </c>
      <c r="Q19" s="38" t="s">
        <v>25</v>
      </c>
      <c r="R19" s="55"/>
    </row>
    <row r="20" spans="1:18">
      <c r="A20" s="5">
        <v>2012</v>
      </c>
      <c r="B20" s="96" t="s">
        <v>25</v>
      </c>
      <c r="C20" s="38" t="s">
        <v>25</v>
      </c>
      <c r="D20" s="38" t="s">
        <v>25</v>
      </c>
      <c r="E20" s="38" t="s">
        <v>25</v>
      </c>
      <c r="F20" s="38" t="s">
        <v>25</v>
      </c>
      <c r="G20" s="38" t="s">
        <v>25</v>
      </c>
      <c r="H20" s="38" t="s">
        <v>25</v>
      </c>
      <c r="I20" s="38" t="s">
        <v>25</v>
      </c>
      <c r="J20" s="38" t="s">
        <v>25</v>
      </c>
      <c r="K20" s="38" t="s">
        <v>25</v>
      </c>
      <c r="L20" s="38" t="s">
        <v>25</v>
      </c>
      <c r="M20" s="38" t="s">
        <v>25</v>
      </c>
      <c r="N20" s="38" t="s">
        <v>25</v>
      </c>
      <c r="O20" s="38" t="s">
        <v>25</v>
      </c>
      <c r="P20" s="38" t="s">
        <v>25</v>
      </c>
      <c r="Q20" s="38"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1.8166331772733635</v>
      </c>
      <c r="C23" s="9">
        <f t="shared" si="0"/>
        <v>0.47125164556172106</v>
      </c>
      <c r="D23" s="9">
        <f t="shared" si="0"/>
        <v>1.2965365914639815</v>
      </c>
      <c r="E23" s="9">
        <f t="shared" si="0"/>
        <v>0.56185965108650482</v>
      </c>
      <c r="F23" s="9">
        <f t="shared" si="0"/>
        <v>2.1019691733851431</v>
      </c>
      <c r="G23" s="9">
        <f t="shared" si="0"/>
        <v>1.4450680217358514</v>
      </c>
      <c r="H23" s="28">
        <f t="shared" si="0"/>
        <v>-0.3869752329875964</v>
      </c>
      <c r="I23" s="28">
        <f t="shared" si="0"/>
        <v>1.1928326359882835</v>
      </c>
      <c r="J23" s="28">
        <f t="shared" si="0"/>
        <v>0.67063330254697462</v>
      </c>
      <c r="K23" s="28">
        <f t="shared" si="0"/>
        <v>-0.17892800051502178</v>
      </c>
      <c r="L23" s="28">
        <f t="shared" si="0"/>
        <v>1.484089502512087</v>
      </c>
      <c r="M23" s="28">
        <f t="shared" si="0"/>
        <v>4.0660274694827692</v>
      </c>
      <c r="N23" s="28">
        <f t="shared" si="0"/>
        <v>2.2658485972008036</v>
      </c>
      <c r="O23" s="28">
        <f t="shared" si="0"/>
        <v>4.8513556271601255</v>
      </c>
      <c r="P23" s="28">
        <f t="shared" si="0"/>
        <v>3.0466725428640595</v>
      </c>
      <c r="Q23" s="58">
        <f t="shared" si="0"/>
        <v>3.0025067795441007</v>
      </c>
      <c r="R23" s="55"/>
    </row>
    <row r="24" spans="1:18">
      <c r="A24" s="26" t="s">
        <v>19</v>
      </c>
      <c r="B24" s="16">
        <f t="shared" si="0"/>
        <v>1.5732912529204501</v>
      </c>
      <c r="C24" s="9">
        <f t="shared" si="0"/>
        <v>3.7771070432953691</v>
      </c>
      <c r="D24" s="9">
        <f t="shared" si="0"/>
        <v>-17.954872134717835</v>
      </c>
      <c r="E24" s="9">
        <f t="shared" si="0"/>
        <v>0.14792920973247803</v>
      </c>
      <c r="F24" s="9">
        <f t="shared" si="0"/>
        <v>0.42070331284520535</v>
      </c>
      <c r="G24" s="9">
        <f t="shared" si="0"/>
        <v>3.9329287593677265</v>
      </c>
      <c r="H24" s="28">
        <f t="shared" si="0"/>
        <v>-0.1025116044012786</v>
      </c>
      <c r="I24" s="28">
        <f t="shared" si="0"/>
        <v>1.3390711216320517</v>
      </c>
      <c r="J24" s="28">
        <f t="shared" si="0"/>
        <v>1.6070797421405159</v>
      </c>
      <c r="K24" s="28">
        <f t="shared" si="0"/>
        <v>-3.6910474624056611</v>
      </c>
      <c r="L24" s="28">
        <f t="shared" si="0"/>
        <v>2.9880994501704228</v>
      </c>
      <c r="M24" s="28">
        <f t="shared" si="0"/>
        <v>7.2777882552197193</v>
      </c>
      <c r="N24" s="28">
        <f t="shared" si="0"/>
        <v>3.5197444337640604</v>
      </c>
      <c r="O24" s="28">
        <f t="shared" si="0"/>
        <v>7.8403055764015406</v>
      </c>
      <c r="P24" s="28">
        <f t="shared" si="0"/>
        <v>1.3122396134721548</v>
      </c>
      <c r="Q24" s="28">
        <f t="shared" si="0"/>
        <v>3.5799054145992049</v>
      </c>
      <c r="R24" s="55"/>
    </row>
    <row r="25" spans="1:18">
      <c r="A25" s="26" t="s">
        <v>20</v>
      </c>
      <c r="B25" s="16">
        <f t="shared" si="0"/>
        <v>1.8897493723776915</v>
      </c>
      <c r="C25" s="9">
        <f t="shared" si="0"/>
        <v>-0.49981494792433745</v>
      </c>
      <c r="D25" s="9">
        <f t="shared" si="0"/>
        <v>7.9088680600548189</v>
      </c>
      <c r="E25" s="9">
        <f t="shared" si="0"/>
        <v>0.68637207869726158</v>
      </c>
      <c r="F25" s="9">
        <f t="shared" si="0"/>
        <v>2.6118165254426451</v>
      </c>
      <c r="G25" s="9">
        <f t="shared" si="0"/>
        <v>0.7103880398354967</v>
      </c>
      <c r="H25" s="28">
        <f t="shared" si="0"/>
        <v>-0.47215626142982359</v>
      </c>
      <c r="I25" s="28">
        <f t="shared" si="0"/>
        <v>1.1490022552224533</v>
      </c>
      <c r="J25" s="28">
        <f t="shared" si="0"/>
        <v>0.39138597470587122</v>
      </c>
      <c r="K25" s="28">
        <f t="shared" si="0"/>
        <v>0.89947361339390852</v>
      </c>
      <c r="L25" s="28">
        <f t="shared" si="0"/>
        <v>1.0371842130060038</v>
      </c>
      <c r="M25" s="28">
        <f t="shared" si="0"/>
        <v>3.1213823406798458</v>
      </c>
      <c r="N25" s="28">
        <f t="shared" si="0"/>
        <v>1.8926499142097652</v>
      </c>
      <c r="O25" s="28">
        <f t="shared" si="0"/>
        <v>3.9709307633350788</v>
      </c>
      <c r="P25" s="28">
        <f t="shared" si="0"/>
        <v>3.5727695812733051</v>
      </c>
      <c r="Q25" s="28">
        <f t="shared" si="0"/>
        <v>2.8299156473289733</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IF(ISERROR((B5/$B5)*100),"..",(B5/$B5)*100)</f>
        <v>100</v>
      </c>
      <c r="C31" s="21">
        <f t="shared" ref="C31:Q31" si="1">IF(ISERROR((C5/$B5)*100),"..",(C5/$B5)*100)</f>
        <v>81.506849315068493</v>
      </c>
      <c r="D31" s="21">
        <f t="shared" si="1"/>
        <v>63.869863013698634</v>
      </c>
      <c r="E31" s="21">
        <f t="shared" si="1"/>
        <v>38.527397260273979</v>
      </c>
      <c r="F31" s="21">
        <f t="shared" si="1"/>
        <v>135.10273972602741</v>
      </c>
      <c r="G31" s="21">
        <f t="shared" si="1"/>
        <v>101.88356164383561</v>
      </c>
      <c r="H31" s="21">
        <f t="shared" si="1"/>
        <v>111.47260273972603</v>
      </c>
      <c r="I31" s="21">
        <f t="shared" si="1"/>
        <v>134.58904109589042</v>
      </c>
      <c r="J31" s="21">
        <f t="shared" si="1"/>
        <v>118.83561643835617</v>
      </c>
      <c r="K31" s="21">
        <f t="shared" si="1"/>
        <v>81.849315068493155</v>
      </c>
      <c r="L31" s="21">
        <f t="shared" si="1"/>
        <v>64.897260273972606</v>
      </c>
      <c r="M31" s="21">
        <f t="shared" si="1"/>
        <v>102.91095890410959</v>
      </c>
      <c r="N31" s="21">
        <f t="shared" si="1"/>
        <v>119.00684931506848</v>
      </c>
      <c r="O31" s="21">
        <f t="shared" si="1"/>
        <v>82.876712328767127</v>
      </c>
      <c r="P31" s="21">
        <f t="shared" si="1"/>
        <v>120.2054794520548</v>
      </c>
      <c r="Q31" s="21">
        <f t="shared" si="1"/>
        <v>107.7054794520548</v>
      </c>
      <c r="R31" s="55"/>
    </row>
    <row r="32" spans="1:18">
      <c r="A32" s="5">
        <v>1998</v>
      </c>
      <c r="B32" s="87">
        <f t="shared" ref="B32:Q42" si="2">IF(ISERROR((B6/$B6)*100),"..",(B6/$B6)*100)</f>
        <v>100</v>
      </c>
      <c r="C32" s="21">
        <f t="shared" si="2"/>
        <v>90.697674418604663</v>
      </c>
      <c r="D32" s="21">
        <f t="shared" si="2"/>
        <v>50.66445182724253</v>
      </c>
      <c r="E32" s="21">
        <f t="shared" si="2"/>
        <v>34.385382059800662</v>
      </c>
      <c r="F32" s="21">
        <f t="shared" si="2"/>
        <v>126.24584717607974</v>
      </c>
      <c r="G32" s="21">
        <f t="shared" si="2"/>
        <v>101.16279069767442</v>
      </c>
      <c r="H32" s="21">
        <f t="shared" si="2"/>
        <v>116.27906976744187</v>
      </c>
      <c r="I32" s="21">
        <f t="shared" si="2"/>
        <v>137.54152823920265</v>
      </c>
      <c r="J32" s="21">
        <f t="shared" si="2"/>
        <v>128.07308970099669</v>
      </c>
      <c r="K32" s="21">
        <f t="shared" si="2"/>
        <v>79.2358803986711</v>
      </c>
      <c r="L32" s="21">
        <f t="shared" si="2"/>
        <v>62.292358803986716</v>
      </c>
      <c r="M32" s="21">
        <f t="shared" si="2"/>
        <v>105.14950166112958</v>
      </c>
      <c r="N32" s="21">
        <f t="shared" si="2"/>
        <v>119.26910299003322</v>
      </c>
      <c r="O32" s="21">
        <f t="shared" si="2"/>
        <v>87.873754152823921</v>
      </c>
      <c r="P32" s="21">
        <f t="shared" si="2"/>
        <v>115.78073089700996</v>
      </c>
      <c r="Q32" s="21">
        <f t="shared" si="2"/>
        <v>111.46179401993356</v>
      </c>
      <c r="R32" s="55"/>
    </row>
    <row r="33" spans="1:18">
      <c r="A33" s="5">
        <v>1999</v>
      </c>
      <c r="B33" s="87">
        <f t="shared" si="2"/>
        <v>100</v>
      </c>
      <c r="C33" s="21">
        <f t="shared" si="2"/>
        <v>92.384105960264918</v>
      </c>
      <c r="D33" s="21">
        <f t="shared" si="2"/>
        <v>70.69536423841059</v>
      </c>
      <c r="E33" s="21">
        <f t="shared" si="2"/>
        <v>33.278145695364245</v>
      </c>
      <c r="F33" s="21">
        <f t="shared" si="2"/>
        <v>122.18543046357615</v>
      </c>
      <c r="G33" s="21">
        <f t="shared" si="2"/>
        <v>100.66225165562915</v>
      </c>
      <c r="H33" s="21">
        <f t="shared" si="2"/>
        <v>104.96688741721856</v>
      </c>
      <c r="I33" s="21">
        <f t="shared" si="2"/>
        <v>138.07947019867549</v>
      </c>
      <c r="J33" s="21">
        <f t="shared" si="2"/>
        <v>126.32450331125828</v>
      </c>
      <c r="K33" s="21">
        <f t="shared" si="2"/>
        <v>70.52980132450331</v>
      </c>
      <c r="L33" s="21">
        <f t="shared" si="2"/>
        <v>62.58278145695364</v>
      </c>
      <c r="M33" s="21">
        <f t="shared" si="2"/>
        <v>110.9271523178808</v>
      </c>
      <c r="N33" s="21">
        <f t="shared" si="2"/>
        <v>127.48344370860927</v>
      </c>
      <c r="O33" s="21">
        <f t="shared" si="2"/>
        <v>91.059602649006635</v>
      </c>
      <c r="P33" s="21">
        <f t="shared" si="2"/>
        <v>117.54966887417217</v>
      </c>
      <c r="Q33" s="21">
        <f t="shared" si="2"/>
        <v>108.27814569536424</v>
      </c>
      <c r="R33" s="55"/>
    </row>
    <row r="34" spans="1:18">
      <c r="A34" s="5">
        <v>2000</v>
      </c>
      <c r="B34" s="87">
        <f t="shared" si="2"/>
        <v>100</v>
      </c>
      <c r="C34" s="21">
        <f t="shared" si="2"/>
        <v>86.928104575163403</v>
      </c>
      <c r="D34" s="21">
        <f t="shared" si="2"/>
        <v>33.660130718954242</v>
      </c>
      <c r="E34" s="21">
        <f t="shared" si="2"/>
        <v>36.928104575163403</v>
      </c>
      <c r="F34" s="21">
        <f t="shared" si="2"/>
        <v>130.55555555555557</v>
      </c>
      <c r="G34" s="21">
        <f t="shared" si="2"/>
        <v>109.15032679738563</v>
      </c>
      <c r="H34" s="21">
        <f t="shared" si="2"/>
        <v>106.04575163398692</v>
      </c>
      <c r="I34" s="21">
        <f t="shared" si="2"/>
        <v>133.66013071895424</v>
      </c>
      <c r="J34" s="21">
        <f t="shared" si="2"/>
        <v>118.95424836601308</v>
      </c>
      <c r="K34" s="21">
        <f t="shared" si="2"/>
        <v>69.77124183006535</v>
      </c>
      <c r="L34" s="21">
        <f t="shared" si="2"/>
        <v>67.647058823529406</v>
      </c>
      <c r="M34" s="21">
        <f t="shared" si="2"/>
        <v>121.24183006535947</v>
      </c>
      <c r="N34" s="21">
        <f t="shared" si="2"/>
        <v>125.98039215686273</v>
      </c>
      <c r="O34" s="21">
        <f t="shared" si="2"/>
        <v>99.183006535947712</v>
      </c>
      <c r="P34" s="21">
        <f t="shared" si="2"/>
        <v>119.28104575163398</v>
      </c>
      <c r="Q34" s="21">
        <f t="shared" si="2"/>
        <v>114.21568627450979</v>
      </c>
      <c r="R34" s="55"/>
    </row>
    <row r="35" spans="1:18">
      <c r="A35" s="5">
        <v>2001</v>
      </c>
      <c r="B35" s="87">
        <f t="shared" si="2"/>
        <v>100</v>
      </c>
      <c r="C35" s="21">
        <f t="shared" si="2"/>
        <v>81.788079470198682</v>
      </c>
      <c r="D35" s="21">
        <f t="shared" si="2"/>
        <v>28.973509933774832</v>
      </c>
      <c r="E35" s="21">
        <f t="shared" si="2"/>
        <v>40.728476821192054</v>
      </c>
      <c r="F35" s="21">
        <f t="shared" si="2"/>
        <v>130.79470198675497</v>
      </c>
      <c r="G35" s="21">
        <f t="shared" si="2"/>
        <v>107.11920529801324</v>
      </c>
      <c r="H35" s="21">
        <f t="shared" si="2"/>
        <v>110.76158940397352</v>
      </c>
      <c r="I35" s="21">
        <f t="shared" si="2"/>
        <v>126.82119205298015</v>
      </c>
      <c r="J35" s="21">
        <f t="shared" si="2"/>
        <v>123.84105960264901</v>
      </c>
      <c r="K35" s="21">
        <f t="shared" si="2"/>
        <v>68.377483443708613</v>
      </c>
      <c r="L35" s="21">
        <f t="shared" si="2"/>
        <v>68.377483443708613</v>
      </c>
      <c r="M35" s="21">
        <f t="shared" si="2"/>
        <v>125.66225165562915</v>
      </c>
      <c r="N35" s="21">
        <f t="shared" si="2"/>
        <v>134.76821192052978</v>
      </c>
      <c r="O35" s="21">
        <f t="shared" si="2"/>
        <v>113.2450331125828</v>
      </c>
      <c r="P35" s="21">
        <f t="shared" si="2"/>
        <v>122.35099337748345</v>
      </c>
      <c r="Q35" s="21">
        <f t="shared" si="2"/>
        <v>117.88079470198676</v>
      </c>
      <c r="R35" s="55"/>
    </row>
    <row r="36" spans="1:18">
      <c r="A36" s="5">
        <v>2002</v>
      </c>
      <c r="B36" s="87">
        <f t="shared" si="2"/>
        <v>100</v>
      </c>
      <c r="C36" s="21">
        <f t="shared" si="2"/>
        <v>79.76973684210526</v>
      </c>
      <c r="D36" s="21">
        <f t="shared" si="2"/>
        <v>29.440789473684209</v>
      </c>
      <c r="E36" s="21">
        <f t="shared" si="2"/>
        <v>41.776315789473685</v>
      </c>
      <c r="F36" s="21">
        <f t="shared" si="2"/>
        <v>135.36184210526315</v>
      </c>
      <c r="G36" s="21">
        <f t="shared" si="2"/>
        <v>102.63157894736842</v>
      </c>
      <c r="H36" s="21">
        <f t="shared" si="2"/>
        <v>111.01973684210526</v>
      </c>
      <c r="I36" s="21">
        <f t="shared" si="2"/>
        <v>126.97368421052633</v>
      </c>
      <c r="J36" s="21">
        <f t="shared" si="2"/>
        <v>125.98684210526316</v>
      </c>
      <c r="K36" s="21">
        <f t="shared" si="2"/>
        <v>64.63815789473685</v>
      </c>
      <c r="L36" s="21">
        <f t="shared" si="2"/>
        <v>69.901315789473685</v>
      </c>
      <c r="M36" s="21">
        <f t="shared" si="2"/>
        <v>130.42763157894737</v>
      </c>
      <c r="N36" s="21">
        <f t="shared" si="2"/>
        <v>133.22368421052633</v>
      </c>
      <c r="O36" s="21">
        <f t="shared" si="2"/>
        <v>114.30921052631578</v>
      </c>
      <c r="P36" s="21">
        <f t="shared" si="2"/>
        <v>125.32894736842107</v>
      </c>
      <c r="Q36" s="21">
        <f t="shared" si="2"/>
        <v>118.25657894736842</v>
      </c>
      <c r="R36" s="55"/>
    </row>
    <row r="37" spans="1:18">
      <c r="A37" s="5">
        <v>2003</v>
      </c>
      <c r="B37" s="87">
        <f t="shared" si="2"/>
        <v>100</v>
      </c>
      <c r="C37" s="21">
        <f t="shared" si="2"/>
        <v>84.81421647819063</v>
      </c>
      <c r="D37" s="21">
        <f t="shared" si="2"/>
        <v>27.948303715670438</v>
      </c>
      <c r="E37" s="21">
        <f t="shared" si="2"/>
        <v>39.741518578352178</v>
      </c>
      <c r="F37" s="21">
        <f t="shared" si="2"/>
        <v>127.46365105008077</v>
      </c>
      <c r="G37" s="21">
        <f t="shared" si="2"/>
        <v>102.74636510500808</v>
      </c>
      <c r="H37" s="21">
        <f t="shared" si="2"/>
        <v>105.97738287560583</v>
      </c>
      <c r="I37" s="21">
        <f t="shared" si="2"/>
        <v>127.94830371567045</v>
      </c>
      <c r="J37" s="21">
        <f t="shared" si="2"/>
        <v>130.37156704361874</v>
      </c>
      <c r="K37" s="21">
        <f t="shared" si="2"/>
        <v>64.943457189014538</v>
      </c>
      <c r="L37" s="21">
        <f t="shared" si="2"/>
        <v>66.397415185783515</v>
      </c>
      <c r="M37" s="21">
        <f t="shared" si="2"/>
        <v>128.10985460420034</v>
      </c>
      <c r="N37" s="21">
        <f t="shared" si="2"/>
        <v>132.14862681744748</v>
      </c>
      <c r="O37" s="21">
        <f t="shared" si="2"/>
        <v>114.37802907915993</v>
      </c>
      <c r="P37" s="21">
        <f t="shared" si="2"/>
        <v>125.04038772213248</v>
      </c>
      <c r="Q37" s="21">
        <f t="shared" si="2"/>
        <v>129.24071082390952</v>
      </c>
      <c r="R37" s="55"/>
    </row>
    <row r="38" spans="1:18">
      <c r="A38" s="5">
        <v>2004</v>
      </c>
      <c r="B38" s="87">
        <f t="shared" si="2"/>
        <v>100</v>
      </c>
      <c r="C38" s="21">
        <f t="shared" si="2"/>
        <v>91.562499999999986</v>
      </c>
      <c r="D38" s="21">
        <f t="shared" si="2"/>
        <v>28.4375</v>
      </c>
      <c r="E38" s="21">
        <f t="shared" si="2"/>
        <v>35</v>
      </c>
      <c r="F38" s="21">
        <f t="shared" si="2"/>
        <v>127.8125</v>
      </c>
      <c r="G38" s="21">
        <f t="shared" si="2"/>
        <v>96.875</v>
      </c>
      <c r="H38" s="21">
        <f t="shared" si="2"/>
        <v>104.84375000000001</v>
      </c>
      <c r="I38" s="21">
        <f t="shared" si="2"/>
        <v>129.6875</v>
      </c>
      <c r="J38" s="21">
        <f t="shared" si="2"/>
        <v>127.03125</v>
      </c>
      <c r="K38" s="21">
        <f t="shared" si="2"/>
        <v>63.90625</v>
      </c>
      <c r="L38" s="21">
        <f t="shared" si="2"/>
        <v>68.75</v>
      </c>
      <c r="M38" s="21">
        <f t="shared" si="2"/>
        <v>137.03125</v>
      </c>
      <c r="N38" s="21">
        <f t="shared" si="2"/>
        <v>126.25</v>
      </c>
      <c r="O38" s="21">
        <f t="shared" si="2"/>
        <v>117.65625</v>
      </c>
      <c r="P38" s="21">
        <f t="shared" si="2"/>
        <v>125.93750000000001</v>
      </c>
      <c r="Q38" s="21">
        <f t="shared" si="2"/>
        <v>116.71875</v>
      </c>
      <c r="R38" s="55"/>
    </row>
    <row r="39" spans="1:18">
      <c r="A39" s="5">
        <v>2005</v>
      </c>
      <c r="B39" s="87">
        <f t="shared" si="2"/>
        <v>100</v>
      </c>
      <c r="C39" s="21">
        <f t="shared" si="2"/>
        <v>92.857142857142847</v>
      </c>
      <c r="D39" s="21">
        <f t="shared" si="2"/>
        <v>27.96352583586626</v>
      </c>
      <c r="E39" s="21">
        <f t="shared" si="2"/>
        <v>39.361702127659576</v>
      </c>
      <c r="F39" s="21">
        <f t="shared" si="2"/>
        <v>133.28267477203644</v>
      </c>
      <c r="G39" s="21">
        <f t="shared" si="2"/>
        <v>98.328267477203639</v>
      </c>
      <c r="H39" s="21">
        <f t="shared" si="2"/>
        <v>104.40729483282676</v>
      </c>
      <c r="I39" s="21">
        <f t="shared" si="2"/>
        <v>128.26747720364742</v>
      </c>
      <c r="J39" s="21">
        <f t="shared" si="2"/>
        <v>123.86018237082067</v>
      </c>
      <c r="K39" s="21">
        <f t="shared" si="2"/>
        <v>64.285714285714278</v>
      </c>
      <c r="L39" s="21">
        <f t="shared" si="2"/>
        <v>66.565349544072944</v>
      </c>
      <c r="M39" s="21">
        <f t="shared" si="2"/>
        <v>140.57750759878419</v>
      </c>
      <c r="N39" s="21">
        <f t="shared" si="2"/>
        <v>125.37993920972643</v>
      </c>
      <c r="O39" s="21">
        <f t="shared" si="2"/>
        <v>117.93313069908815</v>
      </c>
      <c r="P39" s="21">
        <f t="shared" si="2"/>
        <v>123.5562310030395</v>
      </c>
      <c r="Q39" s="21">
        <f t="shared" si="2"/>
        <v>119.6048632218845</v>
      </c>
      <c r="R39" s="55"/>
    </row>
    <row r="40" spans="1:18">
      <c r="A40" s="5">
        <v>2006</v>
      </c>
      <c r="B40" s="87">
        <f t="shared" si="2"/>
        <v>100</v>
      </c>
      <c r="C40" s="21">
        <f t="shared" si="2"/>
        <v>82.248520710059168</v>
      </c>
      <c r="D40" s="21">
        <f t="shared" si="2"/>
        <v>31.065088757396449</v>
      </c>
      <c r="E40" s="21">
        <f t="shared" si="2"/>
        <v>37.426035502958577</v>
      </c>
      <c r="F40" s="21">
        <f t="shared" si="2"/>
        <v>140.23668639053253</v>
      </c>
      <c r="G40" s="21">
        <f t="shared" si="2"/>
        <v>98.372781065088759</v>
      </c>
      <c r="H40" s="21">
        <f t="shared" si="2"/>
        <v>98.520710059171606</v>
      </c>
      <c r="I40" s="21">
        <f t="shared" si="2"/>
        <v>126.62721893491123</v>
      </c>
      <c r="J40" s="21">
        <f t="shared" si="2"/>
        <v>128.10650887573965</v>
      </c>
      <c r="K40" s="21">
        <f t="shared" si="2"/>
        <v>61.242603550295847</v>
      </c>
      <c r="L40" s="21">
        <f t="shared" si="2"/>
        <v>63.905325443786978</v>
      </c>
      <c r="M40" s="21">
        <f t="shared" si="2"/>
        <v>135.50295857988166</v>
      </c>
      <c r="N40" s="21">
        <f t="shared" si="2"/>
        <v>126.62721893491123</v>
      </c>
      <c r="O40" s="21">
        <f t="shared" si="2"/>
        <v>122.04142011834318</v>
      </c>
      <c r="P40" s="21">
        <f t="shared" si="2"/>
        <v>127.36686390532543</v>
      </c>
      <c r="Q40" s="21">
        <f t="shared" si="2"/>
        <v>118.49112426035502</v>
      </c>
      <c r="R40" s="55"/>
    </row>
    <row r="41" spans="1:18">
      <c r="A41" s="5">
        <v>2007</v>
      </c>
      <c r="B41" s="87">
        <f t="shared" si="2"/>
        <v>100</v>
      </c>
      <c r="C41" s="21">
        <f t="shared" si="2"/>
        <v>86.530014641288417</v>
      </c>
      <c r="D41" s="21">
        <f t="shared" si="2"/>
        <v>32.357247437774525</v>
      </c>
      <c r="E41" s="21">
        <f t="shared" si="2"/>
        <v>33.674963396778921</v>
      </c>
      <c r="F41" s="21">
        <f t="shared" si="2"/>
        <v>146.99853587115666</v>
      </c>
      <c r="G41" s="21">
        <f t="shared" si="2"/>
        <v>99.560761346998532</v>
      </c>
      <c r="H41" s="21">
        <f t="shared" si="2"/>
        <v>89.311859443631022</v>
      </c>
      <c r="I41" s="21">
        <f t="shared" si="2"/>
        <v>128.1112737920937</v>
      </c>
      <c r="J41" s="21">
        <f t="shared" si="2"/>
        <v>125.32942898975108</v>
      </c>
      <c r="K41" s="21">
        <f t="shared" si="2"/>
        <v>62.957540263543187</v>
      </c>
      <c r="L41" s="21">
        <f t="shared" si="2"/>
        <v>61.639824304538791</v>
      </c>
      <c r="M41" s="21">
        <f t="shared" si="2"/>
        <v>136.31039531478771</v>
      </c>
      <c r="N41" s="21">
        <f t="shared" si="2"/>
        <v>132.21083455344069</v>
      </c>
      <c r="O41" s="21">
        <f t="shared" si="2"/>
        <v>133.67496339677891</v>
      </c>
      <c r="P41" s="21">
        <f t="shared" si="2"/>
        <v>132.94289897510981</v>
      </c>
      <c r="Q41" s="21">
        <f t="shared" si="2"/>
        <v>118.15519765739384</v>
      </c>
      <c r="R41" s="55"/>
    </row>
    <row r="42" spans="1:18">
      <c r="A42" s="5">
        <v>2008</v>
      </c>
      <c r="B42" s="87">
        <f t="shared" si="2"/>
        <v>100</v>
      </c>
      <c r="C42" s="21">
        <f t="shared" si="2"/>
        <v>76.834532374100732</v>
      </c>
      <c r="D42" s="21">
        <f t="shared" si="2"/>
        <v>37.122302158273385</v>
      </c>
      <c r="E42" s="21">
        <f t="shared" si="2"/>
        <v>32.230215827338135</v>
      </c>
      <c r="F42" s="21">
        <f t="shared" si="2"/>
        <v>146.33093525179856</v>
      </c>
      <c r="G42" s="21">
        <f t="shared" si="2"/>
        <v>101.58273381294964</v>
      </c>
      <c r="H42" s="21">
        <f t="shared" si="2"/>
        <v>89.64028776978418</v>
      </c>
      <c r="I42" s="21">
        <f t="shared" si="2"/>
        <v>126.33093525179856</v>
      </c>
      <c r="J42" s="21">
        <f t="shared" si="2"/>
        <v>120.14388489208633</v>
      </c>
      <c r="K42" s="21">
        <f t="shared" si="2"/>
        <v>65.17985611510791</v>
      </c>
      <c r="L42" s="21">
        <f t="shared" si="2"/>
        <v>61.294964028776974</v>
      </c>
      <c r="M42" s="21">
        <f t="shared" ref="M42:Q42" si="3">IF(ISERROR((M16/$B16)*100),"..",(M16/$B16)*100)</f>
        <v>140.57553956834533</v>
      </c>
      <c r="N42" s="21">
        <f t="shared" si="3"/>
        <v>127.91366906474822</v>
      </c>
      <c r="O42" s="21">
        <f t="shared" si="3"/>
        <v>138.70503597122303</v>
      </c>
      <c r="P42" s="21">
        <f t="shared" si="3"/>
        <v>135.97122302158274</v>
      </c>
      <c r="Q42" s="21">
        <f t="shared" si="3"/>
        <v>121.15107913669065</v>
      </c>
      <c r="R42" s="55"/>
    </row>
    <row r="43" spans="1:18">
      <c r="A43" s="5">
        <v>2009</v>
      </c>
      <c r="B43" s="87">
        <f t="shared" ref="B43:Q44" si="4">IF(ISERROR((B17/$B17)*100),"..",(B17/$B17)*100)</f>
        <v>100</v>
      </c>
      <c r="C43" s="21">
        <f t="shared" si="4"/>
        <v>71.791255289139627</v>
      </c>
      <c r="D43" s="21">
        <f t="shared" si="4"/>
        <v>46.826516220028211</v>
      </c>
      <c r="E43" s="21">
        <f t="shared" si="4"/>
        <v>32.44005641748943</v>
      </c>
      <c r="F43" s="21">
        <f t="shared" si="4"/>
        <v>135.68406205923839</v>
      </c>
      <c r="G43" s="21">
        <f t="shared" si="4"/>
        <v>104.93653032440058</v>
      </c>
      <c r="H43" s="21">
        <f t="shared" si="4"/>
        <v>91.678420310296204</v>
      </c>
      <c r="I43" s="21">
        <f t="shared" si="4"/>
        <v>124.82369534555713</v>
      </c>
      <c r="J43" s="21">
        <f t="shared" si="4"/>
        <v>109.73201692524684</v>
      </c>
      <c r="K43" s="21">
        <f t="shared" si="4"/>
        <v>64.88011283497886</v>
      </c>
      <c r="L43" s="21">
        <f t="shared" si="4"/>
        <v>61.918194640338506</v>
      </c>
      <c r="M43" s="21">
        <f t="shared" si="4"/>
        <v>131.45275035260931</v>
      </c>
      <c r="N43" s="21">
        <f t="shared" si="4"/>
        <v>125.95204513399155</v>
      </c>
      <c r="O43" s="21">
        <f t="shared" si="4"/>
        <v>124.25952045133992</v>
      </c>
      <c r="P43" s="21">
        <f t="shared" si="4"/>
        <v>139.21015514809591</v>
      </c>
      <c r="Q43" s="21">
        <f t="shared" si="4"/>
        <v>123.69534555712272</v>
      </c>
      <c r="R43" s="55"/>
    </row>
    <row r="44" spans="1:18">
      <c r="A44" s="5">
        <v>2010</v>
      </c>
      <c r="B44" s="87">
        <f t="shared" si="4"/>
        <v>100</v>
      </c>
      <c r="C44" s="21">
        <f t="shared" si="4"/>
        <v>68.563685636856377</v>
      </c>
      <c r="D44" s="21">
        <f t="shared" si="4"/>
        <v>59.756097560975604</v>
      </c>
      <c r="E44" s="21">
        <f t="shared" si="4"/>
        <v>32.791327913279133</v>
      </c>
      <c r="F44" s="21">
        <f t="shared" si="4"/>
        <v>140.10840108401084</v>
      </c>
      <c r="G44" s="21">
        <f t="shared" si="4"/>
        <v>97.154471544715449</v>
      </c>
      <c r="H44" s="21">
        <f t="shared" si="4"/>
        <v>83.875338753387524</v>
      </c>
      <c r="I44" s="21">
        <f t="shared" si="4"/>
        <v>124.25474254742548</v>
      </c>
      <c r="J44" s="21">
        <f t="shared" si="4"/>
        <v>102.57452574525745</v>
      </c>
      <c r="K44" s="21">
        <f t="shared" si="4"/>
        <v>63.279132791327918</v>
      </c>
      <c r="L44" s="21">
        <f t="shared" si="4"/>
        <v>62.195121951219512</v>
      </c>
      <c r="M44" s="21">
        <f t="shared" si="4"/>
        <v>136.72086720867208</v>
      </c>
      <c r="N44" s="21">
        <f t="shared" si="4"/>
        <v>126.01626016260164</v>
      </c>
      <c r="O44" s="21">
        <f t="shared" si="4"/>
        <v>121.40921409214091</v>
      </c>
      <c r="P44" s="21">
        <f t="shared" si="4"/>
        <v>140.51490514905146</v>
      </c>
      <c r="Q44" s="21">
        <f t="shared" si="4"/>
        <v>125.20325203252034</v>
      </c>
      <c r="R44" s="55"/>
    </row>
    <row r="45" spans="1:18">
      <c r="A45" s="5">
        <v>2011</v>
      </c>
      <c r="B45" s="87" t="str">
        <f t="shared" ref="B45:Q45" si="5">IF(ISERROR((B19/$B19)*100),"..",(B19/$B19)*100)</f>
        <v>..</v>
      </c>
      <c r="C45" s="21" t="str">
        <f t="shared" si="5"/>
        <v>..</v>
      </c>
      <c r="D45" s="21" t="str">
        <f t="shared" si="5"/>
        <v>..</v>
      </c>
      <c r="E45" s="21" t="str">
        <f t="shared" si="5"/>
        <v>..</v>
      </c>
      <c r="F45" s="21" t="str">
        <f t="shared" si="5"/>
        <v>..</v>
      </c>
      <c r="G45" s="21" t="str">
        <f t="shared" si="5"/>
        <v>..</v>
      </c>
      <c r="H45" s="21" t="str">
        <f t="shared" si="5"/>
        <v>..</v>
      </c>
      <c r="I45" s="21" t="str">
        <f t="shared" si="5"/>
        <v>..</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87" t="str">
        <f t="shared" ref="B46:Q46" si="6">IF(ISERROR((B20/$B20)*100),"..",(B20/$B20)*100)</f>
        <v>..</v>
      </c>
      <c r="C46" s="21" t="str">
        <f t="shared" si="6"/>
        <v>..</v>
      </c>
      <c r="D46" s="21" t="str">
        <f t="shared" si="6"/>
        <v>..</v>
      </c>
      <c r="E46" s="21" t="str">
        <f t="shared" si="6"/>
        <v>..</v>
      </c>
      <c r="F46" s="21" t="str">
        <f t="shared" si="6"/>
        <v>..</v>
      </c>
      <c r="G46" s="21" t="str">
        <f t="shared" si="6"/>
        <v>..</v>
      </c>
      <c r="H46" s="21" t="str">
        <f t="shared" si="6"/>
        <v>..</v>
      </c>
      <c r="I46" s="21" t="str">
        <f t="shared" si="6"/>
        <v>..</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8" spans="1:18">
      <c r="B48" s="1" t="s">
        <v>23</v>
      </c>
      <c r="C48" s="1" t="s">
        <v>101</v>
      </c>
      <c r="J48" s="1" t="s">
        <v>23</v>
      </c>
      <c r="K48" s="1" t="s">
        <v>26</v>
      </c>
    </row>
    <row r="49" spans="2:11">
      <c r="B49" s="1" t="s">
        <v>16</v>
      </c>
      <c r="C49" s="1" t="s">
        <v>21</v>
      </c>
      <c r="K49" s="1" t="s">
        <v>102</v>
      </c>
    </row>
    <row r="50" spans="2:11">
      <c r="J50" s="1" t="s">
        <v>16</v>
      </c>
      <c r="K50" s="1" t="s">
        <v>21</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44.xml><?xml version="1.0" encoding="utf-8"?>
<worksheet xmlns="http://schemas.openxmlformats.org/spreadsheetml/2006/main" xmlns:r="http://schemas.openxmlformats.org/officeDocument/2006/relationships">
  <sheetPr codeName="Sheet36">
    <tabColor theme="4" tint="-0.249977111117893"/>
  </sheetPr>
  <dimension ref="A1:R81"/>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Contents'!B74</f>
        <v>Table 54: Nominal Gross Investment (Fixed, Non-Res), Newfoundland and Labrador, Business Sector Industries, 1997-2012</v>
      </c>
      <c r="H1" s="7"/>
      <c r="J1" s="7" t="str">
        <f>B1 &amp; " (continued)"</f>
        <v>Table 54: Nominal Gross Investment (Fixed, Non-Res), Newfoundland and Labrador, Business Sector Industries, 1997-2012 (continued)</v>
      </c>
    </row>
    <row r="3" spans="1:18" ht="33.75">
      <c r="A3" s="4"/>
      <c r="B3" s="94" t="s">
        <v>3</v>
      </c>
      <c r="C3" s="3" t="s">
        <v>2</v>
      </c>
      <c r="D3" s="3" t="s">
        <v>1</v>
      </c>
      <c r="E3" s="3" t="s">
        <v>0</v>
      </c>
      <c r="F3" s="3" t="s">
        <v>4</v>
      </c>
      <c r="G3" s="3" t="s">
        <v>5</v>
      </c>
      <c r="H3" s="3" t="s">
        <v>6</v>
      </c>
      <c r="I3" s="3" t="s">
        <v>7</v>
      </c>
      <c r="J3" s="3" t="s">
        <v>8</v>
      </c>
      <c r="K3" s="3" t="s">
        <v>9</v>
      </c>
      <c r="L3" s="3" t="s">
        <v>139</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2">
        <v>2051</v>
      </c>
      <c r="C5" s="34">
        <v>29.8</v>
      </c>
      <c r="D5" s="34" t="s">
        <v>25</v>
      </c>
      <c r="E5" s="34" t="s">
        <v>25</v>
      </c>
      <c r="F5" s="34">
        <v>30.1</v>
      </c>
      <c r="G5" s="34">
        <v>117.8</v>
      </c>
      <c r="H5" s="22">
        <v>31</v>
      </c>
      <c r="I5" s="22">
        <v>70</v>
      </c>
      <c r="J5" s="22" t="s">
        <v>25</v>
      </c>
      <c r="K5" s="22">
        <v>102.1</v>
      </c>
      <c r="L5" s="22">
        <v>74.8</v>
      </c>
      <c r="M5" s="22" t="s">
        <v>25</v>
      </c>
      <c r="N5" s="22" t="s">
        <v>25</v>
      </c>
      <c r="O5" s="22" t="s">
        <v>25</v>
      </c>
      <c r="P5" s="22">
        <v>10.1</v>
      </c>
      <c r="Q5" s="22" t="s">
        <v>25</v>
      </c>
      <c r="R5" s="55"/>
    </row>
    <row r="6" spans="1:18">
      <c r="A6" s="5">
        <v>1998</v>
      </c>
      <c r="B6" s="92">
        <v>2037.7</v>
      </c>
      <c r="C6" s="34">
        <v>40.5</v>
      </c>
      <c r="D6" s="34" t="s">
        <v>25</v>
      </c>
      <c r="E6" s="34" t="s">
        <v>25</v>
      </c>
      <c r="F6" s="34">
        <v>33.799999999999997</v>
      </c>
      <c r="G6" s="34">
        <v>193.8</v>
      </c>
      <c r="H6" s="22">
        <v>19.399999999999999</v>
      </c>
      <c r="I6" s="22">
        <v>50.4</v>
      </c>
      <c r="J6" s="22" t="s">
        <v>25</v>
      </c>
      <c r="K6" s="22">
        <v>134.4</v>
      </c>
      <c r="L6" s="22">
        <v>106.9</v>
      </c>
      <c r="M6" s="22" t="s">
        <v>25</v>
      </c>
      <c r="N6" s="22" t="s">
        <v>25</v>
      </c>
      <c r="O6" s="22" t="s">
        <v>25</v>
      </c>
      <c r="P6" s="22">
        <v>13.2</v>
      </c>
      <c r="Q6" s="22" t="s">
        <v>25</v>
      </c>
      <c r="R6" s="55"/>
    </row>
    <row r="7" spans="1:18">
      <c r="A7" s="5">
        <v>1999</v>
      </c>
      <c r="B7" s="92">
        <v>2715.8</v>
      </c>
      <c r="C7" s="34">
        <v>47.2</v>
      </c>
      <c r="D7" s="34" t="s">
        <v>25</v>
      </c>
      <c r="E7" s="34" t="s">
        <v>25</v>
      </c>
      <c r="F7" s="34">
        <v>43.4</v>
      </c>
      <c r="G7" s="34">
        <v>137.30000000000001</v>
      </c>
      <c r="H7" s="22">
        <v>40.4</v>
      </c>
      <c r="I7" s="22">
        <v>43.3</v>
      </c>
      <c r="J7" s="22" t="s">
        <v>25</v>
      </c>
      <c r="K7" s="22">
        <v>123.4</v>
      </c>
      <c r="L7" s="22" t="s">
        <v>25</v>
      </c>
      <c r="M7" s="22" t="s">
        <v>25</v>
      </c>
      <c r="N7" s="22" t="s">
        <v>25</v>
      </c>
      <c r="O7" s="22" t="s">
        <v>25</v>
      </c>
      <c r="P7" s="22">
        <v>8.8000000000000007</v>
      </c>
      <c r="Q7" s="22" t="s">
        <v>25</v>
      </c>
      <c r="R7" s="55"/>
    </row>
    <row r="8" spans="1:18">
      <c r="A8" s="5">
        <v>2000</v>
      </c>
      <c r="B8" s="92">
        <v>2280.6</v>
      </c>
      <c r="C8" s="34">
        <v>47.2</v>
      </c>
      <c r="D8" s="34" t="s">
        <v>25</v>
      </c>
      <c r="E8" s="34" t="s">
        <v>25</v>
      </c>
      <c r="F8" s="34">
        <v>45.4</v>
      </c>
      <c r="G8" s="34">
        <v>148.80000000000001</v>
      </c>
      <c r="H8" s="22">
        <v>46.6</v>
      </c>
      <c r="I8" s="22">
        <v>56.6</v>
      </c>
      <c r="J8" s="22" t="s">
        <v>25</v>
      </c>
      <c r="K8" s="22" t="s">
        <v>25</v>
      </c>
      <c r="L8" s="22" t="s">
        <v>25</v>
      </c>
      <c r="M8" s="22" t="s">
        <v>25</v>
      </c>
      <c r="N8" s="22" t="s">
        <v>25</v>
      </c>
      <c r="O8" s="22" t="s">
        <v>25</v>
      </c>
      <c r="P8" s="22">
        <v>13</v>
      </c>
      <c r="Q8" s="22" t="s">
        <v>25</v>
      </c>
      <c r="R8" s="55"/>
    </row>
    <row r="9" spans="1:18">
      <c r="A9" s="5">
        <v>2001</v>
      </c>
      <c r="B9" s="92">
        <v>2181.1999999999998</v>
      </c>
      <c r="C9" s="34">
        <v>41.1</v>
      </c>
      <c r="D9" s="34" t="s">
        <v>25</v>
      </c>
      <c r="E9" s="34" t="s">
        <v>25</v>
      </c>
      <c r="F9" s="34">
        <v>45.6</v>
      </c>
      <c r="G9" s="34">
        <v>149.19999999999999</v>
      </c>
      <c r="H9" s="22">
        <v>38.200000000000003</v>
      </c>
      <c r="I9" s="22">
        <v>90.1</v>
      </c>
      <c r="J9" s="22" t="s">
        <v>25</v>
      </c>
      <c r="K9" s="22" t="s">
        <v>25</v>
      </c>
      <c r="L9" s="22" t="s">
        <v>25</v>
      </c>
      <c r="M9" s="22" t="s">
        <v>25</v>
      </c>
      <c r="N9" s="22" t="s">
        <v>25</v>
      </c>
      <c r="O9" s="22" t="s">
        <v>25</v>
      </c>
      <c r="P9" s="22">
        <v>13.4</v>
      </c>
      <c r="Q9" s="22" t="s">
        <v>25</v>
      </c>
      <c r="R9" s="55"/>
    </row>
    <row r="10" spans="1:18">
      <c r="A10" s="5">
        <v>2002</v>
      </c>
      <c r="B10" s="92">
        <v>2063.9</v>
      </c>
      <c r="C10" s="34">
        <v>51.4</v>
      </c>
      <c r="D10" s="34" t="s">
        <v>25</v>
      </c>
      <c r="E10" s="34" t="s">
        <v>25</v>
      </c>
      <c r="F10" s="34">
        <v>39.299999999999997</v>
      </c>
      <c r="G10" s="34">
        <v>140.80000000000001</v>
      </c>
      <c r="H10" s="22">
        <v>37.4</v>
      </c>
      <c r="I10" s="22">
        <v>75</v>
      </c>
      <c r="J10" s="22" t="s">
        <v>25</v>
      </c>
      <c r="K10" s="22" t="s">
        <v>25</v>
      </c>
      <c r="L10" s="22" t="s">
        <v>25</v>
      </c>
      <c r="M10" s="22" t="s">
        <v>25</v>
      </c>
      <c r="N10" s="22" t="s">
        <v>25</v>
      </c>
      <c r="O10" s="22" t="s">
        <v>25</v>
      </c>
      <c r="P10" s="22">
        <v>21.7</v>
      </c>
      <c r="Q10" s="22" t="s">
        <v>25</v>
      </c>
      <c r="R10" s="55"/>
    </row>
    <row r="11" spans="1:18">
      <c r="A11" s="5">
        <v>2003</v>
      </c>
      <c r="B11" s="92">
        <v>2432.6</v>
      </c>
      <c r="C11" s="34">
        <v>55.5</v>
      </c>
      <c r="D11" s="34" t="s">
        <v>25</v>
      </c>
      <c r="E11" s="34" t="s">
        <v>25</v>
      </c>
      <c r="F11" s="34">
        <v>42.3</v>
      </c>
      <c r="G11" s="34">
        <v>129.5</v>
      </c>
      <c r="H11" s="22">
        <v>38.9</v>
      </c>
      <c r="I11" s="22">
        <v>107.1</v>
      </c>
      <c r="J11" s="22" t="s">
        <v>25</v>
      </c>
      <c r="K11" s="22" t="s">
        <v>25</v>
      </c>
      <c r="L11" s="22" t="s">
        <v>25</v>
      </c>
      <c r="M11" s="22" t="s">
        <v>25</v>
      </c>
      <c r="N11" s="22" t="s">
        <v>25</v>
      </c>
      <c r="O11" s="22" t="s">
        <v>25</v>
      </c>
      <c r="P11" s="22">
        <v>23.7</v>
      </c>
      <c r="Q11" s="22" t="s">
        <v>25</v>
      </c>
      <c r="R11" s="55"/>
    </row>
    <row r="12" spans="1:18">
      <c r="A12" s="5">
        <v>2004</v>
      </c>
      <c r="B12" s="92">
        <v>2936.7</v>
      </c>
      <c r="C12" s="34">
        <v>53.5</v>
      </c>
      <c r="D12" s="34" t="s">
        <v>25</v>
      </c>
      <c r="E12" s="34" t="s">
        <v>25</v>
      </c>
      <c r="F12" s="34">
        <v>50.6</v>
      </c>
      <c r="G12" s="34">
        <v>168.3</v>
      </c>
      <c r="H12" s="22">
        <v>32.299999999999997</v>
      </c>
      <c r="I12" s="22">
        <v>102.8</v>
      </c>
      <c r="J12" s="22" t="s">
        <v>25</v>
      </c>
      <c r="K12" s="22" t="s">
        <v>25</v>
      </c>
      <c r="L12" s="22" t="s">
        <v>25</v>
      </c>
      <c r="M12" s="22" t="s">
        <v>25</v>
      </c>
      <c r="N12" s="22" t="s">
        <v>25</v>
      </c>
      <c r="O12" s="22" t="s">
        <v>25</v>
      </c>
      <c r="P12" s="22">
        <v>30.4</v>
      </c>
      <c r="Q12" s="22" t="s">
        <v>25</v>
      </c>
      <c r="R12" s="55"/>
    </row>
    <row r="13" spans="1:18">
      <c r="A13" s="5">
        <v>2005</v>
      </c>
      <c r="B13" s="92">
        <v>3248.6</v>
      </c>
      <c r="C13" s="34">
        <v>53.5</v>
      </c>
      <c r="D13" s="34" t="s">
        <v>25</v>
      </c>
      <c r="E13" s="34" t="s">
        <v>25</v>
      </c>
      <c r="F13" s="34">
        <v>52.7</v>
      </c>
      <c r="G13" s="34">
        <v>229</v>
      </c>
      <c r="H13" s="22">
        <v>29.9</v>
      </c>
      <c r="I13" s="22">
        <v>93.3</v>
      </c>
      <c r="J13" s="22" t="s">
        <v>25</v>
      </c>
      <c r="K13" s="22" t="s">
        <v>25</v>
      </c>
      <c r="L13" s="22" t="s">
        <v>25</v>
      </c>
      <c r="M13" s="22" t="s">
        <v>25</v>
      </c>
      <c r="N13" s="22" t="s">
        <v>25</v>
      </c>
      <c r="O13" s="22" t="s">
        <v>25</v>
      </c>
      <c r="P13" s="22">
        <v>38.200000000000003</v>
      </c>
      <c r="Q13" s="22" t="s">
        <v>25</v>
      </c>
      <c r="R13" s="55"/>
    </row>
    <row r="14" spans="1:18">
      <c r="A14" s="5">
        <v>2006</v>
      </c>
      <c r="B14" s="92">
        <v>2913</v>
      </c>
      <c r="C14" s="34">
        <v>47.1</v>
      </c>
      <c r="D14" s="34" t="s">
        <v>25</v>
      </c>
      <c r="E14" s="34" t="s">
        <v>25</v>
      </c>
      <c r="F14" s="34">
        <v>49.8</v>
      </c>
      <c r="G14" s="34" t="s">
        <v>25</v>
      </c>
      <c r="H14" s="22">
        <v>28.8</v>
      </c>
      <c r="I14" s="22">
        <v>118.8</v>
      </c>
      <c r="J14" s="22" t="s">
        <v>25</v>
      </c>
      <c r="K14" s="22" t="s">
        <v>25</v>
      </c>
      <c r="L14" s="22" t="s">
        <v>25</v>
      </c>
      <c r="M14" s="22" t="s">
        <v>25</v>
      </c>
      <c r="N14" s="22" t="s">
        <v>25</v>
      </c>
      <c r="O14" s="22" t="s">
        <v>25</v>
      </c>
      <c r="P14" s="22" t="s">
        <v>25</v>
      </c>
      <c r="Q14" s="22" t="s">
        <v>25</v>
      </c>
      <c r="R14" s="55"/>
    </row>
    <row r="15" spans="1:18">
      <c r="A15" s="5">
        <v>2007</v>
      </c>
      <c r="B15" s="92">
        <v>2490.6</v>
      </c>
      <c r="C15" s="34">
        <v>44.8</v>
      </c>
      <c r="D15" s="34" t="s">
        <v>25</v>
      </c>
      <c r="E15" s="34" t="s">
        <v>25</v>
      </c>
      <c r="F15" s="34">
        <v>86.8</v>
      </c>
      <c r="G15" s="34" t="s">
        <v>25</v>
      </c>
      <c r="H15" s="22">
        <v>22.4</v>
      </c>
      <c r="I15" s="22">
        <v>123.4</v>
      </c>
      <c r="J15" s="22" t="s">
        <v>25</v>
      </c>
      <c r="K15" s="22" t="s">
        <v>25</v>
      </c>
      <c r="L15" s="22" t="s">
        <v>25</v>
      </c>
      <c r="M15" s="22" t="s">
        <v>25</v>
      </c>
      <c r="N15" s="22" t="s">
        <v>25</v>
      </c>
      <c r="O15" s="22" t="s">
        <v>25</v>
      </c>
      <c r="P15" s="22" t="s">
        <v>25</v>
      </c>
      <c r="Q15" s="22" t="s">
        <v>25</v>
      </c>
      <c r="R15" s="55"/>
    </row>
    <row r="16" spans="1:18">
      <c r="A16" s="5">
        <v>2008</v>
      </c>
      <c r="B16" s="92">
        <v>3078.9</v>
      </c>
      <c r="C16" s="34">
        <v>46.2</v>
      </c>
      <c r="D16" s="34" t="s">
        <v>25</v>
      </c>
      <c r="E16" s="34" t="s">
        <v>25</v>
      </c>
      <c r="F16" s="34">
        <v>78.7</v>
      </c>
      <c r="G16" s="34" t="s">
        <v>25</v>
      </c>
      <c r="H16" s="22">
        <v>36.799999999999997</v>
      </c>
      <c r="I16" s="22">
        <v>119.4</v>
      </c>
      <c r="J16" s="22" t="s">
        <v>25</v>
      </c>
      <c r="K16" s="22" t="s">
        <v>25</v>
      </c>
      <c r="L16" s="22" t="s">
        <v>25</v>
      </c>
      <c r="M16" s="22" t="s">
        <v>25</v>
      </c>
      <c r="N16" s="22" t="s">
        <v>25</v>
      </c>
      <c r="O16" s="22" t="s">
        <v>25</v>
      </c>
      <c r="P16" s="22" t="s">
        <v>25</v>
      </c>
      <c r="Q16" s="22" t="s">
        <v>25</v>
      </c>
      <c r="R16" s="55"/>
    </row>
    <row r="17" spans="1:18">
      <c r="A17" s="5">
        <v>2009</v>
      </c>
      <c r="B17" s="92">
        <v>2687.2</v>
      </c>
      <c r="C17" s="34">
        <v>44.3</v>
      </c>
      <c r="D17" s="34" t="s">
        <v>25</v>
      </c>
      <c r="E17" s="34" t="s">
        <v>25</v>
      </c>
      <c r="F17" s="34">
        <v>94</v>
      </c>
      <c r="G17" s="34" t="s">
        <v>25</v>
      </c>
      <c r="H17" s="22">
        <v>29.9</v>
      </c>
      <c r="I17" s="22">
        <v>90.9</v>
      </c>
      <c r="J17" s="22" t="s">
        <v>25</v>
      </c>
      <c r="K17" s="22" t="s">
        <v>25</v>
      </c>
      <c r="L17" s="22" t="s">
        <v>25</v>
      </c>
      <c r="M17" s="22" t="s">
        <v>25</v>
      </c>
      <c r="N17" s="22" t="s">
        <v>25</v>
      </c>
      <c r="O17" s="22" t="s">
        <v>25</v>
      </c>
      <c r="P17" s="22" t="s">
        <v>25</v>
      </c>
      <c r="Q17" s="22" t="s">
        <v>25</v>
      </c>
      <c r="R17" s="55"/>
    </row>
    <row r="18" spans="1:18">
      <c r="A18" s="5">
        <v>2010</v>
      </c>
      <c r="B18" s="92">
        <v>3346.4</v>
      </c>
      <c r="C18" s="34" t="s">
        <v>25</v>
      </c>
      <c r="D18" s="34" t="s">
        <v>25</v>
      </c>
      <c r="E18" s="34" t="s">
        <v>25</v>
      </c>
      <c r="F18" s="34">
        <v>116.7</v>
      </c>
      <c r="G18" s="34" t="s">
        <v>25</v>
      </c>
      <c r="H18" s="22" t="s">
        <v>25</v>
      </c>
      <c r="I18" s="22">
        <v>120.2</v>
      </c>
      <c r="J18" s="22" t="s">
        <v>25</v>
      </c>
      <c r="K18" s="22" t="s">
        <v>25</v>
      </c>
      <c r="L18" s="22" t="s">
        <v>25</v>
      </c>
      <c r="M18" s="22" t="s">
        <v>25</v>
      </c>
      <c r="N18" s="22" t="s">
        <v>25</v>
      </c>
      <c r="O18" s="22" t="s">
        <v>25</v>
      </c>
      <c r="P18" s="22" t="s">
        <v>25</v>
      </c>
      <c r="Q18" s="22" t="s">
        <v>25</v>
      </c>
      <c r="R18" s="55"/>
    </row>
    <row r="19" spans="1:18">
      <c r="A19" s="5">
        <v>2011</v>
      </c>
      <c r="B19" s="92">
        <v>4726.8</v>
      </c>
      <c r="C19" s="34" t="s">
        <v>25</v>
      </c>
      <c r="D19" s="34" t="s">
        <v>25</v>
      </c>
      <c r="E19" s="34" t="s">
        <v>25</v>
      </c>
      <c r="F19" s="34">
        <v>113.7</v>
      </c>
      <c r="G19" s="34" t="s">
        <v>25</v>
      </c>
      <c r="H19" s="22" t="s">
        <v>25</v>
      </c>
      <c r="I19" s="22">
        <v>117.5</v>
      </c>
      <c r="J19" s="22" t="s">
        <v>25</v>
      </c>
      <c r="K19" s="22" t="s">
        <v>25</v>
      </c>
      <c r="L19" s="22" t="s">
        <v>25</v>
      </c>
      <c r="M19" s="22" t="s">
        <v>25</v>
      </c>
      <c r="N19" s="22" t="s">
        <v>25</v>
      </c>
      <c r="O19" s="22" t="s">
        <v>25</v>
      </c>
      <c r="P19" s="22" t="s">
        <v>25</v>
      </c>
      <c r="Q19" s="22" t="s">
        <v>25</v>
      </c>
      <c r="R19" s="55"/>
    </row>
    <row r="20" spans="1:18">
      <c r="A20" s="5">
        <v>2012</v>
      </c>
      <c r="B20" s="92">
        <v>6773.2</v>
      </c>
      <c r="C20" s="34" t="s">
        <v>25</v>
      </c>
      <c r="D20" s="34" t="s">
        <v>25</v>
      </c>
      <c r="E20" s="34" t="s">
        <v>25</v>
      </c>
      <c r="F20" s="34">
        <v>119.7</v>
      </c>
      <c r="G20" s="34" t="s">
        <v>25</v>
      </c>
      <c r="H20" s="22" t="s">
        <v>25</v>
      </c>
      <c r="I20" s="22">
        <v>143.6</v>
      </c>
      <c r="J20" s="22" t="s">
        <v>25</v>
      </c>
      <c r="K20" s="22" t="s">
        <v>25</v>
      </c>
      <c r="L20" s="22" t="s">
        <v>25</v>
      </c>
      <c r="M20" s="22" t="s">
        <v>25</v>
      </c>
      <c r="N20" s="22" t="s">
        <v>25</v>
      </c>
      <c r="O20" s="22" t="s">
        <v>25</v>
      </c>
      <c r="P20" s="22" t="s">
        <v>25</v>
      </c>
      <c r="Q20" s="22"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3.8376340044036672</v>
      </c>
      <c r="C23" s="9" t="str">
        <f t="shared" si="0"/>
        <v>n.a.</v>
      </c>
      <c r="D23" s="9" t="str">
        <f t="shared" si="0"/>
        <v>n.a.</v>
      </c>
      <c r="E23" s="9" t="str">
        <f t="shared" si="0"/>
        <v>n.a.</v>
      </c>
      <c r="F23" s="9">
        <f t="shared" si="0"/>
        <v>10.986349276663709</v>
      </c>
      <c r="G23" s="9" t="str">
        <f t="shared" si="0"/>
        <v>n.a.</v>
      </c>
      <c r="H23" s="28" t="str">
        <f t="shared" si="0"/>
        <v>n.a.</v>
      </c>
      <c r="I23" s="28">
        <f t="shared" si="0"/>
        <v>4.2466320502245969</v>
      </c>
      <c r="J23" s="28" t="str">
        <f t="shared" si="0"/>
        <v>n.a.</v>
      </c>
      <c r="K23" s="28" t="str">
        <f t="shared" si="0"/>
        <v>n.a.</v>
      </c>
      <c r="L23" s="28" t="str">
        <f t="shared" si="0"/>
        <v>n.a.</v>
      </c>
      <c r="M23" s="28" t="str">
        <f t="shared" si="0"/>
        <v>n.a.</v>
      </c>
      <c r="N23" s="28" t="str">
        <f t="shared" si="0"/>
        <v>n.a.</v>
      </c>
      <c r="O23" s="28" t="str">
        <f t="shared" si="0"/>
        <v>n.a.</v>
      </c>
      <c r="P23" s="28" t="str">
        <f t="shared" si="0"/>
        <v>n.a.</v>
      </c>
      <c r="Q23" s="58" t="str">
        <f t="shared" si="0"/>
        <v>n.a.</v>
      </c>
      <c r="R23" s="55"/>
    </row>
    <row r="24" spans="1:18">
      <c r="A24" s="26" t="s">
        <v>19</v>
      </c>
      <c r="B24" s="16">
        <f t="shared" si="0"/>
        <v>3.6003334419368427</v>
      </c>
      <c r="C24" s="9">
        <f t="shared" si="0"/>
        <v>16.566899444345218</v>
      </c>
      <c r="D24" s="9" t="str">
        <f t="shared" si="0"/>
        <v>n.a.</v>
      </c>
      <c r="E24" s="9" t="str">
        <f t="shared" si="0"/>
        <v>n.a.</v>
      </c>
      <c r="F24" s="9">
        <f t="shared" si="0"/>
        <v>14.682315344194263</v>
      </c>
      <c r="G24" s="9">
        <f t="shared" si="0"/>
        <v>8.0983869874452274</v>
      </c>
      <c r="H24" s="28">
        <f t="shared" si="0"/>
        <v>14.55342387094969</v>
      </c>
      <c r="I24" s="28">
        <f t="shared" si="0"/>
        <v>-6.8378583488479361</v>
      </c>
      <c r="J24" s="28" t="str">
        <f t="shared" si="0"/>
        <v>n.a.</v>
      </c>
      <c r="K24" s="28" t="str">
        <f t="shared" si="0"/>
        <v>n.a.</v>
      </c>
      <c r="L24" s="28" t="str">
        <f t="shared" si="0"/>
        <v>n.a.</v>
      </c>
      <c r="M24" s="28" t="str">
        <f t="shared" si="0"/>
        <v>n.a.</v>
      </c>
      <c r="N24" s="28" t="str">
        <f t="shared" si="0"/>
        <v>n.a.</v>
      </c>
      <c r="O24" s="28" t="str">
        <f t="shared" si="0"/>
        <v>n.a.</v>
      </c>
      <c r="P24" s="28">
        <f t="shared" si="0"/>
        <v>8.7778972882069048</v>
      </c>
      <c r="Q24" s="28" t="str">
        <f t="shared" si="0"/>
        <v>n.a.</v>
      </c>
      <c r="R24" s="55"/>
    </row>
    <row r="25" spans="1:18">
      <c r="A25" s="26" t="s">
        <v>20</v>
      </c>
      <c r="B25" s="16">
        <f t="shared" si="0"/>
        <v>3.9089301080396988</v>
      </c>
      <c r="C25" s="9" t="str">
        <f t="shared" si="0"/>
        <v>n.a.</v>
      </c>
      <c r="D25" s="9" t="str">
        <f t="shared" si="0"/>
        <v>n.a.</v>
      </c>
      <c r="E25" s="9" t="str">
        <f t="shared" si="0"/>
        <v>n.a.</v>
      </c>
      <c r="F25" s="9">
        <f t="shared" si="0"/>
        <v>9.9009636077581611</v>
      </c>
      <c r="G25" s="9" t="str">
        <f t="shared" si="0"/>
        <v>n.a.</v>
      </c>
      <c r="H25" s="28" t="str">
        <f t="shared" si="0"/>
        <v>n.a.</v>
      </c>
      <c r="I25" s="28">
        <f t="shared" si="0"/>
        <v>7.8223526207356064</v>
      </c>
      <c r="J25" s="28" t="str">
        <f t="shared" si="0"/>
        <v>n.a.</v>
      </c>
      <c r="K25" s="28" t="str">
        <f t="shared" si="0"/>
        <v>n.a.</v>
      </c>
      <c r="L25" s="28" t="str">
        <f t="shared" si="0"/>
        <v>n.a.</v>
      </c>
      <c r="M25" s="28" t="str">
        <f t="shared" si="0"/>
        <v>n.a.</v>
      </c>
      <c r="N25" s="28" t="str">
        <f t="shared" si="0"/>
        <v>n.a.</v>
      </c>
      <c r="O25" s="28" t="str">
        <f t="shared" si="0"/>
        <v>n.a.</v>
      </c>
      <c r="P25" s="28" t="str">
        <f t="shared" si="0"/>
        <v>n.a.</v>
      </c>
      <c r="Q25" s="28" t="str">
        <f t="shared" si="0"/>
        <v>n.a.</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tr">
        <f>L3</f>
        <v>Finance and Insurance</v>
      </c>
      <c r="M29" s="3" t="s">
        <v>10</v>
      </c>
      <c r="N29" s="3" t="s">
        <v>15</v>
      </c>
      <c r="O29" s="3" t="s">
        <v>11</v>
      </c>
      <c r="P29" s="3" t="s">
        <v>12</v>
      </c>
      <c r="Q29" s="3" t="s">
        <v>13</v>
      </c>
      <c r="R29" s="55"/>
    </row>
    <row r="30" spans="1:18" ht="11.25" customHeight="1">
      <c r="A30" s="5"/>
      <c r="B30" s="141" t="s">
        <v>22</v>
      </c>
      <c r="C30" s="142"/>
      <c r="D30" s="142"/>
      <c r="E30" s="142"/>
      <c r="F30" s="142"/>
      <c r="G30" s="142"/>
      <c r="H30" s="142"/>
      <c r="I30" s="142"/>
      <c r="J30" s="142" t="s">
        <v>22</v>
      </c>
      <c r="K30" s="142"/>
      <c r="L30" s="142"/>
      <c r="M30" s="142"/>
      <c r="N30" s="142"/>
      <c r="O30" s="142"/>
      <c r="P30" s="142"/>
      <c r="Q30" s="142"/>
      <c r="R30" s="55"/>
    </row>
    <row r="31" spans="1:18">
      <c r="A31" s="5">
        <v>1997</v>
      </c>
      <c r="B31" s="87">
        <f>IF(ISERROR((B5/$B5)*100),"..",(B5/$B5)*100)</f>
        <v>100</v>
      </c>
      <c r="C31" s="21">
        <f t="shared" ref="C31:Q31" si="1">IF(ISERROR((C5/$B5)*100),"..",(C5/$B5)*100)</f>
        <v>1.4529497805948319</v>
      </c>
      <c r="D31" s="21" t="str">
        <f t="shared" si="1"/>
        <v>..</v>
      </c>
      <c r="E31" s="21" t="str">
        <f t="shared" si="1"/>
        <v>..</v>
      </c>
      <c r="F31" s="21">
        <f t="shared" si="1"/>
        <v>1.4675767918088738</v>
      </c>
      <c r="G31" s="21">
        <f t="shared" si="1"/>
        <v>5.7435397367137977</v>
      </c>
      <c r="H31" s="21">
        <f t="shared" si="1"/>
        <v>1.5114578254509994</v>
      </c>
      <c r="I31" s="21">
        <f t="shared" si="1"/>
        <v>3.4129692832764507</v>
      </c>
      <c r="J31" s="21" t="str">
        <f t="shared" si="1"/>
        <v>..</v>
      </c>
      <c r="K31" s="21">
        <f t="shared" si="1"/>
        <v>4.9780594831789369</v>
      </c>
      <c r="L31" s="21">
        <f t="shared" si="1"/>
        <v>3.6470014627011214</v>
      </c>
      <c r="M31" s="21" t="str">
        <f t="shared" si="1"/>
        <v>..</v>
      </c>
      <c r="N31" s="21" t="str">
        <f t="shared" si="1"/>
        <v>..</v>
      </c>
      <c r="O31" s="21" t="str">
        <f t="shared" si="1"/>
        <v>..</v>
      </c>
      <c r="P31" s="21">
        <f t="shared" si="1"/>
        <v>0.49244271087274499</v>
      </c>
      <c r="Q31" s="21" t="str">
        <f t="shared" si="1"/>
        <v>..</v>
      </c>
      <c r="R31" s="55"/>
    </row>
    <row r="32" spans="1:18">
      <c r="A32" s="5">
        <v>1998</v>
      </c>
      <c r="B32" s="87">
        <f t="shared" ref="B32:Q42" si="2">IF(ISERROR((B6/$B6)*100),"..",(B6/$B6)*100)</f>
        <v>100</v>
      </c>
      <c r="C32" s="21">
        <f t="shared" si="2"/>
        <v>1.9875349658929187</v>
      </c>
      <c r="D32" s="21" t="str">
        <f t="shared" si="2"/>
        <v>..</v>
      </c>
      <c r="E32" s="21" t="str">
        <f t="shared" si="2"/>
        <v>..</v>
      </c>
      <c r="F32" s="21">
        <f t="shared" si="2"/>
        <v>1.6587328851155714</v>
      </c>
      <c r="G32" s="21">
        <f t="shared" si="2"/>
        <v>9.5107228738283371</v>
      </c>
      <c r="H32" s="21">
        <f t="shared" si="2"/>
        <v>0.95205378613142255</v>
      </c>
      <c r="I32" s="21">
        <f t="shared" si="2"/>
        <v>2.4733768464445207</v>
      </c>
      <c r="J32" s="21" t="str">
        <f t="shared" si="2"/>
        <v>..</v>
      </c>
      <c r="K32" s="21">
        <f t="shared" si="2"/>
        <v>6.5956715905187213</v>
      </c>
      <c r="L32" s="21">
        <f t="shared" si="2"/>
        <v>5.246110811208716</v>
      </c>
      <c r="M32" s="21" t="str">
        <f t="shared" si="2"/>
        <v>..</v>
      </c>
      <c r="N32" s="21" t="str">
        <f t="shared" si="2"/>
        <v>..</v>
      </c>
      <c r="O32" s="21" t="str">
        <f t="shared" si="2"/>
        <v>..</v>
      </c>
      <c r="P32" s="21">
        <f t="shared" si="2"/>
        <v>0.64778917406880299</v>
      </c>
      <c r="Q32" s="21" t="str">
        <f t="shared" si="2"/>
        <v>..</v>
      </c>
      <c r="R32" s="55"/>
    </row>
    <row r="33" spans="1:18">
      <c r="A33" s="5">
        <v>1999</v>
      </c>
      <c r="B33" s="87">
        <f t="shared" si="2"/>
        <v>100</v>
      </c>
      <c r="C33" s="21">
        <f t="shared" si="2"/>
        <v>1.737977759776125</v>
      </c>
      <c r="D33" s="21" t="str">
        <f t="shared" si="2"/>
        <v>..</v>
      </c>
      <c r="E33" s="21" t="str">
        <f t="shared" si="2"/>
        <v>..</v>
      </c>
      <c r="F33" s="21">
        <f t="shared" si="2"/>
        <v>1.5980558214890639</v>
      </c>
      <c r="G33" s="21">
        <f t="shared" si="2"/>
        <v>5.0556005596877531</v>
      </c>
      <c r="H33" s="21">
        <f t="shared" si="2"/>
        <v>1.4875911333676999</v>
      </c>
      <c r="I33" s="21">
        <f t="shared" si="2"/>
        <v>1.5943736652183516</v>
      </c>
      <c r="J33" s="21" t="str">
        <f t="shared" si="2"/>
        <v>..</v>
      </c>
      <c r="K33" s="21">
        <f t="shared" si="2"/>
        <v>4.5437808380587672</v>
      </c>
      <c r="L33" s="21" t="str">
        <f t="shared" si="2"/>
        <v>..</v>
      </c>
      <c r="M33" s="21" t="str">
        <f t="shared" si="2"/>
        <v>..</v>
      </c>
      <c r="N33" s="21" t="str">
        <f t="shared" si="2"/>
        <v>..</v>
      </c>
      <c r="O33" s="21" t="str">
        <f t="shared" si="2"/>
        <v>..</v>
      </c>
      <c r="P33" s="21">
        <f t="shared" si="2"/>
        <v>0.32402975182266736</v>
      </c>
      <c r="Q33" s="21" t="str">
        <f t="shared" si="2"/>
        <v>..</v>
      </c>
      <c r="R33" s="55"/>
    </row>
    <row r="34" spans="1:18">
      <c r="A34" s="5">
        <v>2000</v>
      </c>
      <c r="B34" s="87">
        <f t="shared" si="2"/>
        <v>100</v>
      </c>
      <c r="C34" s="21">
        <f t="shared" si="2"/>
        <v>2.0696307989125673</v>
      </c>
      <c r="D34" s="21" t="str">
        <f t="shared" si="2"/>
        <v>..</v>
      </c>
      <c r="E34" s="21" t="str">
        <f t="shared" si="2"/>
        <v>..</v>
      </c>
      <c r="F34" s="21">
        <f t="shared" si="2"/>
        <v>1.9907042006489521</v>
      </c>
      <c r="G34" s="21">
        <f t="shared" si="2"/>
        <v>6.5245987897921607</v>
      </c>
      <c r="H34" s="21">
        <f t="shared" si="2"/>
        <v>2.0433219328246954</v>
      </c>
      <c r="I34" s="21">
        <f t="shared" si="2"/>
        <v>2.4818030342892223</v>
      </c>
      <c r="J34" s="21" t="str">
        <f t="shared" si="2"/>
        <v>..</v>
      </c>
      <c r="K34" s="21" t="str">
        <f t="shared" si="2"/>
        <v>..</v>
      </c>
      <c r="L34" s="21" t="str">
        <f t="shared" si="2"/>
        <v>..</v>
      </c>
      <c r="M34" s="21" t="str">
        <f t="shared" si="2"/>
        <v>..</v>
      </c>
      <c r="N34" s="21" t="str">
        <f t="shared" si="2"/>
        <v>..</v>
      </c>
      <c r="O34" s="21" t="str">
        <f t="shared" si="2"/>
        <v>..</v>
      </c>
      <c r="P34" s="21">
        <f t="shared" si="2"/>
        <v>0.57002543190388488</v>
      </c>
      <c r="Q34" s="21" t="str">
        <f t="shared" si="2"/>
        <v>..</v>
      </c>
      <c r="R34" s="55"/>
    </row>
    <row r="35" spans="1:18">
      <c r="A35" s="5">
        <v>2001</v>
      </c>
      <c r="B35" s="87">
        <f t="shared" si="2"/>
        <v>100</v>
      </c>
      <c r="C35" s="21">
        <f t="shared" si="2"/>
        <v>1.8842838804327897</v>
      </c>
      <c r="D35" s="21" t="str">
        <f t="shared" si="2"/>
        <v>..</v>
      </c>
      <c r="E35" s="21" t="str">
        <f t="shared" si="2"/>
        <v>..</v>
      </c>
      <c r="F35" s="21">
        <f t="shared" si="2"/>
        <v>2.0905923344947737</v>
      </c>
      <c r="G35" s="21">
        <f t="shared" si="2"/>
        <v>6.8402714102328996</v>
      </c>
      <c r="H35" s="21">
        <f t="shared" si="2"/>
        <v>1.7513295433706217</v>
      </c>
      <c r="I35" s="21">
        <f t="shared" si="2"/>
        <v>4.1307537135521732</v>
      </c>
      <c r="J35" s="21" t="str">
        <f t="shared" si="2"/>
        <v>..</v>
      </c>
      <c r="K35" s="21" t="str">
        <f t="shared" si="2"/>
        <v>..</v>
      </c>
      <c r="L35" s="21" t="str">
        <f t="shared" si="2"/>
        <v>..</v>
      </c>
      <c r="M35" s="21" t="str">
        <f t="shared" si="2"/>
        <v>..</v>
      </c>
      <c r="N35" s="21" t="str">
        <f t="shared" si="2"/>
        <v>..</v>
      </c>
      <c r="O35" s="21" t="str">
        <f t="shared" si="2"/>
        <v>..</v>
      </c>
      <c r="P35" s="21">
        <f t="shared" si="2"/>
        <v>0.61434072987346422</v>
      </c>
      <c r="Q35" s="21" t="str">
        <f t="shared" si="2"/>
        <v>..</v>
      </c>
      <c r="R35" s="55"/>
    </row>
    <row r="36" spans="1:18">
      <c r="A36" s="5">
        <v>2002</v>
      </c>
      <c r="B36" s="87">
        <f t="shared" si="2"/>
        <v>100</v>
      </c>
      <c r="C36" s="21">
        <f t="shared" si="2"/>
        <v>2.490430737923349</v>
      </c>
      <c r="D36" s="21" t="str">
        <f t="shared" si="2"/>
        <v>..</v>
      </c>
      <c r="E36" s="21" t="str">
        <f t="shared" si="2"/>
        <v>..</v>
      </c>
      <c r="F36" s="21">
        <f t="shared" si="2"/>
        <v>1.9041620233538443</v>
      </c>
      <c r="G36" s="21">
        <f t="shared" si="2"/>
        <v>6.8220359513542324</v>
      </c>
      <c r="H36" s="21">
        <f t="shared" si="2"/>
        <v>1.8121032995784678</v>
      </c>
      <c r="I36" s="21">
        <f t="shared" si="2"/>
        <v>3.633896991133291</v>
      </c>
      <c r="J36" s="21" t="str">
        <f t="shared" si="2"/>
        <v>..</v>
      </c>
      <c r="K36" s="21" t="str">
        <f t="shared" si="2"/>
        <v>..</v>
      </c>
      <c r="L36" s="21" t="str">
        <f t="shared" si="2"/>
        <v>..</v>
      </c>
      <c r="M36" s="21" t="str">
        <f t="shared" si="2"/>
        <v>..</v>
      </c>
      <c r="N36" s="21" t="str">
        <f t="shared" si="2"/>
        <v>..</v>
      </c>
      <c r="O36" s="21" t="str">
        <f t="shared" si="2"/>
        <v>..</v>
      </c>
      <c r="P36" s="21">
        <f t="shared" si="2"/>
        <v>1.0514075294345655</v>
      </c>
      <c r="Q36" s="21" t="str">
        <f t="shared" si="2"/>
        <v>..</v>
      </c>
      <c r="R36" s="55"/>
    </row>
    <row r="37" spans="1:18">
      <c r="A37" s="5">
        <v>2003</v>
      </c>
      <c r="B37" s="87">
        <f t="shared" si="2"/>
        <v>100</v>
      </c>
      <c r="C37" s="21">
        <f t="shared" si="2"/>
        <v>2.2815094960124971</v>
      </c>
      <c r="D37" s="21" t="str">
        <f t="shared" si="2"/>
        <v>..</v>
      </c>
      <c r="E37" s="21" t="str">
        <f t="shared" si="2"/>
        <v>..</v>
      </c>
      <c r="F37" s="21">
        <f t="shared" si="2"/>
        <v>1.7388802104743897</v>
      </c>
      <c r="G37" s="21">
        <f t="shared" si="2"/>
        <v>5.3235221573624933</v>
      </c>
      <c r="H37" s="21">
        <f t="shared" si="2"/>
        <v>1.5991120611691194</v>
      </c>
      <c r="I37" s="21">
        <f t="shared" si="2"/>
        <v>4.4026967031160078</v>
      </c>
      <c r="J37" s="21" t="str">
        <f t="shared" si="2"/>
        <v>..</v>
      </c>
      <c r="K37" s="21" t="str">
        <f t="shared" si="2"/>
        <v>..</v>
      </c>
      <c r="L37" s="21" t="str">
        <f t="shared" si="2"/>
        <v>..</v>
      </c>
      <c r="M37" s="21" t="str">
        <f t="shared" si="2"/>
        <v>..</v>
      </c>
      <c r="N37" s="21" t="str">
        <f t="shared" si="2"/>
        <v>..</v>
      </c>
      <c r="O37" s="21" t="str">
        <f t="shared" si="2"/>
        <v>..</v>
      </c>
      <c r="P37" s="21">
        <f t="shared" si="2"/>
        <v>0.97426621721614737</v>
      </c>
      <c r="Q37" s="21" t="str">
        <f t="shared" si="2"/>
        <v>..</v>
      </c>
      <c r="R37" s="55"/>
    </row>
    <row r="38" spans="1:18">
      <c r="A38" s="5">
        <v>2004</v>
      </c>
      <c r="B38" s="87">
        <f t="shared" si="2"/>
        <v>100</v>
      </c>
      <c r="C38" s="21">
        <f t="shared" si="2"/>
        <v>1.8217727381073994</v>
      </c>
      <c r="D38" s="21" t="str">
        <f t="shared" si="2"/>
        <v>..</v>
      </c>
      <c r="E38" s="21" t="str">
        <f t="shared" si="2"/>
        <v>..</v>
      </c>
      <c r="F38" s="21">
        <f t="shared" si="2"/>
        <v>1.7230224401539145</v>
      </c>
      <c r="G38" s="21">
        <f t="shared" si="2"/>
        <v>5.7309224639901934</v>
      </c>
      <c r="H38" s="21">
        <f t="shared" si="2"/>
        <v>1.099874008240542</v>
      </c>
      <c r="I38" s="21">
        <f t="shared" si="2"/>
        <v>3.5005278033166478</v>
      </c>
      <c r="J38" s="21" t="str">
        <f t="shared" si="2"/>
        <v>..</v>
      </c>
      <c r="K38" s="21" t="str">
        <f t="shared" si="2"/>
        <v>..</v>
      </c>
      <c r="L38" s="21" t="str">
        <f t="shared" si="2"/>
        <v>..</v>
      </c>
      <c r="M38" s="21" t="str">
        <f t="shared" si="2"/>
        <v>..</v>
      </c>
      <c r="N38" s="21" t="str">
        <f t="shared" si="2"/>
        <v>..</v>
      </c>
      <c r="O38" s="21" t="str">
        <f t="shared" si="2"/>
        <v>..</v>
      </c>
      <c r="P38" s="21">
        <f t="shared" si="2"/>
        <v>1.035175537167569</v>
      </c>
      <c r="Q38" s="21" t="str">
        <f t="shared" si="2"/>
        <v>..</v>
      </c>
      <c r="R38" s="55"/>
    </row>
    <row r="39" spans="1:18">
      <c r="A39" s="5">
        <v>2005</v>
      </c>
      <c r="B39" s="87">
        <f t="shared" si="2"/>
        <v>100</v>
      </c>
      <c r="C39" s="21">
        <f t="shared" si="2"/>
        <v>1.6468632641753369</v>
      </c>
      <c r="D39" s="21" t="str">
        <f t="shared" si="2"/>
        <v>..</v>
      </c>
      <c r="E39" s="21" t="str">
        <f t="shared" si="2"/>
        <v>..</v>
      </c>
      <c r="F39" s="21">
        <f t="shared" si="2"/>
        <v>1.6222372714400053</v>
      </c>
      <c r="G39" s="21">
        <f t="shared" si="2"/>
        <v>7.0491904204888272</v>
      </c>
      <c r="H39" s="21">
        <f t="shared" si="2"/>
        <v>0.92039647848303885</v>
      </c>
      <c r="I39" s="21">
        <f t="shared" si="2"/>
        <v>2.8720064027581111</v>
      </c>
      <c r="J39" s="21" t="str">
        <f t="shared" si="2"/>
        <v>..</v>
      </c>
      <c r="K39" s="21" t="str">
        <f t="shared" si="2"/>
        <v>..</v>
      </c>
      <c r="L39" s="21" t="str">
        <f t="shared" si="2"/>
        <v>..</v>
      </c>
      <c r="M39" s="21" t="str">
        <f t="shared" si="2"/>
        <v>..</v>
      </c>
      <c r="N39" s="21" t="str">
        <f t="shared" si="2"/>
        <v>..</v>
      </c>
      <c r="O39" s="21" t="str">
        <f t="shared" si="2"/>
        <v>..</v>
      </c>
      <c r="P39" s="21">
        <f t="shared" si="2"/>
        <v>1.1758911531121099</v>
      </c>
      <c r="Q39" s="21" t="str">
        <f t="shared" si="2"/>
        <v>..</v>
      </c>
      <c r="R39" s="55"/>
    </row>
    <row r="40" spans="1:18">
      <c r="A40" s="5">
        <v>2006</v>
      </c>
      <c r="B40" s="87">
        <f t="shared" si="2"/>
        <v>100</v>
      </c>
      <c r="C40" s="21">
        <f t="shared" si="2"/>
        <v>1.6168898043254376</v>
      </c>
      <c r="D40" s="21" t="str">
        <f t="shared" si="2"/>
        <v>..</v>
      </c>
      <c r="E40" s="21" t="str">
        <f t="shared" si="2"/>
        <v>..</v>
      </c>
      <c r="F40" s="21">
        <f t="shared" si="2"/>
        <v>1.709577754891864</v>
      </c>
      <c r="G40" s="21" t="str">
        <f t="shared" si="2"/>
        <v>..</v>
      </c>
      <c r="H40" s="21">
        <f t="shared" si="2"/>
        <v>0.98867147270854794</v>
      </c>
      <c r="I40" s="21">
        <f t="shared" si="2"/>
        <v>4.07826982492276</v>
      </c>
      <c r="J40" s="21" t="str">
        <f t="shared" si="2"/>
        <v>..</v>
      </c>
      <c r="K40" s="21" t="str">
        <f t="shared" si="2"/>
        <v>..</v>
      </c>
      <c r="L40" s="21" t="str">
        <f t="shared" si="2"/>
        <v>..</v>
      </c>
      <c r="M40" s="21" t="str">
        <f t="shared" si="2"/>
        <v>..</v>
      </c>
      <c r="N40" s="21" t="str">
        <f t="shared" si="2"/>
        <v>..</v>
      </c>
      <c r="O40" s="21" t="str">
        <f t="shared" si="2"/>
        <v>..</v>
      </c>
      <c r="P40" s="21" t="str">
        <f t="shared" si="2"/>
        <v>..</v>
      </c>
      <c r="Q40" s="21" t="str">
        <f t="shared" si="2"/>
        <v>..</v>
      </c>
      <c r="R40" s="55"/>
    </row>
    <row r="41" spans="1:18">
      <c r="A41" s="5">
        <v>2007</v>
      </c>
      <c r="B41" s="87">
        <f t="shared" si="2"/>
        <v>100</v>
      </c>
      <c r="C41" s="21">
        <f t="shared" si="2"/>
        <v>1.7987633501967397</v>
      </c>
      <c r="D41" s="21" t="str">
        <f t="shared" si="2"/>
        <v>..</v>
      </c>
      <c r="E41" s="21" t="str">
        <f t="shared" si="2"/>
        <v>..</v>
      </c>
      <c r="F41" s="21">
        <f t="shared" si="2"/>
        <v>3.4851039910061834</v>
      </c>
      <c r="G41" s="21" t="str">
        <f t="shared" si="2"/>
        <v>..</v>
      </c>
      <c r="H41" s="21">
        <f t="shared" si="2"/>
        <v>0.89938167509836986</v>
      </c>
      <c r="I41" s="21">
        <f t="shared" si="2"/>
        <v>4.9546294065686984</v>
      </c>
      <c r="J41" s="21" t="str">
        <f t="shared" si="2"/>
        <v>..</v>
      </c>
      <c r="K41" s="21" t="str">
        <f t="shared" si="2"/>
        <v>..</v>
      </c>
      <c r="L41" s="21" t="str">
        <f t="shared" si="2"/>
        <v>..</v>
      </c>
      <c r="M41" s="21" t="str">
        <f t="shared" si="2"/>
        <v>..</v>
      </c>
      <c r="N41" s="21" t="str">
        <f t="shared" si="2"/>
        <v>..</v>
      </c>
      <c r="O41" s="21" t="str">
        <f t="shared" si="2"/>
        <v>..</v>
      </c>
      <c r="P41" s="21" t="str">
        <f t="shared" si="2"/>
        <v>..</v>
      </c>
      <c r="Q41" s="21" t="str">
        <f t="shared" si="2"/>
        <v>..</v>
      </c>
      <c r="R41" s="55"/>
    </row>
    <row r="42" spans="1:18">
      <c r="A42" s="5">
        <v>2008</v>
      </c>
      <c r="B42" s="87">
        <f t="shared" si="2"/>
        <v>100</v>
      </c>
      <c r="C42" s="21">
        <f t="shared" si="2"/>
        <v>1.5005359056806002</v>
      </c>
      <c r="D42" s="21" t="str">
        <f t="shared" si="2"/>
        <v>..</v>
      </c>
      <c r="E42" s="21" t="str">
        <f t="shared" si="2"/>
        <v>..</v>
      </c>
      <c r="F42" s="21">
        <f t="shared" si="2"/>
        <v>2.5561077008022344</v>
      </c>
      <c r="G42" s="21" t="str">
        <f t="shared" si="2"/>
        <v>..</v>
      </c>
      <c r="H42" s="21">
        <f t="shared" si="2"/>
        <v>1.1952320633992657</v>
      </c>
      <c r="I42" s="21">
        <f t="shared" si="2"/>
        <v>3.8780083796160971</v>
      </c>
      <c r="J42" s="21" t="str">
        <f t="shared" si="2"/>
        <v>..</v>
      </c>
      <c r="K42" s="21" t="str">
        <f t="shared" si="2"/>
        <v>..</v>
      </c>
      <c r="L42" s="21" t="str">
        <f t="shared" si="2"/>
        <v>..</v>
      </c>
      <c r="M42" s="21" t="str">
        <f t="shared" ref="M42:Q42" si="3">IF(ISERROR((M16/$B16)*100),"..",(M16/$B16)*100)</f>
        <v>..</v>
      </c>
      <c r="N42" s="21" t="str">
        <f t="shared" si="3"/>
        <v>..</v>
      </c>
      <c r="O42" s="21" t="str">
        <f t="shared" si="3"/>
        <v>..</v>
      </c>
      <c r="P42" s="21" t="str">
        <f t="shared" si="3"/>
        <v>..</v>
      </c>
      <c r="Q42" s="21" t="str">
        <f t="shared" si="3"/>
        <v>..</v>
      </c>
      <c r="R42" s="55"/>
    </row>
    <row r="43" spans="1:18">
      <c r="A43" s="5">
        <v>2009</v>
      </c>
      <c r="B43" s="87">
        <f t="shared" ref="B43:Q44" si="4">IF(ISERROR((B17/$B17)*100),"..",(B17/$B17)*100)</f>
        <v>100</v>
      </c>
      <c r="C43" s="21">
        <f t="shared" si="4"/>
        <v>1.6485561178922299</v>
      </c>
      <c r="D43" s="21" t="str">
        <f t="shared" si="4"/>
        <v>..</v>
      </c>
      <c r="E43" s="21" t="str">
        <f t="shared" si="4"/>
        <v>..</v>
      </c>
      <c r="F43" s="21">
        <f t="shared" si="4"/>
        <v>3.4980649002679374</v>
      </c>
      <c r="G43" s="21" t="str">
        <f t="shared" si="4"/>
        <v>..</v>
      </c>
      <c r="H43" s="21">
        <f t="shared" si="4"/>
        <v>1.1126823459362907</v>
      </c>
      <c r="I43" s="21">
        <f t="shared" si="4"/>
        <v>3.382703185471867</v>
      </c>
      <c r="J43" s="21" t="str">
        <f t="shared" si="4"/>
        <v>..</v>
      </c>
      <c r="K43" s="21" t="str">
        <f t="shared" si="4"/>
        <v>..</v>
      </c>
      <c r="L43" s="21" t="str">
        <f t="shared" si="4"/>
        <v>..</v>
      </c>
      <c r="M43" s="21" t="str">
        <f t="shared" si="4"/>
        <v>..</v>
      </c>
      <c r="N43" s="21" t="str">
        <f t="shared" si="4"/>
        <v>..</v>
      </c>
      <c r="O43" s="21" t="str">
        <f t="shared" si="4"/>
        <v>..</v>
      </c>
      <c r="P43" s="21" t="str">
        <f t="shared" si="4"/>
        <v>..</v>
      </c>
      <c r="Q43" s="21" t="str">
        <f t="shared" si="4"/>
        <v>..</v>
      </c>
      <c r="R43" s="55"/>
    </row>
    <row r="44" spans="1:18">
      <c r="A44" s="5">
        <v>2010</v>
      </c>
      <c r="B44" s="87">
        <f t="shared" si="4"/>
        <v>100</v>
      </c>
      <c r="C44" s="21" t="str">
        <f t="shared" si="4"/>
        <v>..</v>
      </c>
      <c r="D44" s="21" t="str">
        <f t="shared" si="4"/>
        <v>..</v>
      </c>
      <c r="E44" s="21" t="str">
        <f t="shared" si="4"/>
        <v>..</v>
      </c>
      <c r="F44" s="21">
        <f t="shared" si="4"/>
        <v>3.487329667702606</v>
      </c>
      <c r="G44" s="21" t="str">
        <f t="shared" si="4"/>
        <v>..</v>
      </c>
      <c r="H44" s="21" t="str">
        <f t="shared" si="4"/>
        <v>..</v>
      </c>
      <c r="I44" s="21">
        <f t="shared" si="4"/>
        <v>3.5919196748744922</v>
      </c>
      <c r="J44" s="21" t="str">
        <f t="shared" si="4"/>
        <v>..</v>
      </c>
      <c r="K44" s="21" t="str">
        <f t="shared" si="4"/>
        <v>..</v>
      </c>
      <c r="L44" s="21" t="str">
        <f t="shared" si="4"/>
        <v>..</v>
      </c>
      <c r="M44" s="21" t="str">
        <f t="shared" si="4"/>
        <v>..</v>
      </c>
      <c r="N44" s="21" t="str">
        <f t="shared" si="4"/>
        <v>..</v>
      </c>
      <c r="O44" s="21" t="str">
        <f t="shared" si="4"/>
        <v>..</v>
      </c>
      <c r="P44" s="21" t="str">
        <f t="shared" si="4"/>
        <v>..</v>
      </c>
      <c r="Q44" s="21" t="str">
        <f t="shared" si="4"/>
        <v>..</v>
      </c>
      <c r="R44" s="55"/>
    </row>
    <row r="45" spans="1:18">
      <c r="A45" s="5">
        <v>2011</v>
      </c>
      <c r="B45" s="87">
        <f t="shared" ref="B45:Q45" si="5">IF(ISERROR((B19/$B19)*100),"..",(B19/$B19)*100)</f>
        <v>100</v>
      </c>
      <c r="C45" s="21" t="str">
        <f t="shared" si="5"/>
        <v>..</v>
      </c>
      <c r="D45" s="21" t="str">
        <f t="shared" si="5"/>
        <v>..</v>
      </c>
      <c r="E45" s="21" t="str">
        <f t="shared" si="5"/>
        <v>..</v>
      </c>
      <c r="F45" s="21">
        <f t="shared" si="5"/>
        <v>2.4054328509774052</v>
      </c>
      <c r="G45" s="21" t="str">
        <f t="shared" si="5"/>
        <v>..</v>
      </c>
      <c r="H45" s="21" t="str">
        <f t="shared" si="5"/>
        <v>..</v>
      </c>
      <c r="I45" s="21">
        <f t="shared" si="5"/>
        <v>2.4858255056274858</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87">
        <f t="shared" ref="B46:Q46" si="6">IF(ISERROR((B20/$B20)*100),"..",(B20/$B20)*100)</f>
        <v>100</v>
      </c>
      <c r="C46" s="21" t="str">
        <f t="shared" si="6"/>
        <v>..</v>
      </c>
      <c r="D46" s="21" t="str">
        <f t="shared" si="6"/>
        <v>..</v>
      </c>
      <c r="E46" s="21" t="str">
        <f t="shared" si="6"/>
        <v>..</v>
      </c>
      <c r="F46" s="21">
        <f t="shared" si="6"/>
        <v>1.7672591980157093</v>
      </c>
      <c r="G46" s="21" t="str">
        <f t="shared" si="6"/>
        <v>..</v>
      </c>
      <c r="H46" s="21" t="str">
        <f t="shared" si="6"/>
        <v>..</v>
      </c>
      <c r="I46" s="21">
        <f t="shared" si="6"/>
        <v>2.1201204748124964</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7" spans="1:18">
      <c r="H47" s="55"/>
      <c r="I47" s="55"/>
      <c r="J47" s="55"/>
      <c r="K47" s="55"/>
      <c r="L47" s="55"/>
      <c r="M47" s="55"/>
      <c r="N47" s="55"/>
      <c r="O47" s="55"/>
      <c r="P47" s="55"/>
      <c r="Q47" s="55"/>
      <c r="R47" s="55"/>
    </row>
    <row r="48" spans="1:18">
      <c r="B48" s="1" t="s">
        <v>16</v>
      </c>
      <c r="C48" s="1" t="s">
        <v>57</v>
      </c>
      <c r="H48" s="55"/>
      <c r="I48" s="55"/>
      <c r="J48" s="55" t="s">
        <v>23</v>
      </c>
      <c r="K48" s="55" t="s">
        <v>26</v>
      </c>
      <c r="L48" s="55"/>
      <c r="M48" s="55"/>
      <c r="N48" s="55"/>
      <c r="O48" s="55"/>
      <c r="P48" s="55"/>
      <c r="Q48" s="55"/>
      <c r="R48" s="55"/>
    </row>
    <row r="49" spans="1:18">
      <c r="H49" s="55"/>
      <c r="I49" s="55"/>
      <c r="J49" s="55"/>
      <c r="K49" s="55" t="s">
        <v>58</v>
      </c>
      <c r="L49" s="55"/>
      <c r="M49" s="55"/>
      <c r="N49" s="55"/>
      <c r="O49" s="55"/>
      <c r="P49" s="55"/>
      <c r="Q49" s="55"/>
      <c r="R49" s="55"/>
    </row>
    <row r="50" spans="1:18">
      <c r="H50" s="55"/>
      <c r="I50" s="55"/>
      <c r="J50" s="55" t="s">
        <v>16</v>
      </c>
      <c r="K50" s="55" t="s">
        <v>57</v>
      </c>
      <c r="L50" s="55"/>
      <c r="M50" s="55"/>
      <c r="N50" s="55"/>
      <c r="O50" s="55"/>
      <c r="P50" s="55"/>
      <c r="Q50" s="55"/>
      <c r="R50" s="55"/>
    </row>
    <row r="51" spans="1:18">
      <c r="H51" s="55"/>
      <c r="I51" s="55"/>
      <c r="J51" s="55"/>
      <c r="K51" s="55"/>
      <c r="L51" s="55"/>
      <c r="M51" s="55"/>
      <c r="N51" s="55"/>
      <c r="O51" s="55"/>
      <c r="P51" s="55"/>
      <c r="Q51" s="55"/>
      <c r="R51" s="55"/>
    </row>
    <row r="52" spans="1:18">
      <c r="H52" s="55"/>
      <c r="I52" s="55"/>
      <c r="J52" s="55"/>
      <c r="K52" s="55"/>
      <c r="L52" s="55"/>
      <c r="M52" s="55"/>
      <c r="N52" s="55"/>
      <c r="O52" s="55"/>
      <c r="P52" s="55"/>
      <c r="Q52" s="55"/>
      <c r="R52" s="55"/>
    </row>
    <row r="53" spans="1:18" ht="12.75">
      <c r="B53" s="7" t="str">
        <f>'Table of Contents'!B75</f>
        <v>Table 55: Real Gross Investment (Fixed, Non-Res), Newfoundland and Labrador, Business Sector Industries, 1997-2012</v>
      </c>
      <c r="H53" s="55"/>
      <c r="I53" s="55"/>
      <c r="J53" s="86" t="str">
        <f>B53 &amp; " (continued)"</f>
        <v>Table 55: Real Gross Investment (Fixed, Non-Res), Newfoundland and Labrador, Business Sector Industries, 1997-2012 (continued)</v>
      </c>
      <c r="K53" s="55"/>
      <c r="L53" s="55"/>
      <c r="M53" s="55"/>
      <c r="N53" s="55"/>
      <c r="O53" s="55"/>
      <c r="P53" s="55"/>
      <c r="Q53" s="55"/>
      <c r="R53" s="55"/>
    </row>
    <row r="54" spans="1:18">
      <c r="H54" s="55"/>
      <c r="I54" s="55"/>
      <c r="J54" s="55"/>
      <c r="K54" s="55"/>
      <c r="L54" s="55"/>
      <c r="M54" s="55"/>
      <c r="N54" s="55"/>
      <c r="O54" s="55"/>
      <c r="P54" s="55"/>
      <c r="Q54" s="55"/>
      <c r="R54" s="55"/>
    </row>
    <row r="55" spans="1:18" ht="33.75">
      <c r="A55" s="4"/>
      <c r="B55" s="94" t="s">
        <v>3</v>
      </c>
      <c r="C55" s="3" t="s">
        <v>2</v>
      </c>
      <c r="D55" s="3" t="s">
        <v>1</v>
      </c>
      <c r="E55" s="3" t="s">
        <v>0</v>
      </c>
      <c r="F55" s="3" t="s">
        <v>4</v>
      </c>
      <c r="G55" s="3" t="s">
        <v>5</v>
      </c>
      <c r="H55" s="3" t="s">
        <v>6</v>
      </c>
      <c r="I55" s="3" t="s">
        <v>7</v>
      </c>
      <c r="J55" s="3" t="s">
        <v>8</v>
      </c>
      <c r="K55" s="3" t="s">
        <v>9</v>
      </c>
      <c r="L55" s="3" t="str">
        <f>L3</f>
        <v>Finance and Insurance</v>
      </c>
      <c r="M55" s="3" t="s">
        <v>10</v>
      </c>
      <c r="N55" s="3" t="s">
        <v>15</v>
      </c>
      <c r="O55" s="3" t="s">
        <v>11</v>
      </c>
      <c r="P55" s="3" t="s">
        <v>12</v>
      </c>
      <c r="Q55" s="3" t="s">
        <v>13</v>
      </c>
      <c r="R55" s="55"/>
    </row>
    <row r="56" spans="1:18" ht="11.25" customHeight="1">
      <c r="A56" s="5"/>
      <c r="B56" s="141" t="s">
        <v>138</v>
      </c>
      <c r="C56" s="142"/>
      <c r="D56" s="142"/>
      <c r="E56" s="142"/>
      <c r="F56" s="142"/>
      <c r="G56" s="142"/>
      <c r="H56" s="142"/>
      <c r="I56" s="142"/>
      <c r="J56" s="142" t="s">
        <v>138</v>
      </c>
      <c r="K56" s="142"/>
      <c r="L56" s="142"/>
      <c r="M56" s="142"/>
      <c r="N56" s="142"/>
      <c r="O56" s="142"/>
      <c r="P56" s="142"/>
      <c r="Q56" s="142"/>
      <c r="R56" s="55"/>
    </row>
    <row r="57" spans="1:18">
      <c r="A57" s="5">
        <v>1997</v>
      </c>
      <c r="B57" s="92">
        <v>2317.4</v>
      </c>
      <c r="C57" s="34">
        <v>35.9</v>
      </c>
      <c r="D57" s="34" t="s">
        <v>25</v>
      </c>
      <c r="E57" s="34" t="s">
        <v>25</v>
      </c>
      <c r="F57" s="34">
        <v>30.2</v>
      </c>
      <c r="G57" s="34">
        <v>126.1</v>
      </c>
      <c r="H57" s="22">
        <v>26.7</v>
      </c>
      <c r="I57" s="22">
        <v>76</v>
      </c>
      <c r="J57" s="22" t="s">
        <v>25</v>
      </c>
      <c r="K57" s="22">
        <v>88.3</v>
      </c>
      <c r="L57" s="22">
        <v>66.2</v>
      </c>
      <c r="M57" s="22" t="s">
        <v>25</v>
      </c>
      <c r="N57" s="22" t="s">
        <v>25</v>
      </c>
      <c r="O57" s="22" t="s">
        <v>25</v>
      </c>
      <c r="P57" s="22">
        <v>11.7</v>
      </c>
      <c r="Q57" s="22" t="s">
        <v>25</v>
      </c>
      <c r="R57" s="55"/>
    </row>
    <row r="58" spans="1:18">
      <c r="A58" s="5">
        <v>1998</v>
      </c>
      <c r="B58" s="92">
        <v>2205.3000000000002</v>
      </c>
      <c r="C58" s="34">
        <v>45.5</v>
      </c>
      <c r="D58" s="34" t="s">
        <v>25</v>
      </c>
      <c r="E58" s="34" t="s">
        <v>25</v>
      </c>
      <c r="F58" s="34">
        <v>30.5</v>
      </c>
      <c r="G58" s="34">
        <v>188.9</v>
      </c>
      <c r="H58" s="22">
        <v>16.399999999999999</v>
      </c>
      <c r="I58" s="22">
        <v>51.7</v>
      </c>
      <c r="J58" s="22" t="s">
        <v>25</v>
      </c>
      <c r="K58" s="22">
        <v>108.8</v>
      </c>
      <c r="L58" s="22">
        <v>89.7</v>
      </c>
      <c r="M58" s="22" t="s">
        <v>25</v>
      </c>
      <c r="N58" s="22" t="s">
        <v>25</v>
      </c>
      <c r="O58" s="22" t="s">
        <v>25</v>
      </c>
      <c r="P58" s="22">
        <v>14.6</v>
      </c>
      <c r="Q58" s="22" t="s">
        <v>25</v>
      </c>
      <c r="R58" s="55"/>
    </row>
    <row r="59" spans="1:18">
      <c r="A59" s="5">
        <v>1999</v>
      </c>
      <c r="B59" s="92">
        <v>2931.9</v>
      </c>
      <c r="C59" s="34">
        <v>52.3</v>
      </c>
      <c r="D59" s="34" t="s">
        <v>25</v>
      </c>
      <c r="E59" s="34" t="s">
        <v>25</v>
      </c>
      <c r="F59" s="34">
        <v>39</v>
      </c>
      <c r="G59" s="34">
        <v>133.6</v>
      </c>
      <c r="H59" s="22">
        <v>36.200000000000003</v>
      </c>
      <c r="I59" s="22">
        <v>44.1</v>
      </c>
      <c r="J59" s="22" t="s">
        <v>25</v>
      </c>
      <c r="K59" s="22">
        <v>102.3</v>
      </c>
      <c r="L59" s="22"/>
      <c r="M59" s="22" t="s">
        <v>25</v>
      </c>
      <c r="N59" s="22" t="s">
        <v>25</v>
      </c>
      <c r="O59" s="22" t="s">
        <v>25</v>
      </c>
      <c r="P59" s="22">
        <v>9.6999999999999993</v>
      </c>
      <c r="Q59" s="22" t="s">
        <v>25</v>
      </c>
      <c r="R59" s="55"/>
    </row>
    <row r="60" spans="1:18">
      <c r="A60" s="5">
        <v>2000</v>
      </c>
      <c r="B60" s="92">
        <v>2411.8000000000002</v>
      </c>
      <c r="C60" s="34">
        <v>51.6</v>
      </c>
      <c r="D60" s="34" t="s">
        <v>25</v>
      </c>
      <c r="E60" s="34" t="s">
        <v>25</v>
      </c>
      <c r="F60" s="34">
        <v>40.5</v>
      </c>
      <c r="G60" s="34">
        <v>142.19999999999999</v>
      </c>
      <c r="H60" s="22">
        <v>41.8</v>
      </c>
      <c r="I60" s="22">
        <v>57.4</v>
      </c>
      <c r="J60" s="22" t="s">
        <v>25</v>
      </c>
      <c r="K60" s="22" t="s">
        <v>25</v>
      </c>
      <c r="L60" s="22" t="s">
        <v>25</v>
      </c>
      <c r="M60" s="22" t="s">
        <v>25</v>
      </c>
      <c r="N60" s="22" t="s">
        <v>25</v>
      </c>
      <c r="O60" s="22" t="s">
        <v>25</v>
      </c>
      <c r="P60" s="22">
        <v>14.1</v>
      </c>
      <c r="Q60" s="22" t="s">
        <v>25</v>
      </c>
      <c r="R60" s="55"/>
    </row>
    <row r="61" spans="1:18">
      <c r="A61" s="5">
        <v>2001</v>
      </c>
      <c r="B61" s="92">
        <v>2269</v>
      </c>
      <c r="C61" s="34">
        <v>44.2</v>
      </c>
      <c r="D61" s="34" t="s">
        <v>25</v>
      </c>
      <c r="E61" s="34" t="s">
        <v>25</v>
      </c>
      <c r="F61" s="34">
        <v>40.200000000000003</v>
      </c>
      <c r="G61" s="34">
        <v>139.6</v>
      </c>
      <c r="H61" s="22">
        <v>34.200000000000003</v>
      </c>
      <c r="I61" s="22">
        <v>91.7</v>
      </c>
      <c r="J61" s="22" t="s">
        <v>25</v>
      </c>
      <c r="K61" s="22" t="s">
        <v>25</v>
      </c>
      <c r="L61" s="22" t="s">
        <v>25</v>
      </c>
      <c r="M61" s="22" t="s">
        <v>25</v>
      </c>
      <c r="N61" s="22" t="s">
        <v>25</v>
      </c>
      <c r="O61" s="22" t="s">
        <v>25</v>
      </c>
      <c r="P61" s="22">
        <v>14.3</v>
      </c>
      <c r="Q61" s="22" t="s">
        <v>25</v>
      </c>
      <c r="R61" s="55"/>
    </row>
    <row r="62" spans="1:18">
      <c r="A62" s="5">
        <v>2002</v>
      </c>
      <c r="B62" s="92">
        <v>2152.4</v>
      </c>
      <c r="C62" s="34">
        <v>55.5</v>
      </c>
      <c r="D62" s="34" t="s">
        <v>25</v>
      </c>
      <c r="E62" s="34" t="s">
        <v>25</v>
      </c>
      <c r="F62" s="34">
        <v>35.299999999999997</v>
      </c>
      <c r="G62" s="34">
        <v>133.30000000000001</v>
      </c>
      <c r="H62" s="22">
        <v>34.5</v>
      </c>
      <c r="I62" s="22">
        <v>77.5</v>
      </c>
      <c r="J62" s="22" t="s">
        <v>25</v>
      </c>
      <c r="K62" s="22" t="s">
        <v>25</v>
      </c>
      <c r="L62" s="22" t="s">
        <v>25</v>
      </c>
      <c r="M62" s="22" t="s">
        <v>25</v>
      </c>
      <c r="N62" s="22" t="s">
        <v>25</v>
      </c>
      <c r="O62" s="22" t="s">
        <v>25</v>
      </c>
      <c r="P62" s="22">
        <v>23.4</v>
      </c>
      <c r="Q62" s="22" t="s">
        <v>25</v>
      </c>
      <c r="R62" s="55"/>
    </row>
    <row r="63" spans="1:18">
      <c r="A63" s="5">
        <v>2003</v>
      </c>
      <c r="B63" s="92">
        <v>2551.8000000000002</v>
      </c>
      <c r="C63" s="34">
        <v>59.1</v>
      </c>
      <c r="D63" s="34" t="s">
        <v>25</v>
      </c>
      <c r="E63" s="34" t="s">
        <v>25</v>
      </c>
      <c r="F63" s="34">
        <v>38.9</v>
      </c>
      <c r="G63" s="34">
        <v>126.1</v>
      </c>
      <c r="H63" s="22">
        <v>36.299999999999997</v>
      </c>
      <c r="I63" s="22">
        <v>110.5</v>
      </c>
      <c r="J63" s="22" t="s">
        <v>25</v>
      </c>
      <c r="K63" s="22" t="s">
        <v>25</v>
      </c>
      <c r="L63" s="22" t="s">
        <v>25</v>
      </c>
      <c r="M63" s="22" t="s">
        <v>25</v>
      </c>
      <c r="N63" s="22" t="s">
        <v>25</v>
      </c>
      <c r="O63" s="22" t="s">
        <v>25</v>
      </c>
      <c r="P63" s="22">
        <v>25.5</v>
      </c>
      <c r="Q63" s="22" t="s">
        <v>25</v>
      </c>
      <c r="R63" s="55"/>
    </row>
    <row r="64" spans="1:18">
      <c r="A64" s="5">
        <v>2004</v>
      </c>
      <c r="B64" s="92">
        <v>3038.6</v>
      </c>
      <c r="C64" s="34">
        <v>56.2</v>
      </c>
      <c r="D64" s="34" t="s">
        <v>25</v>
      </c>
      <c r="E64" s="34" t="s">
        <v>25</v>
      </c>
      <c r="F64" s="34">
        <v>48.4</v>
      </c>
      <c r="G64" s="34">
        <v>166.6</v>
      </c>
      <c r="H64" s="22">
        <v>31.1</v>
      </c>
      <c r="I64" s="22">
        <v>106.5</v>
      </c>
      <c r="J64" s="22" t="s">
        <v>25</v>
      </c>
      <c r="K64" s="22" t="s">
        <v>25</v>
      </c>
      <c r="L64" s="22" t="s">
        <v>25</v>
      </c>
      <c r="M64" s="22" t="s">
        <v>25</v>
      </c>
      <c r="N64" s="22" t="s">
        <v>25</v>
      </c>
      <c r="O64" s="22" t="s">
        <v>25</v>
      </c>
      <c r="P64" s="22">
        <v>32.200000000000003</v>
      </c>
      <c r="Q64" s="22" t="s">
        <v>25</v>
      </c>
      <c r="R64" s="55"/>
    </row>
    <row r="65" spans="1:18">
      <c r="A65" s="5">
        <v>2005</v>
      </c>
      <c r="B65" s="92">
        <v>3343.6</v>
      </c>
      <c r="C65" s="34">
        <v>55.2</v>
      </c>
      <c r="D65" s="34" t="s">
        <v>25</v>
      </c>
      <c r="E65" s="34" t="s">
        <v>25</v>
      </c>
      <c r="F65" s="34">
        <v>51.2</v>
      </c>
      <c r="G65" s="34">
        <v>230</v>
      </c>
      <c r="H65" s="22">
        <v>29.5</v>
      </c>
      <c r="I65" s="22">
        <v>96.8</v>
      </c>
      <c r="J65" s="22" t="s">
        <v>25</v>
      </c>
      <c r="K65" s="22" t="s">
        <v>25</v>
      </c>
      <c r="L65" s="22" t="s">
        <v>25</v>
      </c>
      <c r="M65" s="22" t="s">
        <v>25</v>
      </c>
      <c r="N65" s="22" t="s">
        <v>25</v>
      </c>
      <c r="O65" s="22" t="s">
        <v>25</v>
      </c>
      <c r="P65" s="22">
        <v>39.799999999999997</v>
      </c>
      <c r="Q65" s="22" t="s">
        <v>25</v>
      </c>
      <c r="R65" s="55"/>
    </row>
    <row r="66" spans="1:18">
      <c r="A66" s="5">
        <v>2006</v>
      </c>
      <c r="B66" s="92">
        <v>2959</v>
      </c>
      <c r="C66" s="34">
        <v>47.9</v>
      </c>
      <c r="D66" s="34" t="s">
        <v>25</v>
      </c>
      <c r="E66" s="34" t="s">
        <v>25</v>
      </c>
      <c r="F66" s="34">
        <v>49.4</v>
      </c>
      <c r="G66" s="34"/>
      <c r="H66" s="22">
        <v>28.6</v>
      </c>
      <c r="I66" s="22">
        <v>121.3</v>
      </c>
      <c r="J66" s="22" t="s">
        <v>25</v>
      </c>
      <c r="K66" s="22" t="s">
        <v>25</v>
      </c>
      <c r="L66" s="22" t="s">
        <v>25</v>
      </c>
      <c r="M66" s="22" t="s">
        <v>25</v>
      </c>
      <c r="N66" s="22" t="s">
        <v>25</v>
      </c>
      <c r="O66" s="22" t="s">
        <v>25</v>
      </c>
      <c r="P66" s="22" t="s">
        <v>25</v>
      </c>
      <c r="Q66" s="22" t="s">
        <v>25</v>
      </c>
      <c r="R66" s="55"/>
    </row>
    <row r="67" spans="1:18">
      <c r="A67" s="5">
        <v>2007</v>
      </c>
      <c r="B67" s="92">
        <v>2490.6</v>
      </c>
      <c r="C67" s="34">
        <v>44.8</v>
      </c>
      <c r="D67" s="34" t="s">
        <v>25</v>
      </c>
      <c r="E67" s="34" t="s">
        <v>25</v>
      </c>
      <c r="F67" s="34">
        <v>86.8</v>
      </c>
      <c r="G67" s="34" t="s">
        <v>25</v>
      </c>
      <c r="H67" s="22">
        <v>22.4</v>
      </c>
      <c r="I67" s="22">
        <v>123.4</v>
      </c>
      <c r="J67" s="22" t="s">
        <v>25</v>
      </c>
      <c r="K67" s="22" t="s">
        <v>25</v>
      </c>
      <c r="L67" s="22" t="s">
        <v>25</v>
      </c>
      <c r="M67" s="22" t="s">
        <v>25</v>
      </c>
      <c r="N67" s="22" t="s">
        <v>25</v>
      </c>
      <c r="O67" s="22" t="s">
        <v>25</v>
      </c>
      <c r="P67" s="22" t="s">
        <v>25</v>
      </c>
      <c r="Q67" s="22" t="s">
        <v>25</v>
      </c>
      <c r="R67" s="55"/>
    </row>
    <row r="68" spans="1:18">
      <c r="A68" s="5">
        <v>2008</v>
      </c>
      <c r="B68" s="92">
        <v>2948</v>
      </c>
      <c r="C68" s="34">
        <v>43.3</v>
      </c>
      <c r="D68" s="34" t="s">
        <v>25</v>
      </c>
      <c r="E68" s="34" t="s">
        <v>25</v>
      </c>
      <c r="F68" s="34">
        <v>73.7</v>
      </c>
      <c r="G68" s="34" t="s">
        <v>25</v>
      </c>
      <c r="H68" s="22">
        <v>35.4</v>
      </c>
      <c r="I68" s="22">
        <v>113.6</v>
      </c>
      <c r="J68" s="22" t="s">
        <v>25</v>
      </c>
      <c r="K68" s="22" t="s">
        <v>25</v>
      </c>
      <c r="L68" s="22" t="s">
        <v>25</v>
      </c>
      <c r="M68" s="22" t="s">
        <v>25</v>
      </c>
      <c r="N68" s="22" t="s">
        <v>25</v>
      </c>
      <c r="O68" s="22" t="s">
        <v>25</v>
      </c>
      <c r="P68" s="22" t="s">
        <v>25</v>
      </c>
      <c r="Q68" s="22" t="s">
        <v>25</v>
      </c>
      <c r="R68" s="55"/>
    </row>
    <row r="69" spans="1:18">
      <c r="A69" s="5">
        <v>2009</v>
      </c>
      <c r="B69" s="92">
        <v>2491.9</v>
      </c>
      <c r="C69" s="34">
        <v>40.799999999999997</v>
      </c>
      <c r="D69" s="34" t="s">
        <v>25</v>
      </c>
      <c r="E69" s="34" t="s">
        <v>25</v>
      </c>
      <c r="F69" s="34">
        <v>82.1</v>
      </c>
      <c r="G69" s="34" t="s">
        <v>25</v>
      </c>
      <c r="H69" s="22">
        <v>27.8</v>
      </c>
      <c r="I69" s="22">
        <v>83.9</v>
      </c>
      <c r="J69" s="22" t="s">
        <v>25</v>
      </c>
      <c r="K69" s="22" t="s">
        <v>25</v>
      </c>
      <c r="L69" s="22" t="s">
        <v>25</v>
      </c>
      <c r="M69" s="22" t="s">
        <v>25</v>
      </c>
      <c r="N69" s="22" t="s">
        <v>25</v>
      </c>
      <c r="O69" s="22" t="s">
        <v>25</v>
      </c>
      <c r="P69" s="22" t="s">
        <v>25</v>
      </c>
      <c r="Q69" s="22" t="s">
        <v>25</v>
      </c>
      <c r="R69" s="55"/>
    </row>
    <row r="70" spans="1:18">
      <c r="A70" s="5">
        <v>2010</v>
      </c>
      <c r="B70" s="92">
        <v>3129.5</v>
      </c>
      <c r="C70" s="34" t="s">
        <v>25</v>
      </c>
      <c r="D70" s="34" t="s">
        <v>25</v>
      </c>
      <c r="E70" s="34" t="s">
        <v>25</v>
      </c>
      <c r="F70" s="34">
        <v>109.3</v>
      </c>
      <c r="G70" s="34" t="s">
        <v>25</v>
      </c>
      <c r="H70" s="22" t="s">
        <v>25</v>
      </c>
      <c r="I70" s="22">
        <v>114.4</v>
      </c>
      <c r="J70" s="22" t="s">
        <v>25</v>
      </c>
      <c r="K70" s="22" t="s">
        <v>25</v>
      </c>
      <c r="L70" s="22" t="s">
        <v>25</v>
      </c>
      <c r="M70" s="22" t="s">
        <v>25</v>
      </c>
      <c r="N70" s="22" t="s">
        <v>25</v>
      </c>
      <c r="O70" s="22" t="s">
        <v>25</v>
      </c>
      <c r="P70" s="22" t="s">
        <v>25</v>
      </c>
      <c r="Q70" s="22" t="s">
        <v>25</v>
      </c>
      <c r="R70" s="55"/>
    </row>
    <row r="71" spans="1:18">
      <c r="A71" s="5">
        <v>2011</v>
      </c>
      <c r="B71" s="92">
        <v>4387.5</v>
      </c>
      <c r="C71" s="34" t="s">
        <v>25</v>
      </c>
      <c r="D71" s="34" t="s">
        <v>25</v>
      </c>
      <c r="E71" s="34" t="s">
        <v>25</v>
      </c>
      <c r="F71" s="34">
        <v>107.7</v>
      </c>
      <c r="G71" s="34" t="s">
        <v>25</v>
      </c>
      <c r="H71" s="22" t="s">
        <v>25</v>
      </c>
      <c r="I71" s="22">
        <v>113</v>
      </c>
      <c r="J71" s="22" t="s">
        <v>25</v>
      </c>
      <c r="K71" s="22" t="s">
        <v>25</v>
      </c>
      <c r="L71" s="22" t="s">
        <v>25</v>
      </c>
      <c r="M71" s="22" t="s">
        <v>25</v>
      </c>
      <c r="N71" s="22" t="s">
        <v>25</v>
      </c>
      <c r="O71" s="22" t="s">
        <v>25</v>
      </c>
      <c r="P71" s="22" t="s">
        <v>25</v>
      </c>
      <c r="Q71" s="22" t="s">
        <v>25</v>
      </c>
      <c r="R71" s="55"/>
    </row>
    <row r="72" spans="1:18">
      <c r="A72" s="5">
        <v>2012</v>
      </c>
      <c r="B72" s="92">
        <v>6126.3</v>
      </c>
      <c r="C72" s="34" t="s">
        <v>25</v>
      </c>
      <c r="D72" s="34" t="s">
        <v>25</v>
      </c>
      <c r="E72" s="34" t="s">
        <v>25</v>
      </c>
      <c r="F72" s="34">
        <v>107.8</v>
      </c>
      <c r="G72" s="34" t="s">
        <v>25</v>
      </c>
      <c r="H72" s="22" t="s">
        <v>25</v>
      </c>
      <c r="I72" s="22">
        <v>136.30000000000001</v>
      </c>
      <c r="J72" s="22" t="s">
        <v>25</v>
      </c>
      <c r="K72" s="22" t="s">
        <v>25</v>
      </c>
      <c r="L72" s="22" t="s">
        <v>25</v>
      </c>
      <c r="M72" s="22" t="s">
        <v>25</v>
      </c>
      <c r="N72" s="22" t="s">
        <v>25</v>
      </c>
      <c r="O72" s="22" t="s">
        <v>25</v>
      </c>
      <c r="P72" s="22" t="s">
        <v>25</v>
      </c>
      <c r="Q72" s="22" t="s">
        <v>25</v>
      </c>
      <c r="R72" s="55"/>
    </row>
    <row r="73" spans="1:18">
      <c r="H73" s="55"/>
      <c r="I73" s="55"/>
      <c r="J73" s="55"/>
      <c r="K73" s="55"/>
      <c r="L73" s="55"/>
      <c r="M73" s="55"/>
      <c r="N73" s="55"/>
      <c r="O73" s="55"/>
      <c r="P73" s="55"/>
      <c r="Q73" s="55"/>
      <c r="R73" s="55"/>
    </row>
    <row r="74" spans="1:18">
      <c r="A74" s="4"/>
      <c r="B74" s="10" t="s">
        <v>17</v>
      </c>
      <c r="C74" s="8"/>
      <c r="D74" s="8"/>
      <c r="E74" s="8"/>
      <c r="F74" s="8"/>
      <c r="G74" s="8"/>
      <c r="H74" s="10"/>
      <c r="I74" s="8"/>
      <c r="J74" s="10" t="s">
        <v>17</v>
      </c>
      <c r="K74" s="8"/>
      <c r="L74" s="8"/>
      <c r="M74" s="8"/>
      <c r="N74" s="8"/>
      <c r="O74" s="8"/>
      <c r="P74" s="8"/>
      <c r="Q74" s="8"/>
      <c r="R74" s="55"/>
    </row>
    <row r="75" spans="1:18">
      <c r="A75" s="26" t="s">
        <v>18</v>
      </c>
      <c r="B75" s="15">
        <f t="shared" ref="B75:Q77" si="7">IF(ISERROR((POWER(VLOOKUP(VALUE(RIGHT($A75,4)),$A$55:$Q$73,COLUMN(B$73),)/VLOOKUP(VALUE(LEFT($A75,4)),$A$55:$Q$73,COLUMN(B$73),),1/(VALUE(RIGHT($A75,4))-VALUE(LEFT($A75,4))))-1)*100),"n.a.",(POWER(VLOOKUP(VALUE(RIGHT($A75,4)),$A$55:$Q$73,COLUMN(B$73),)/VLOOKUP(VALUE(LEFT($A75,4)),$A$55:$Q$73,COLUMN(B$73),),1/(VALUE(RIGHT($A75,4))-VALUE(LEFT($A75,4))))-1)*100)</f>
        <v>2.3378898791724501</v>
      </c>
      <c r="C75" s="9" t="str">
        <f t="shared" si="7"/>
        <v>n.a.</v>
      </c>
      <c r="D75" s="9" t="str">
        <f t="shared" si="7"/>
        <v>n.a.</v>
      </c>
      <c r="E75" s="9" t="str">
        <f t="shared" si="7"/>
        <v>n.a.</v>
      </c>
      <c r="F75" s="9">
        <f t="shared" si="7"/>
        <v>10.400298493876337</v>
      </c>
      <c r="G75" s="9" t="str">
        <f t="shared" si="7"/>
        <v>n.a.</v>
      </c>
      <c r="H75" s="28" t="str">
        <f t="shared" si="7"/>
        <v>n.a.</v>
      </c>
      <c r="I75" s="28">
        <f t="shared" si="7"/>
        <v>3.1959123042497151</v>
      </c>
      <c r="J75" s="28" t="str">
        <f t="shared" si="7"/>
        <v>n.a.</v>
      </c>
      <c r="K75" s="28" t="str">
        <f t="shared" si="7"/>
        <v>n.a.</v>
      </c>
      <c r="L75" s="28" t="str">
        <f t="shared" si="7"/>
        <v>n.a.</v>
      </c>
      <c r="M75" s="28" t="str">
        <f t="shared" si="7"/>
        <v>n.a.</v>
      </c>
      <c r="N75" s="28" t="str">
        <f t="shared" si="7"/>
        <v>n.a.</v>
      </c>
      <c r="O75" s="28" t="str">
        <f t="shared" si="7"/>
        <v>n.a.</v>
      </c>
      <c r="P75" s="28" t="str">
        <f t="shared" si="7"/>
        <v>n.a.</v>
      </c>
      <c r="Q75" s="58" t="str">
        <f t="shared" si="7"/>
        <v>n.a.</v>
      </c>
      <c r="R75" s="55"/>
    </row>
    <row r="76" spans="1:18">
      <c r="A76" s="26" t="s">
        <v>19</v>
      </c>
      <c r="B76" s="16">
        <f t="shared" si="7"/>
        <v>1.3398124173850112</v>
      </c>
      <c r="C76" s="9">
        <f t="shared" si="7"/>
        <v>12.85437961167808</v>
      </c>
      <c r="D76" s="9" t="str">
        <f t="shared" si="7"/>
        <v>n.a.</v>
      </c>
      <c r="E76" s="9" t="str">
        <f t="shared" si="7"/>
        <v>n.a.</v>
      </c>
      <c r="F76" s="9">
        <f t="shared" si="7"/>
        <v>10.27642879548829</v>
      </c>
      <c r="G76" s="9">
        <f t="shared" si="7"/>
        <v>4.0866033829205728</v>
      </c>
      <c r="H76" s="28">
        <f t="shared" si="7"/>
        <v>16.115003642698731</v>
      </c>
      <c r="I76" s="28">
        <f t="shared" si="7"/>
        <v>-8.9319368481408432</v>
      </c>
      <c r="J76" s="28" t="str">
        <f t="shared" si="7"/>
        <v>n.a.</v>
      </c>
      <c r="K76" s="28" t="str">
        <f t="shared" si="7"/>
        <v>n.a.</v>
      </c>
      <c r="L76" s="28" t="str">
        <f t="shared" si="7"/>
        <v>n.a.</v>
      </c>
      <c r="M76" s="28" t="str">
        <f t="shared" si="7"/>
        <v>n.a.</v>
      </c>
      <c r="N76" s="28" t="str">
        <f t="shared" si="7"/>
        <v>n.a.</v>
      </c>
      <c r="O76" s="28" t="str">
        <f t="shared" si="7"/>
        <v>n.a.</v>
      </c>
      <c r="P76" s="28">
        <f t="shared" si="7"/>
        <v>6.4170176581825888</v>
      </c>
      <c r="Q76" s="28" t="str">
        <f t="shared" si="7"/>
        <v>n.a.</v>
      </c>
      <c r="R76" s="55"/>
    </row>
    <row r="77" spans="1:18">
      <c r="A77" s="26" t="s">
        <v>20</v>
      </c>
      <c r="B77" s="16">
        <f t="shared" si="7"/>
        <v>2.6392255584859914</v>
      </c>
      <c r="C77" s="9" t="str">
        <f t="shared" si="7"/>
        <v>n.a.</v>
      </c>
      <c r="D77" s="9" t="str">
        <f t="shared" si="7"/>
        <v>n.a.</v>
      </c>
      <c r="E77" s="9" t="str">
        <f t="shared" si="7"/>
        <v>n.a.</v>
      </c>
      <c r="F77" s="9">
        <f t="shared" si="7"/>
        <v>10.437486528301832</v>
      </c>
      <c r="G77" s="9" t="str">
        <f t="shared" si="7"/>
        <v>n.a.</v>
      </c>
      <c r="H77" s="28" t="str">
        <f t="shared" si="7"/>
        <v>n.a.</v>
      </c>
      <c r="I77" s="28">
        <f t="shared" si="7"/>
        <v>7.1399435476590334</v>
      </c>
      <c r="J77" s="28" t="str">
        <f t="shared" si="7"/>
        <v>n.a.</v>
      </c>
      <c r="K77" s="28" t="str">
        <f t="shared" si="7"/>
        <v>n.a.</v>
      </c>
      <c r="L77" s="28" t="str">
        <f t="shared" si="7"/>
        <v>n.a.</v>
      </c>
      <c r="M77" s="28" t="str">
        <f t="shared" si="7"/>
        <v>n.a.</v>
      </c>
      <c r="N77" s="28" t="str">
        <f t="shared" si="7"/>
        <v>n.a.</v>
      </c>
      <c r="O77" s="28" t="str">
        <f t="shared" si="7"/>
        <v>n.a.</v>
      </c>
      <c r="P77" s="28" t="str">
        <f t="shared" si="7"/>
        <v>n.a.</v>
      </c>
      <c r="Q77" s="28" t="str">
        <f t="shared" si="7"/>
        <v>n.a.</v>
      </c>
      <c r="R77" s="55"/>
    </row>
    <row r="79" spans="1:18">
      <c r="B79" s="1" t="s">
        <v>16</v>
      </c>
      <c r="C79" s="116" t="s">
        <v>57</v>
      </c>
      <c r="J79" s="1" t="s">
        <v>23</v>
      </c>
      <c r="K79" s="1" t="s">
        <v>26</v>
      </c>
    </row>
    <row r="80" spans="1:18">
      <c r="K80" s="1" t="s">
        <v>58</v>
      </c>
    </row>
    <row r="81" spans="10:11">
      <c r="J81" s="1" t="s">
        <v>16</v>
      </c>
      <c r="K81" s="1" t="s">
        <v>57</v>
      </c>
    </row>
  </sheetData>
  <mergeCells count="6">
    <mergeCell ref="B4:I4"/>
    <mergeCell ref="J4:Q4"/>
    <mergeCell ref="B30:I30"/>
    <mergeCell ref="J30:Q30"/>
    <mergeCell ref="B56:I56"/>
    <mergeCell ref="J56:Q56"/>
  </mergeCells>
  <pageMargins left="0.70866141732283472" right="0.70866141732283472" top="0.74803149606299213" bottom="0.74803149606299213" header="0.31496062992125984" footer="0.31496062992125984"/>
  <pageSetup scale="80" orientation="landscape" horizontalDpi="300" verticalDpi="300" r:id="rId1"/>
  <rowBreaks count="1" manualBreakCount="1">
    <brk id="51"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sheetPr codeName="Sheet37">
    <tabColor theme="4" tint="-0.249977111117893"/>
  </sheetPr>
  <dimension ref="A1:R80"/>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Contents'!B76</f>
        <v>Table 56: Nominal Depreciation, Newfoundland and Labrador, Business Sector Industries, 1997-2012</v>
      </c>
      <c r="H1" s="7"/>
      <c r="J1" s="7" t="str">
        <f>B1 &amp; " (continued)"</f>
        <v>Table 56: Nominal Depreciation, Newfoundland and Labrador, Business Sector Industries, 1997-2012 (continued)</v>
      </c>
    </row>
    <row r="3" spans="1:18" ht="33.75">
      <c r="A3" s="4"/>
      <c r="B3" s="94" t="s">
        <v>3</v>
      </c>
      <c r="C3" s="3" t="s">
        <v>2</v>
      </c>
      <c r="D3" s="3" t="s">
        <v>1</v>
      </c>
      <c r="E3" s="3" t="s">
        <v>0</v>
      </c>
      <c r="F3" s="3" t="s">
        <v>4</v>
      </c>
      <c r="G3" s="3" t="s">
        <v>5</v>
      </c>
      <c r="H3" s="3" t="s">
        <v>6</v>
      </c>
      <c r="I3" s="3" t="s">
        <v>7</v>
      </c>
      <c r="J3" s="3" t="s">
        <v>8</v>
      </c>
      <c r="K3" s="3" t="s">
        <v>9</v>
      </c>
      <c r="L3" s="3" t="s">
        <v>139</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2">
        <v>1771.4</v>
      </c>
      <c r="C5" s="22">
        <v>43.8</v>
      </c>
      <c r="D5" s="22" t="s">
        <v>25</v>
      </c>
      <c r="E5" s="22" t="s">
        <v>25</v>
      </c>
      <c r="F5" s="22">
        <v>30.5</v>
      </c>
      <c r="G5" s="22">
        <v>116.3</v>
      </c>
      <c r="H5" s="22">
        <v>23.9</v>
      </c>
      <c r="I5" s="22">
        <v>51.7</v>
      </c>
      <c r="J5" s="22" t="s">
        <v>25</v>
      </c>
      <c r="K5" s="22">
        <v>109.8</v>
      </c>
      <c r="L5" s="22">
        <v>55.5</v>
      </c>
      <c r="M5" s="22" t="s">
        <v>25</v>
      </c>
      <c r="N5" s="22" t="s">
        <v>25</v>
      </c>
      <c r="O5" s="22" t="s">
        <v>25</v>
      </c>
      <c r="P5" s="22">
        <v>9.6</v>
      </c>
      <c r="Q5" s="22" t="s">
        <v>25</v>
      </c>
      <c r="R5" s="55"/>
    </row>
    <row r="6" spans="1:18">
      <c r="A6" s="5">
        <v>1998</v>
      </c>
      <c r="B6" s="92">
        <v>1921.8</v>
      </c>
      <c r="C6" s="22">
        <v>46.4</v>
      </c>
      <c r="D6" s="22" t="s">
        <v>25</v>
      </c>
      <c r="E6" s="22" t="s">
        <v>25</v>
      </c>
      <c r="F6" s="22">
        <v>33.700000000000003</v>
      </c>
      <c r="G6" s="22">
        <v>139.1</v>
      </c>
      <c r="H6" s="22">
        <v>26.7</v>
      </c>
      <c r="I6" s="22">
        <v>55</v>
      </c>
      <c r="J6" s="22" t="s">
        <v>25</v>
      </c>
      <c r="K6" s="22">
        <v>126.4</v>
      </c>
      <c r="L6" s="22">
        <v>66.8</v>
      </c>
      <c r="M6" s="22" t="s">
        <v>25</v>
      </c>
      <c r="N6" s="22" t="s">
        <v>25</v>
      </c>
      <c r="O6" s="22" t="s">
        <v>25</v>
      </c>
      <c r="P6" s="22">
        <v>10.4</v>
      </c>
      <c r="Q6" s="22" t="s">
        <v>25</v>
      </c>
      <c r="R6" s="55"/>
    </row>
    <row r="7" spans="1:18">
      <c r="A7" s="5">
        <v>1999</v>
      </c>
      <c r="B7" s="92">
        <v>2032.5</v>
      </c>
      <c r="C7" s="22">
        <v>46.9</v>
      </c>
      <c r="D7" s="22" t="s">
        <v>25</v>
      </c>
      <c r="E7" s="22" t="s">
        <v>25</v>
      </c>
      <c r="F7" s="22">
        <v>35.1</v>
      </c>
      <c r="G7" s="22">
        <v>149</v>
      </c>
      <c r="H7" s="22">
        <v>28.7</v>
      </c>
      <c r="I7" s="22">
        <v>52.7</v>
      </c>
      <c r="J7" s="22" t="s">
        <v>25</v>
      </c>
      <c r="K7" s="22">
        <v>130.1</v>
      </c>
      <c r="L7" s="22" t="s">
        <v>25</v>
      </c>
      <c r="M7" s="22" t="s">
        <v>25</v>
      </c>
      <c r="N7" s="22" t="s">
        <v>25</v>
      </c>
      <c r="O7" s="22" t="s">
        <v>25</v>
      </c>
      <c r="P7" s="22">
        <v>10.8</v>
      </c>
      <c r="Q7" s="22" t="s">
        <v>25</v>
      </c>
      <c r="R7" s="55"/>
    </row>
    <row r="8" spans="1:18">
      <c r="A8" s="5">
        <v>2000</v>
      </c>
      <c r="B8" s="92">
        <v>2160.4</v>
      </c>
      <c r="C8" s="22">
        <v>47.8</v>
      </c>
      <c r="D8" s="22" t="s">
        <v>25</v>
      </c>
      <c r="E8" s="22" t="s">
        <v>25</v>
      </c>
      <c r="F8" s="22">
        <v>37.799999999999997</v>
      </c>
      <c r="G8" s="22">
        <v>148.30000000000001</v>
      </c>
      <c r="H8" s="22">
        <v>31.7</v>
      </c>
      <c r="I8" s="22">
        <v>53</v>
      </c>
      <c r="J8" s="22" t="s">
        <v>25</v>
      </c>
      <c r="K8" s="22" t="s">
        <v>25</v>
      </c>
      <c r="L8" s="22" t="s">
        <v>25</v>
      </c>
      <c r="M8" s="22" t="s">
        <v>25</v>
      </c>
      <c r="N8" s="22" t="s">
        <v>25</v>
      </c>
      <c r="O8" s="22" t="s">
        <v>25</v>
      </c>
      <c r="P8" s="22">
        <v>11.1</v>
      </c>
      <c r="Q8" s="22" t="s">
        <v>25</v>
      </c>
      <c r="R8" s="55"/>
    </row>
    <row r="9" spans="1:18">
      <c r="A9" s="5">
        <v>2001</v>
      </c>
      <c r="B9" s="92">
        <v>2213.9</v>
      </c>
      <c r="C9" s="22">
        <v>48.3</v>
      </c>
      <c r="D9" s="22" t="s">
        <v>25</v>
      </c>
      <c r="E9" s="22" t="s">
        <v>25</v>
      </c>
      <c r="F9" s="22">
        <v>40.5</v>
      </c>
      <c r="G9" s="22">
        <v>150.69999999999999</v>
      </c>
      <c r="H9" s="22">
        <v>32.9</v>
      </c>
      <c r="I9" s="22">
        <v>56.8</v>
      </c>
      <c r="J9" s="22" t="s">
        <v>25</v>
      </c>
      <c r="K9" s="22" t="s">
        <v>25</v>
      </c>
      <c r="L9" s="22" t="s">
        <v>25</v>
      </c>
      <c r="M9" s="22" t="s">
        <v>25</v>
      </c>
      <c r="N9" s="22" t="s">
        <v>25</v>
      </c>
      <c r="O9" s="22" t="s">
        <v>25</v>
      </c>
      <c r="P9" s="22">
        <v>11.3</v>
      </c>
      <c r="Q9" s="22" t="s">
        <v>25</v>
      </c>
      <c r="R9" s="55"/>
    </row>
    <row r="10" spans="1:18">
      <c r="A10" s="5">
        <v>2002</v>
      </c>
      <c r="B10" s="92">
        <v>2222.6</v>
      </c>
      <c r="C10" s="22">
        <v>48</v>
      </c>
      <c r="D10" s="22" t="s">
        <v>25</v>
      </c>
      <c r="E10" s="22" t="s">
        <v>25</v>
      </c>
      <c r="F10" s="22">
        <v>40.4</v>
      </c>
      <c r="G10" s="22">
        <v>149.30000000000001</v>
      </c>
      <c r="H10" s="22">
        <v>32.700000000000003</v>
      </c>
      <c r="I10" s="22">
        <v>61.7</v>
      </c>
      <c r="J10" s="22" t="s">
        <v>25</v>
      </c>
      <c r="K10" s="22" t="s">
        <v>25</v>
      </c>
      <c r="L10" s="22" t="s">
        <v>25</v>
      </c>
      <c r="M10" s="22" t="s">
        <v>25</v>
      </c>
      <c r="N10" s="22" t="s">
        <v>25</v>
      </c>
      <c r="O10" s="22" t="s">
        <v>25</v>
      </c>
      <c r="P10" s="22">
        <v>13</v>
      </c>
      <c r="Q10" s="22" t="s">
        <v>25</v>
      </c>
      <c r="R10" s="55"/>
    </row>
    <row r="11" spans="1:18">
      <c r="A11" s="5">
        <v>2003</v>
      </c>
      <c r="B11" s="92">
        <v>2267.4</v>
      </c>
      <c r="C11" s="22">
        <v>50.2</v>
      </c>
      <c r="D11" s="22" t="s">
        <v>25</v>
      </c>
      <c r="E11" s="22" t="s">
        <v>25</v>
      </c>
      <c r="F11" s="22">
        <v>39.700000000000003</v>
      </c>
      <c r="G11" s="22">
        <v>146.4</v>
      </c>
      <c r="H11" s="22">
        <v>32.5</v>
      </c>
      <c r="I11" s="22">
        <v>68.3</v>
      </c>
      <c r="J11" s="22" t="s">
        <v>25</v>
      </c>
      <c r="K11" s="22" t="s">
        <v>25</v>
      </c>
      <c r="L11" s="22" t="s">
        <v>25</v>
      </c>
      <c r="M11" s="22" t="s">
        <v>25</v>
      </c>
      <c r="N11" s="22" t="s">
        <v>25</v>
      </c>
      <c r="O11" s="22" t="s">
        <v>25</v>
      </c>
      <c r="P11" s="22">
        <v>15</v>
      </c>
      <c r="Q11" s="22" t="s">
        <v>25</v>
      </c>
      <c r="R11" s="55"/>
    </row>
    <row r="12" spans="1:18">
      <c r="A12" s="5">
        <v>2004</v>
      </c>
      <c r="B12" s="92">
        <v>2406.1</v>
      </c>
      <c r="C12" s="22">
        <v>52.1</v>
      </c>
      <c r="D12" s="22" t="s">
        <v>25</v>
      </c>
      <c r="E12" s="22" t="s">
        <v>25</v>
      </c>
      <c r="F12" s="22">
        <v>40.1</v>
      </c>
      <c r="G12" s="22">
        <v>147.69999999999999</v>
      </c>
      <c r="H12" s="22">
        <v>32.6</v>
      </c>
      <c r="I12" s="22">
        <v>73.8</v>
      </c>
      <c r="J12" s="22" t="s">
        <v>25</v>
      </c>
      <c r="K12" s="22" t="s">
        <v>25</v>
      </c>
      <c r="L12" s="22" t="s">
        <v>25</v>
      </c>
      <c r="M12" s="22" t="s">
        <v>25</v>
      </c>
      <c r="N12" s="22" t="s">
        <v>25</v>
      </c>
      <c r="O12" s="22" t="s">
        <v>25</v>
      </c>
      <c r="P12" s="22">
        <v>16.899999999999999</v>
      </c>
      <c r="Q12" s="22" t="s">
        <v>25</v>
      </c>
      <c r="R12" s="55"/>
    </row>
    <row r="13" spans="1:18">
      <c r="A13" s="5">
        <v>2005</v>
      </c>
      <c r="B13" s="92">
        <v>2563.1999999999998</v>
      </c>
      <c r="C13" s="22">
        <v>53.1</v>
      </c>
      <c r="D13" s="22" t="s">
        <v>25</v>
      </c>
      <c r="E13" s="22" t="s">
        <v>25</v>
      </c>
      <c r="F13" s="22">
        <v>42.5</v>
      </c>
      <c r="G13" s="22">
        <v>156.5</v>
      </c>
      <c r="H13" s="22">
        <v>31.2</v>
      </c>
      <c r="I13" s="22">
        <v>78</v>
      </c>
      <c r="J13" s="22" t="s">
        <v>25</v>
      </c>
      <c r="K13" s="22" t="s">
        <v>25</v>
      </c>
      <c r="L13" s="22" t="s">
        <v>25</v>
      </c>
      <c r="M13" s="22" t="s">
        <v>25</v>
      </c>
      <c r="N13" s="22" t="s">
        <v>25</v>
      </c>
      <c r="O13" s="22" t="s">
        <v>25</v>
      </c>
      <c r="P13" s="22">
        <v>19.3</v>
      </c>
      <c r="Q13" s="22" t="s">
        <v>25</v>
      </c>
      <c r="R13" s="55"/>
    </row>
    <row r="14" spans="1:18">
      <c r="A14" s="5">
        <v>2006</v>
      </c>
      <c r="B14" s="92">
        <v>2713.6</v>
      </c>
      <c r="C14" s="22">
        <v>54</v>
      </c>
      <c r="D14" s="22" t="s">
        <v>25</v>
      </c>
      <c r="E14" s="22" t="s">
        <v>25</v>
      </c>
      <c r="F14" s="22">
        <v>44.2</v>
      </c>
      <c r="G14" s="22" t="s">
        <v>25</v>
      </c>
      <c r="H14" s="22">
        <v>29</v>
      </c>
      <c r="I14" s="22">
        <v>82</v>
      </c>
      <c r="J14" s="22" t="s">
        <v>25</v>
      </c>
      <c r="K14" s="22" t="s">
        <v>25</v>
      </c>
      <c r="L14" s="22" t="s">
        <v>25</v>
      </c>
      <c r="M14" s="22" t="s">
        <v>25</v>
      </c>
      <c r="N14" s="22" t="s">
        <v>25</v>
      </c>
      <c r="O14" s="22" t="s">
        <v>25</v>
      </c>
      <c r="P14" s="22" t="s">
        <v>25</v>
      </c>
      <c r="Q14" s="22" t="s">
        <v>25</v>
      </c>
      <c r="R14" s="55"/>
    </row>
    <row r="15" spans="1:18">
      <c r="A15" s="5">
        <v>2007</v>
      </c>
      <c r="B15" s="92">
        <v>2796.9</v>
      </c>
      <c r="C15" s="22">
        <v>54.5</v>
      </c>
      <c r="D15" s="22" t="s">
        <v>25</v>
      </c>
      <c r="E15" s="22" t="s">
        <v>25</v>
      </c>
      <c r="F15" s="22">
        <v>50</v>
      </c>
      <c r="G15" s="22" t="s">
        <v>25</v>
      </c>
      <c r="H15" s="22">
        <v>27.7</v>
      </c>
      <c r="I15" s="22">
        <v>86.7</v>
      </c>
      <c r="J15" s="22" t="s">
        <v>25</v>
      </c>
      <c r="K15" s="22" t="s">
        <v>25</v>
      </c>
      <c r="L15" s="22" t="s">
        <v>25</v>
      </c>
      <c r="M15" s="22" t="s">
        <v>25</v>
      </c>
      <c r="N15" s="22" t="s">
        <v>25</v>
      </c>
      <c r="O15" s="22" t="s">
        <v>25</v>
      </c>
      <c r="P15" s="22" t="s">
        <v>25</v>
      </c>
      <c r="Q15" s="22" t="s">
        <v>25</v>
      </c>
      <c r="R15" s="55"/>
    </row>
    <row r="16" spans="1:18">
      <c r="A16" s="5">
        <v>2008</v>
      </c>
      <c r="B16" s="92">
        <v>2943.1</v>
      </c>
      <c r="C16" s="22">
        <v>57</v>
      </c>
      <c r="D16" s="22" t="s">
        <v>25</v>
      </c>
      <c r="E16" s="22" t="s">
        <v>25</v>
      </c>
      <c r="F16" s="22">
        <v>61.6</v>
      </c>
      <c r="G16" s="22" t="s">
        <v>25</v>
      </c>
      <c r="H16" s="22">
        <v>29.9</v>
      </c>
      <c r="I16" s="22">
        <v>94.8</v>
      </c>
      <c r="J16" s="22" t="s">
        <v>25</v>
      </c>
      <c r="K16" s="22" t="s">
        <v>25</v>
      </c>
      <c r="L16" s="22" t="s">
        <v>25</v>
      </c>
      <c r="M16" s="22" t="s">
        <v>25</v>
      </c>
      <c r="N16" s="22" t="s">
        <v>25</v>
      </c>
      <c r="O16" s="22" t="s">
        <v>25</v>
      </c>
      <c r="P16" s="22" t="s">
        <v>25</v>
      </c>
      <c r="Q16" s="22" t="s">
        <v>25</v>
      </c>
      <c r="R16" s="55"/>
    </row>
    <row r="17" spans="1:18">
      <c r="A17" s="5">
        <v>2009</v>
      </c>
      <c r="B17" s="92">
        <v>3035.2</v>
      </c>
      <c r="C17" s="22">
        <v>56.7</v>
      </c>
      <c r="D17" s="22" t="s">
        <v>25</v>
      </c>
      <c r="E17" s="22" t="s">
        <v>25</v>
      </c>
      <c r="F17" s="22">
        <v>71.5</v>
      </c>
      <c r="G17" s="22" t="s">
        <v>25</v>
      </c>
      <c r="H17" s="22">
        <v>33</v>
      </c>
      <c r="I17" s="22">
        <v>96.6</v>
      </c>
      <c r="J17" s="22" t="s">
        <v>25</v>
      </c>
      <c r="K17" s="22" t="s">
        <v>25</v>
      </c>
      <c r="L17" s="22" t="s">
        <v>25</v>
      </c>
      <c r="M17" s="22" t="s">
        <v>25</v>
      </c>
      <c r="N17" s="22" t="s">
        <v>25</v>
      </c>
      <c r="O17" s="22" t="s">
        <v>25</v>
      </c>
      <c r="P17" s="22" t="s">
        <v>25</v>
      </c>
      <c r="Q17" s="22" t="s">
        <v>25</v>
      </c>
      <c r="R17" s="55"/>
    </row>
    <row r="18" spans="1:18">
      <c r="A18" s="5">
        <v>2010</v>
      </c>
      <c r="B18" s="92">
        <v>3021.5</v>
      </c>
      <c r="C18" s="22" t="s">
        <v>25</v>
      </c>
      <c r="D18" s="22" t="s">
        <v>25</v>
      </c>
      <c r="E18" s="22" t="s">
        <v>25</v>
      </c>
      <c r="F18" s="22">
        <v>75.2</v>
      </c>
      <c r="G18" s="22" t="s">
        <v>25</v>
      </c>
      <c r="H18" s="22" t="s">
        <v>25</v>
      </c>
      <c r="I18" s="22">
        <v>94.9</v>
      </c>
      <c r="J18" s="22" t="s">
        <v>25</v>
      </c>
      <c r="K18" s="22" t="s">
        <v>25</v>
      </c>
      <c r="L18" s="22" t="s">
        <v>25</v>
      </c>
      <c r="M18" s="22" t="s">
        <v>25</v>
      </c>
      <c r="N18" s="22" t="s">
        <v>25</v>
      </c>
      <c r="O18" s="22" t="s">
        <v>25</v>
      </c>
      <c r="P18" s="22" t="s">
        <v>25</v>
      </c>
      <c r="Q18" s="22" t="s">
        <v>25</v>
      </c>
      <c r="R18" s="55"/>
    </row>
    <row r="19" spans="1:18">
      <c r="A19" s="5">
        <v>2011</v>
      </c>
      <c r="B19" s="92">
        <v>3212.5</v>
      </c>
      <c r="C19" s="22" t="s">
        <v>25</v>
      </c>
      <c r="D19" s="22" t="s">
        <v>25</v>
      </c>
      <c r="E19" s="22" t="s">
        <v>25</v>
      </c>
      <c r="F19" s="22">
        <v>83.9</v>
      </c>
      <c r="G19" s="22" t="s">
        <v>25</v>
      </c>
      <c r="H19" s="22" t="s">
        <v>25</v>
      </c>
      <c r="I19" s="22">
        <v>100.5</v>
      </c>
      <c r="J19" s="22" t="s">
        <v>25</v>
      </c>
      <c r="K19" s="22" t="s">
        <v>25</v>
      </c>
      <c r="L19" s="22" t="s">
        <v>25</v>
      </c>
      <c r="M19" s="22" t="s">
        <v>25</v>
      </c>
      <c r="N19" s="22" t="s">
        <v>25</v>
      </c>
      <c r="O19" s="22" t="s">
        <v>25</v>
      </c>
      <c r="P19" s="22" t="s">
        <v>25</v>
      </c>
      <c r="Q19" s="22" t="s">
        <v>25</v>
      </c>
      <c r="R19" s="55"/>
    </row>
    <row r="20" spans="1:18">
      <c r="A20" s="5">
        <v>2012</v>
      </c>
      <c r="B20" s="92">
        <v>3677</v>
      </c>
      <c r="C20" s="22" t="s">
        <v>25</v>
      </c>
      <c r="D20" s="22" t="s">
        <v>25</v>
      </c>
      <c r="E20" s="22" t="s">
        <v>25</v>
      </c>
      <c r="F20" s="22">
        <v>95.4</v>
      </c>
      <c r="G20" s="22" t="s">
        <v>25</v>
      </c>
      <c r="H20" s="22" t="s">
        <v>25</v>
      </c>
      <c r="I20" s="22">
        <v>108.4</v>
      </c>
      <c r="J20" s="22" t="s">
        <v>25</v>
      </c>
      <c r="K20" s="22" t="s">
        <v>25</v>
      </c>
      <c r="L20" s="22" t="s">
        <v>25</v>
      </c>
      <c r="M20" s="22" t="s">
        <v>25</v>
      </c>
      <c r="N20" s="22" t="s">
        <v>25</v>
      </c>
      <c r="O20" s="22" t="s">
        <v>25</v>
      </c>
      <c r="P20" s="22" t="s">
        <v>25</v>
      </c>
      <c r="Q20" s="22"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4.1930904795876467</v>
      </c>
      <c r="C23" s="9" t="str">
        <f t="shared" si="0"/>
        <v>n.a.</v>
      </c>
      <c r="D23" s="9" t="str">
        <f t="shared" si="0"/>
        <v>n.a.</v>
      </c>
      <c r="E23" s="9" t="str">
        <f t="shared" si="0"/>
        <v>n.a.</v>
      </c>
      <c r="F23" s="9">
        <f t="shared" si="0"/>
        <v>7.1883383703449377</v>
      </c>
      <c r="G23" s="9" t="str">
        <f t="shared" si="0"/>
        <v>n.a.</v>
      </c>
      <c r="H23" s="28" t="str">
        <f t="shared" si="0"/>
        <v>n.a.</v>
      </c>
      <c r="I23" s="28">
        <f t="shared" si="0"/>
        <v>4.7829053495373364</v>
      </c>
      <c r="J23" s="28" t="str">
        <f t="shared" si="0"/>
        <v>n.a.</v>
      </c>
      <c r="K23" s="28" t="str">
        <f t="shared" si="0"/>
        <v>n.a.</v>
      </c>
      <c r="L23" s="28" t="str">
        <f t="shared" si="0"/>
        <v>n.a.</v>
      </c>
      <c r="M23" s="28" t="str">
        <f t="shared" si="0"/>
        <v>n.a.</v>
      </c>
      <c r="N23" s="28" t="str">
        <f t="shared" si="0"/>
        <v>n.a.</v>
      </c>
      <c r="O23" s="28" t="str">
        <f t="shared" si="0"/>
        <v>n.a.</v>
      </c>
      <c r="P23" s="28" t="str">
        <f t="shared" si="0"/>
        <v>n.a.</v>
      </c>
      <c r="Q23" s="58" t="str">
        <f t="shared" si="0"/>
        <v>n.a.</v>
      </c>
      <c r="R23" s="55"/>
    </row>
    <row r="24" spans="1:18">
      <c r="A24" s="26" t="s">
        <v>19</v>
      </c>
      <c r="B24" s="16">
        <f t="shared" si="0"/>
        <v>6.8413030493218674</v>
      </c>
      <c r="C24" s="9">
        <f t="shared" si="0"/>
        <v>2.9559053696239124</v>
      </c>
      <c r="D24" s="9" t="str">
        <f t="shared" si="0"/>
        <v>n.a.</v>
      </c>
      <c r="E24" s="9" t="str">
        <f t="shared" si="0"/>
        <v>n.a.</v>
      </c>
      <c r="F24" s="9">
        <f t="shared" si="0"/>
        <v>7.4147660358985235</v>
      </c>
      <c r="G24" s="9">
        <f t="shared" si="0"/>
        <v>8.4394098599979586</v>
      </c>
      <c r="H24" s="28">
        <f t="shared" si="0"/>
        <v>9.8720228634529903</v>
      </c>
      <c r="I24" s="28">
        <f t="shared" si="0"/>
        <v>0.83124017584579324</v>
      </c>
      <c r="J24" s="28" t="str">
        <f t="shared" si="0"/>
        <v>n.a.</v>
      </c>
      <c r="K24" s="28" t="str">
        <f t="shared" si="0"/>
        <v>n.a.</v>
      </c>
      <c r="L24" s="28" t="str">
        <f t="shared" si="0"/>
        <v>n.a.</v>
      </c>
      <c r="M24" s="28" t="str">
        <f t="shared" si="0"/>
        <v>n.a.</v>
      </c>
      <c r="N24" s="28" t="str">
        <f t="shared" si="0"/>
        <v>n.a.</v>
      </c>
      <c r="O24" s="28" t="str">
        <f t="shared" si="0"/>
        <v>n.a.</v>
      </c>
      <c r="P24" s="28">
        <f t="shared" si="0"/>
        <v>4.9584113452102008</v>
      </c>
      <c r="Q24" s="28" t="str">
        <f t="shared" si="0"/>
        <v>n.a.</v>
      </c>
      <c r="R24" s="55"/>
    </row>
    <row r="25" spans="1:18">
      <c r="A25" s="26" t="s">
        <v>20</v>
      </c>
      <c r="B25" s="16">
        <f t="shared" si="0"/>
        <v>3.4115012655201005</v>
      </c>
      <c r="C25" s="9" t="str">
        <f t="shared" si="0"/>
        <v>n.a.</v>
      </c>
      <c r="D25" s="9" t="str">
        <f t="shared" si="0"/>
        <v>n.a.</v>
      </c>
      <c r="E25" s="9" t="str">
        <f t="shared" si="0"/>
        <v>n.a.</v>
      </c>
      <c r="F25" s="9">
        <f t="shared" si="0"/>
        <v>7.1205031907617844</v>
      </c>
      <c r="G25" s="9" t="str">
        <f t="shared" si="0"/>
        <v>n.a.</v>
      </c>
      <c r="H25" s="28" t="str">
        <f t="shared" si="0"/>
        <v>n.a.</v>
      </c>
      <c r="I25" s="28">
        <f t="shared" si="0"/>
        <v>5.998332747846491</v>
      </c>
      <c r="J25" s="28" t="str">
        <f t="shared" si="0"/>
        <v>n.a.</v>
      </c>
      <c r="K25" s="28" t="str">
        <f t="shared" si="0"/>
        <v>n.a.</v>
      </c>
      <c r="L25" s="28" t="str">
        <f t="shared" si="0"/>
        <v>n.a.</v>
      </c>
      <c r="M25" s="28" t="str">
        <f t="shared" si="0"/>
        <v>n.a.</v>
      </c>
      <c r="N25" s="28" t="str">
        <f t="shared" si="0"/>
        <v>n.a.</v>
      </c>
      <c r="O25" s="28" t="str">
        <f t="shared" si="0"/>
        <v>n.a.</v>
      </c>
      <c r="P25" s="28" t="str">
        <f t="shared" si="0"/>
        <v>n.a.</v>
      </c>
      <c r="Q25" s="28" t="str">
        <f t="shared" si="0"/>
        <v>n.a.</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tr">
        <f>L3</f>
        <v>Finance and Insurance</v>
      </c>
      <c r="M29" s="3" t="s">
        <v>10</v>
      </c>
      <c r="N29" s="3" t="s">
        <v>15</v>
      </c>
      <c r="O29" s="3" t="s">
        <v>11</v>
      </c>
      <c r="P29" s="3" t="s">
        <v>12</v>
      </c>
      <c r="Q29" s="3" t="s">
        <v>13</v>
      </c>
      <c r="R29" s="55"/>
    </row>
    <row r="30" spans="1:18" ht="11.25" customHeight="1">
      <c r="A30" s="5"/>
      <c r="B30" s="141" t="s">
        <v>22</v>
      </c>
      <c r="C30" s="142"/>
      <c r="D30" s="142"/>
      <c r="E30" s="142"/>
      <c r="F30" s="142"/>
      <c r="G30" s="142"/>
      <c r="H30" s="142"/>
      <c r="I30" s="142"/>
      <c r="J30" s="142" t="s">
        <v>22</v>
      </c>
      <c r="K30" s="142"/>
      <c r="L30" s="142"/>
      <c r="M30" s="142"/>
      <c r="N30" s="142"/>
      <c r="O30" s="142"/>
      <c r="P30" s="142"/>
      <c r="Q30" s="142"/>
      <c r="R30" s="55"/>
    </row>
    <row r="31" spans="1:18">
      <c r="A31" s="5">
        <v>1997</v>
      </c>
      <c r="B31" s="87">
        <f>IF(ISERROR((B5/$B5)*100),"..",(B5/$B5)*100)</f>
        <v>100</v>
      </c>
      <c r="C31" s="21">
        <f t="shared" ref="C31:Q31" si="1">IF(ISERROR((C5/$B5)*100),"..",(C5/$B5)*100)</f>
        <v>2.472620526137518</v>
      </c>
      <c r="D31" s="21" t="str">
        <f t="shared" si="1"/>
        <v>..</v>
      </c>
      <c r="E31" s="21" t="str">
        <f t="shared" si="1"/>
        <v>..</v>
      </c>
      <c r="F31" s="21">
        <f t="shared" si="1"/>
        <v>1.7218019645478151</v>
      </c>
      <c r="G31" s="21">
        <f t="shared" si="1"/>
        <v>6.5654284746528164</v>
      </c>
      <c r="H31" s="21">
        <f t="shared" si="1"/>
        <v>1.3492153099243536</v>
      </c>
      <c r="I31" s="21">
        <f t="shared" si="1"/>
        <v>2.9185954612171163</v>
      </c>
      <c r="J31" s="21" t="str">
        <f t="shared" si="1"/>
        <v>..</v>
      </c>
      <c r="K31" s="21">
        <f t="shared" si="1"/>
        <v>6.1984870723721341</v>
      </c>
      <c r="L31" s="21">
        <f t="shared" si="1"/>
        <v>3.1331150502427456</v>
      </c>
      <c r="M31" s="21" t="str">
        <f t="shared" si="1"/>
        <v>..</v>
      </c>
      <c r="N31" s="21" t="str">
        <f t="shared" si="1"/>
        <v>..</v>
      </c>
      <c r="O31" s="21" t="str">
        <f t="shared" si="1"/>
        <v>..</v>
      </c>
      <c r="P31" s="21">
        <f t="shared" si="1"/>
        <v>0.54194422490685334</v>
      </c>
      <c r="Q31" s="21" t="str">
        <f t="shared" si="1"/>
        <v>..</v>
      </c>
      <c r="R31" s="55"/>
    </row>
    <row r="32" spans="1:18">
      <c r="A32" s="5">
        <v>1998</v>
      </c>
      <c r="B32" s="87">
        <f t="shared" ref="B32:Q42" si="2">IF(ISERROR((B6/$B6)*100),"..",(B6/$B6)*100)</f>
        <v>100</v>
      </c>
      <c r="C32" s="21">
        <f t="shared" si="2"/>
        <v>2.4144031637006971</v>
      </c>
      <c r="D32" s="21" t="str">
        <f t="shared" si="2"/>
        <v>..</v>
      </c>
      <c r="E32" s="21" t="str">
        <f t="shared" si="2"/>
        <v>..</v>
      </c>
      <c r="F32" s="21">
        <f t="shared" si="2"/>
        <v>1.7535643667395153</v>
      </c>
      <c r="G32" s="21">
        <f t="shared" si="2"/>
        <v>7.238006036007909</v>
      </c>
      <c r="H32" s="21">
        <f t="shared" si="2"/>
        <v>1.3893225101467375</v>
      </c>
      <c r="I32" s="21">
        <f t="shared" si="2"/>
        <v>2.8619003018003957</v>
      </c>
      <c r="J32" s="21" t="str">
        <f t="shared" si="2"/>
        <v>..</v>
      </c>
      <c r="K32" s="21">
        <f t="shared" si="2"/>
        <v>6.5771672390467275</v>
      </c>
      <c r="L32" s="21">
        <f t="shared" si="2"/>
        <v>3.4759080029139349</v>
      </c>
      <c r="M32" s="21" t="str">
        <f t="shared" si="2"/>
        <v>..</v>
      </c>
      <c r="N32" s="21" t="str">
        <f t="shared" si="2"/>
        <v>..</v>
      </c>
      <c r="O32" s="21" t="str">
        <f t="shared" si="2"/>
        <v>..</v>
      </c>
      <c r="P32" s="21">
        <f t="shared" si="2"/>
        <v>0.54115932979498393</v>
      </c>
      <c r="Q32" s="21" t="str">
        <f t="shared" si="2"/>
        <v>..</v>
      </c>
      <c r="R32" s="55"/>
    </row>
    <row r="33" spans="1:18">
      <c r="A33" s="5">
        <v>1999</v>
      </c>
      <c r="B33" s="87">
        <f t="shared" si="2"/>
        <v>100</v>
      </c>
      <c r="C33" s="21">
        <f t="shared" si="2"/>
        <v>2.3075030750307501</v>
      </c>
      <c r="D33" s="21" t="str">
        <f t="shared" si="2"/>
        <v>..</v>
      </c>
      <c r="E33" s="21" t="str">
        <f t="shared" si="2"/>
        <v>..</v>
      </c>
      <c r="F33" s="21">
        <f t="shared" si="2"/>
        <v>1.7269372693726939</v>
      </c>
      <c r="G33" s="21">
        <f t="shared" si="2"/>
        <v>7.3308733087330875</v>
      </c>
      <c r="H33" s="21">
        <f t="shared" si="2"/>
        <v>1.4120541205412054</v>
      </c>
      <c r="I33" s="21">
        <f t="shared" si="2"/>
        <v>2.5928659286592866</v>
      </c>
      <c r="J33" s="21" t="str">
        <f t="shared" si="2"/>
        <v>..</v>
      </c>
      <c r="K33" s="21">
        <f t="shared" si="2"/>
        <v>6.4009840098400979</v>
      </c>
      <c r="L33" s="21" t="str">
        <f t="shared" si="2"/>
        <v>..</v>
      </c>
      <c r="M33" s="21" t="str">
        <f t="shared" si="2"/>
        <v>..</v>
      </c>
      <c r="N33" s="21" t="str">
        <f t="shared" si="2"/>
        <v>..</v>
      </c>
      <c r="O33" s="21" t="str">
        <f t="shared" si="2"/>
        <v>..</v>
      </c>
      <c r="P33" s="21">
        <f t="shared" si="2"/>
        <v>0.53136531365313655</v>
      </c>
      <c r="Q33" s="21" t="str">
        <f t="shared" si="2"/>
        <v>..</v>
      </c>
      <c r="R33" s="55"/>
    </row>
    <row r="34" spans="1:18">
      <c r="A34" s="5">
        <v>2000</v>
      </c>
      <c r="B34" s="87">
        <f t="shared" si="2"/>
        <v>100</v>
      </c>
      <c r="C34" s="21">
        <f t="shared" si="2"/>
        <v>2.2125532308831697</v>
      </c>
      <c r="D34" s="21" t="str">
        <f t="shared" si="2"/>
        <v>..</v>
      </c>
      <c r="E34" s="21" t="str">
        <f t="shared" si="2"/>
        <v>..</v>
      </c>
      <c r="F34" s="21">
        <f t="shared" si="2"/>
        <v>1.7496759859285318</v>
      </c>
      <c r="G34" s="21">
        <f t="shared" si="2"/>
        <v>6.8644695426772815</v>
      </c>
      <c r="H34" s="21">
        <f t="shared" si="2"/>
        <v>1.4673208665062025</v>
      </c>
      <c r="I34" s="21">
        <f t="shared" si="2"/>
        <v>2.4532493982595818</v>
      </c>
      <c r="J34" s="21" t="str">
        <f t="shared" si="2"/>
        <v>..</v>
      </c>
      <c r="K34" s="21" t="str">
        <f t="shared" si="2"/>
        <v>..</v>
      </c>
      <c r="L34" s="21" t="str">
        <f t="shared" si="2"/>
        <v>..</v>
      </c>
      <c r="M34" s="21" t="str">
        <f t="shared" si="2"/>
        <v>..</v>
      </c>
      <c r="N34" s="21" t="str">
        <f t="shared" si="2"/>
        <v>..</v>
      </c>
      <c r="O34" s="21" t="str">
        <f t="shared" si="2"/>
        <v>..</v>
      </c>
      <c r="P34" s="21">
        <f t="shared" si="2"/>
        <v>0.51379374189964822</v>
      </c>
      <c r="Q34" s="21" t="str">
        <f t="shared" si="2"/>
        <v>..</v>
      </c>
      <c r="R34" s="55"/>
    </row>
    <row r="35" spans="1:18">
      <c r="A35" s="5">
        <v>2001</v>
      </c>
      <c r="B35" s="87">
        <f t="shared" si="2"/>
        <v>100</v>
      </c>
      <c r="C35" s="21">
        <f t="shared" si="2"/>
        <v>2.1816703554812773</v>
      </c>
      <c r="D35" s="21" t="str">
        <f t="shared" si="2"/>
        <v>..</v>
      </c>
      <c r="E35" s="21" t="str">
        <f t="shared" si="2"/>
        <v>..</v>
      </c>
      <c r="F35" s="21">
        <f t="shared" si="2"/>
        <v>1.8293509191923754</v>
      </c>
      <c r="G35" s="21">
        <f t="shared" si="2"/>
        <v>6.8069921857355791</v>
      </c>
      <c r="H35" s="21">
        <f t="shared" si="2"/>
        <v>1.4860653146031888</v>
      </c>
      <c r="I35" s="21">
        <f t="shared" si="2"/>
        <v>2.5656082027191833</v>
      </c>
      <c r="J35" s="21" t="str">
        <f t="shared" si="2"/>
        <v>..</v>
      </c>
      <c r="K35" s="21" t="str">
        <f t="shared" si="2"/>
        <v>..</v>
      </c>
      <c r="L35" s="21" t="str">
        <f t="shared" si="2"/>
        <v>..</v>
      </c>
      <c r="M35" s="21" t="str">
        <f t="shared" si="2"/>
        <v>..</v>
      </c>
      <c r="N35" s="21" t="str">
        <f t="shared" si="2"/>
        <v>..</v>
      </c>
      <c r="O35" s="21" t="str">
        <f t="shared" si="2"/>
        <v>..</v>
      </c>
      <c r="P35" s="21">
        <f t="shared" si="2"/>
        <v>0.51041149103392203</v>
      </c>
      <c r="Q35" s="21" t="str">
        <f t="shared" si="2"/>
        <v>..</v>
      </c>
      <c r="R35" s="55"/>
    </row>
    <row r="36" spans="1:18">
      <c r="A36" s="5">
        <v>2002</v>
      </c>
      <c r="B36" s="87">
        <f t="shared" si="2"/>
        <v>100</v>
      </c>
      <c r="C36" s="21">
        <f t="shared" si="2"/>
        <v>2.1596328624133898</v>
      </c>
      <c r="D36" s="21" t="str">
        <f t="shared" si="2"/>
        <v>..</v>
      </c>
      <c r="E36" s="21" t="str">
        <f t="shared" si="2"/>
        <v>..</v>
      </c>
      <c r="F36" s="21">
        <f t="shared" si="2"/>
        <v>1.8176909925312696</v>
      </c>
      <c r="G36" s="21">
        <f t="shared" si="2"/>
        <v>6.717358049131648</v>
      </c>
      <c r="H36" s="21">
        <f t="shared" si="2"/>
        <v>1.471249887519122</v>
      </c>
      <c r="I36" s="21">
        <f t="shared" si="2"/>
        <v>2.7760280752272117</v>
      </c>
      <c r="J36" s="21" t="str">
        <f t="shared" si="2"/>
        <v>..</v>
      </c>
      <c r="K36" s="21" t="str">
        <f t="shared" si="2"/>
        <v>..</v>
      </c>
      <c r="L36" s="21" t="str">
        <f t="shared" si="2"/>
        <v>..</v>
      </c>
      <c r="M36" s="21" t="str">
        <f t="shared" si="2"/>
        <v>..</v>
      </c>
      <c r="N36" s="21" t="str">
        <f t="shared" si="2"/>
        <v>..</v>
      </c>
      <c r="O36" s="21" t="str">
        <f t="shared" si="2"/>
        <v>..</v>
      </c>
      <c r="P36" s="21">
        <f t="shared" si="2"/>
        <v>0.58490056690362635</v>
      </c>
      <c r="Q36" s="21" t="str">
        <f t="shared" si="2"/>
        <v>..</v>
      </c>
      <c r="R36" s="55"/>
    </row>
    <row r="37" spans="1:18">
      <c r="A37" s="5">
        <v>2003</v>
      </c>
      <c r="B37" s="87">
        <f t="shared" si="2"/>
        <v>100</v>
      </c>
      <c r="C37" s="21">
        <f t="shared" si="2"/>
        <v>2.2139895916027168</v>
      </c>
      <c r="D37" s="21" t="str">
        <f t="shared" si="2"/>
        <v>..</v>
      </c>
      <c r="E37" s="21" t="str">
        <f t="shared" si="2"/>
        <v>..</v>
      </c>
      <c r="F37" s="21">
        <f t="shared" si="2"/>
        <v>1.750904119255535</v>
      </c>
      <c r="G37" s="21">
        <f t="shared" si="2"/>
        <v>6.4567345858692784</v>
      </c>
      <c r="H37" s="21">
        <f t="shared" si="2"/>
        <v>1.4333597953603245</v>
      </c>
      <c r="I37" s="21">
        <f t="shared" si="2"/>
        <v>3.0122607391726204</v>
      </c>
      <c r="J37" s="21" t="str">
        <f t="shared" si="2"/>
        <v>..</v>
      </c>
      <c r="K37" s="21" t="str">
        <f t="shared" si="2"/>
        <v>..</v>
      </c>
      <c r="L37" s="21" t="str">
        <f t="shared" si="2"/>
        <v>..</v>
      </c>
      <c r="M37" s="21" t="str">
        <f t="shared" si="2"/>
        <v>..</v>
      </c>
      <c r="N37" s="21" t="str">
        <f t="shared" si="2"/>
        <v>..</v>
      </c>
      <c r="O37" s="21" t="str">
        <f t="shared" si="2"/>
        <v>..</v>
      </c>
      <c r="P37" s="21">
        <f t="shared" si="2"/>
        <v>0.66155067478168827</v>
      </c>
      <c r="Q37" s="21" t="str">
        <f t="shared" si="2"/>
        <v>..</v>
      </c>
      <c r="R37" s="55"/>
    </row>
    <row r="38" spans="1:18">
      <c r="A38" s="5">
        <v>2004</v>
      </c>
      <c r="B38" s="87">
        <f t="shared" si="2"/>
        <v>100</v>
      </c>
      <c r="C38" s="21">
        <f t="shared" si="2"/>
        <v>2.1653297867919039</v>
      </c>
      <c r="D38" s="21" t="str">
        <f t="shared" si="2"/>
        <v>..</v>
      </c>
      <c r="E38" s="21" t="str">
        <f t="shared" si="2"/>
        <v>..</v>
      </c>
      <c r="F38" s="21">
        <f t="shared" si="2"/>
        <v>1.6665973982793731</v>
      </c>
      <c r="G38" s="21">
        <f t="shared" si="2"/>
        <v>6.1385644819417315</v>
      </c>
      <c r="H38" s="21">
        <f t="shared" si="2"/>
        <v>1.3548896554590417</v>
      </c>
      <c r="I38" s="21">
        <f t="shared" si="2"/>
        <v>3.0672041893520636</v>
      </c>
      <c r="J38" s="21" t="str">
        <f t="shared" si="2"/>
        <v>..</v>
      </c>
      <c r="K38" s="21" t="str">
        <f t="shared" si="2"/>
        <v>..</v>
      </c>
      <c r="L38" s="21" t="str">
        <f t="shared" si="2"/>
        <v>..</v>
      </c>
      <c r="M38" s="21" t="str">
        <f t="shared" si="2"/>
        <v>..</v>
      </c>
      <c r="N38" s="21" t="str">
        <f t="shared" si="2"/>
        <v>..</v>
      </c>
      <c r="O38" s="21" t="str">
        <f t="shared" si="2"/>
        <v>..</v>
      </c>
      <c r="P38" s="21">
        <f t="shared" si="2"/>
        <v>0.70238144715514728</v>
      </c>
      <c r="Q38" s="21" t="str">
        <f t="shared" si="2"/>
        <v>..</v>
      </c>
      <c r="R38" s="55"/>
    </row>
    <row r="39" spans="1:18">
      <c r="A39" s="5">
        <v>2005</v>
      </c>
      <c r="B39" s="87">
        <f t="shared" si="2"/>
        <v>100</v>
      </c>
      <c r="C39" s="21">
        <f t="shared" si="2"/>
        <v>2.0716292134831464</v>
      </c>
      <c r="D39" s="21" t="str">
        <f t="shared" si="2"/>
        <v>..</v>
      </c>
      <c r="E39" s="21" t="str">
        <f t="shared" si="2"/>
        <v>..</v>
      </c>
      <c r="F39" s="21">
        <f t="shared" si="2"/>
        <v>1.6580836454431962</v>
      </c>
      <c r="G39" s="21">
        <f t="shared" si="2"/>
        <v>6.1056491885143576</v>
      </c>
      <c r="H39" s="21">
        <f t="shared" si="2"/>
        <v>1.2172284644194757</v>
      </c>
      <c r="I39" s="21">
        <f t="shared" si="2"/>
        <v>3.0430711610486894</v>
      </c>
      <c r="J39" s="21" t="str">
        <f t="shared" si="2"/>
        <v>..</v>
      </c>
      <c r="K39" s="21" t="str">
        <f t="shared" si="2"/>
        <v>..</v>
      </c>
      <c r="L39" s="21" t="str">
        <f t="shared" si="2"/>
        <v>..</v>
      </c>
      <c r="M39" s="21" t="str">
        <f t="shared" si="2"/>
        <v>..</v>
      </c>
      <c r="N39" s="21" t="str">
        <f t="shared" si="2"/>
        <v>..</v>
      </c>
      <c r="O39" s="21" t="str">
        <f t="shared" si="2"/>
        <v>..</v>
      </c>
      <c r="P39" s="21">
        <f t="shared" si="2"/>
        <v>0.75296504369538086</v>
      </c>
      <c r="Q39" s="21" t="str">
        <f t="shared" si="2"/>
        <v>..</v>
      </c>
      <c r="R39" s="55"/>
    </row>
    <row r="40" spans="1:18">
      <c r="A40" s="5">
        <v>2006</v>
      </c>
      <c r="B40" s="87">
        <f t="shared" si="2"/>
        <v>100</v>
      </c>
      <c r="C40" s="21">
        <f t="shared" si="2"/>
        <v>1.9899764150943398</v>
      </c>
      <c r="D40" s="21" t="str">
        <f t="shared" si="2"/>
        <v>..</v>
      </c>
      <c r="E40" s="21" t="str">
        <f t="shared" si="2"/>
        <v>..</v>
      </c>
      <c r="F40" s="21">
        <f t="shared" si="2"/>
        <v>1.6288325471698113</v>
      </c>
      <c r="G40" s="21" t="str">
        <f t="shared" si="2"/>
        <v>..</v>
      </c>
      <c r="H40" s="21">
        <f t="shared" si="2"/>
        <v>1.0686910377358492</v>
      </c>
      <c r="I40" s="21">
        <f t="shared" si="2"/>
        <v>3.0218160377358494</v>
      </c>
      <c r="J40" s="21" t="str">
        <f t="shared" si="2"/>
        <v>..</v>
      </c>
      <c r="K40" s="21" t="str">
        <f t="shared" si="2"/>
        <v>..</v>
      </c>
      <c r="L40" s="21" t="str">
        <f t="shared" si="2"/>
        <v>..</v>
      </c>
      <c r="M40" s="21" t="str">
        <f t="shared" si="2"/>
        <v>..</v>
      </c>
      <c r="N40" s="21" t="str">
        <f t="shared" si="2"/>
        <v>..</v>
      </c>
      <c r="O40" s="21" t="str">
        <f t="shared" si="2"/>
        <v>..</v>
      </c>
      <c r="P40" s="21" t="str">
        <f t="shared" si="2"/>
        <v>..</v>
      </c>
      <c r="Q40" s="21" t="str">
        <f t="shared" si="2"/>
        <v>..</v>
      </c>
      <c r="R40" s="55"/>
    </row>
    <row r="41" spans="1:18">
      <c r="A41" s="5">
        <v>2007</v>
      </c>
      <c r="B41" s="87">
        <f t="shared" si="2"/>
        <v>100</v>
      </c>
      <c r="C41" s="21">
        <f t="shared" si="2"/>
        <v>1.9485859344274017</v>
      </c>
      <c r="D41" s="21" t="str">
        <f t="shared" si="2"/>
        <v>..</v>
      </c>
      <c r="E41" s="21" t="str">
        <f t="shared" si="2"/>
        <v>..</v>
      </c>
      <c r="F41" s="21">
        <f t="shared" si="2"/>
        <v>1.7876935178233042</v>
      </c>
      <c r="G41" s="21" t="str">
        <f t="shared" si="2"/>
        <v>..</v>
      </c>
      <c r="H41" s="21">
        <f t="shared" si="2"/>
        <v>0.99038220887411066</v>
      </c>
      <c r="I41" s="21">
        <f t="shared" si="2"/>
        <v>3.0998605599056099</v>
      </c>
      <c r="J41" s="21" t="str">
        <f t="shared" si="2"/>
        <v>..</v>
      </c>
      <c r="K41" s="21" t="str">
        <f t="shared" si="2"/>
        <v>..</v>
      </c>
      <c r="L41" s="21" t="str">
        <f t="shared" si="2"/>
        <v>..</v>
      </c>
      <c r="M41" s="21" t="str">
        <f t="shared" si="2"/>
        <v>..</v>
      </c>
      <c r="N41" s="21" t="str">
        <f t="shared" si="2"/>
        <v>..</v>
      </c>
      <c r="O41" s="21" t="str">
        <f t="shared" si="2"/>
        <v>..</v>
      </c>
      <c r="P41" s="21" t="str">
        <f t="shared" si="2"/>
        <v>..</v>
      </c>
      <c r="Q41" s="21" t="str">
        <f t="shared" si="2"/>
        <v>..</v>
      </c>
      <c r="R41" s="55"/>
    </row>
    <row r="42" spans="1:18">
      <c r="A42" s="5">
        <v>2008</v>
      </c>
      <c r="B42" s="87">
        <f t="shared" si="2"/>
        <v>100</v>
      </c>
      <c r="C42" s="21">
        <f t="shared" si="2"/>
        <v>1.9367333763718531</v>
      </c>
      <c r="D42" s="21" t="str">
        <f t="shared" si="2"/>
        <v>..</v>
      </c>
      <c r="E42" s="21" t="str">
        <f t="shared" si="2"/>
        <v>..</v>
      </c>
      <c r="F42" s="21">
        <f t="shared" si="2"/>
        <v>2.0930311576229146</v>
      </c>
      <c r="G42" s="21" t="str">
        <f t="shared" si="2"/>
        <v>..</v>
      </c>
      <c r="H42" s="21">
        <f t="shared" si="2"/>
        <v>1.0159355781319017</v>
      </c>
      <c r="I42" s="21">
        <f t="shared" si="2"/>
        <v>3.2210934049131867</v>
      </c>
      <c r="J42" s="21" t="str">
        <f t="shared" si="2"/>
        <v>..</v>
      </c>
      <c r="K42" s="21" t="str">
        <f t="shared" si="2"/>
        <v>..</v>
      </c>
      <c r="L42" s="21" t="str">
        <f t="shared" si="2"/>
        <v>..</v>
      </c>
      <c r="M42" s="21" t="str">
        <f t="shared" ref="M42:Q42" si="3">IF(ISERROR((M16/$B16)*100),"..",(M16/$B16)*100)</f>
        <v>..</v>
      </c>
      <c r="N42" s="21" t="str">
        <f t="shared" si="3"/>
        <v>..</v>
      </c>
      <c r="O42" s="21" t="str">
        <f t="shared" si="3"/>
        <v>..</v>
      </c>
      <c r="P42" s="21" t="str">
        <f t="shared" si="3"/>
        <v>..</v>
      </c>
      <c r="Q42" s="21" t="str">
        <f t="shared" si="3"/>
        <v>..</v>
      </c>
      <c r="R42" s="55"/>
    </row>
    <row r="43" spans="1:18">
      <c r="A43" s="5">
        <v>2009</v>
      </c>
      <c r="B43" s="87">
        <f t="shared" ref="B43:Q44" si="4">IF(ISERROR((B17/$B17)*100),"..",(B17/$B17)*100)</f>
        <v>100</v>
      </c>
      <c r="C43" s="21">
        <f t="shared" si="4"/>
        <v>1.8680811808118085</v>
      </c>
      <c r="D43" s="21" t="str">
        <f t="shared" si="4"/>
        <v>..</v>
      </c>
      <c r="E43" s="21" t="str">
        <f t="shared" si="4"/>
        <v>..</v>
      </c>
      <c r="F43" s="21">
        <f t="shared" si="4"/>
        <v>2.3556931997891408</v>
      </c>
      <c r="G43" s="21" t="str">
        <f t="shared" si="4"/>
        <v>..</v>
      </c>
      <c r="H43" s="21">
        <f t="shared" si="4"/>
        <v>1.0872430152872958</v>
      </c>
      <c r="I43" s="21">
        <f t="shared" si="4"/>
        <v>3.1826568265682655</v>
      </c>
      <c r="J43" s="21" t="str">
        <f t="shared" si="4"/>
        <v>..</v>
      </c>
      <c r="K43" s="21" t="str">
        <f t="shared" si="4"/>
        <v>..</v>
      </c>
      <c r="L43" s="21" t="str">
        <f t="shared" si="4"/>
        <v>..</v>
      </c>
      <c r="M43" s="21" t="str">
        <f t="shared" si="4"/>
        <v>..</v>
      </c>
      <c r="N43" s="21" t="str">
        <f t="shared" si="4"/>
        <v>..</v>
      </c>
      <c r="O43" s="21" t="str">
        <f t="shared" si="4"/>
        <v>..</v>
      </c>
      <c r="P43" s="21" t="str">
        <f t="shared" si="4"/>
        <v>..</v>
      </c>
      <c r="Q43" s="21" t="str">
        <f t="shared" si="4"/>
        <v>..</v>
      </c>
      <c r="R43" s="55"/>
    </row>
    <row r="44" spans="1:18">
      <c r="A44" s="5">
        <v>2010</v>
      </c>
      <c r="B44" s="87">
        <f t="shared" si="4"/>
        <v>100</v>
      </c>
      <c r="C44" s="21" t="str">
        <f t="shared" si="4"/>
        <v>..</v>
      </c>
      <c r="D44" s="21" t="str">
        <f t="shared" si="4"/>
        <v>..</v>
      </c>
      <c r="E44" s="21" t="str">
        <f t="shared" si="4"/>
        <v>..</v>
      </c>
      <c r="F44" s="21">
        <f t="shared" si="4"/>
        <v>2.4888300512990238</v>
      </c>
      <c r="G44" s="21" t="str">
        <f t="shared" si="4"/>
        <v>..</v>
      </c>
      <c r="H44" s="21" t="str">
        <f t="shared" si="4"/>
        <v>..</v>
      </c>
      <c r="I44" s="21">
        <f t="shared" si="4"/>
        <v>3.1408240939930501</v>
      </c>
      <c r="J44" s="21" t="str">
        <f t="shared" si="4"/>
        <v>..</v>
      </c>
      <c r="K44" s="21" t="str">
        <f t="shared" si="4"/>
        <v>..</v>
      </c>
      <c r="L44" s="21" t="str">
        <f t="shared" si="4"/>
        <v>..</v>
      </c>
      <c r="M44" s="21" t="str">
        <f t="shared" si="4"/>
        <v>..</v>
      </c>
      <c r="N44" s="21" t="str">
        <f t="shared" si="4"/>
        <v>..</v>
      </c>
      <c r="O44" s="21" t="str">
        <f t="shared" si="4"/>
        <v>..</v>
      </c>
      <c r="P44" s="21" t="str">
        <f t="shared" si="4"/>
        <v>..</v>
      </c>
      <c r="Q44" s="21" t="str">
        <f t="shared" si="4"/>
        <v>..</v>
      </c>
      <c r="R44" s="55"/>
    </row>
    <row r="45" spans="1:18">
      <c r="A45" s="5">
        <v>2011</v>
      </c>
      <c r="B45" s="87">
        <f t="shared" ref="B45:Q45" si="5">IF(ISERROR((B19/$B19)*100),"..",(B19/$B19)*100)</f>
        <v>100</v>
      </c>
      <c r="C45" s="21" t="str">
        <f t="shared" si="5"/>
        <v>..</v>
      </c>
      <c r="D45" s="21" t="str">
        <f t="shared" si="5"/>
        <v>..</v>
      </c>
      <c r="E45" s="21" t="str">
        <f t="shared" si="5"/>
        <v>..</v>
      </c>
      <c r="F45" s="21">
        <f t="shared" si="5"/>
        <v>2.6116731517509728</v>
      </c>
      <c r="G45" s="21" t="str">
        <f t="shared" si="5"/>
        <v>..</v>
      </c>
      <c r="H45" s="21" t="str">
        <f t="shared" si="5"/>
        <v>..</v>
      </c>
      <c r="I45" s="21">
        <f t="shared" si="5"/>
        <v>3.1284046692607004</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87">
        <f t="shared" ref="B46:Q46" si="6">IF(ISERROR((B20/$B20)*100),"..",(B20/$B20)*100)</f>
        <v>100</v>
      </c>
      <c r="C46" s="21" t="str">
        <f t="shared" si="6"/>
        <v>..</v>
      </c>
      <c r="D46" s="21" t="str">
        <f t="shared" si="6"/>
        <v>..</v>
      </c>
      <c r="E46" s="21" t="str">
        <f t="shared" si="6"/>
        <v>..</v>
      </c>
      <c r="F46" s="21">
        <f t="shared" si="6"/>
        <v>2.5945063910796851</v>
      </c>
      <c r="G46" s="21" t="str">
        <f t="shared" si="6"/>
        <v>..</v>
      </c>
      <c r="H46" s="21" t="str">
        <f t="shared" si="6"/>
        <v>..</v>
      </c>
      <c r="I46" s="21">
        <f t="shared" si="6"/>
        <v>2.9480554800108787</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7" spans="1:18">
      <c r="A47" s="55"/>
      <c r="B47" s="21"/>
      <c r="C47" s="21"/>
      <c r="D47" s="21"/>
      <c r="E47" s="21"/>
      <c r="F47" s="21"/>
      <c r="G47" s="21"/>
      <c r="H47" s="21"/>
      <c r="I47" s="21"/>
      <c r="J47" s="21"/>
      <c r="K47" s="21"/>
      <c r="L47" s="21"/>
      <c r="M47" s="21"/>
      <c r="N47" s="21"/>
      <c r="O47" s="21"/>
      <c r="P47" s="21"/>
      <c r="Q47" s="21"/>
      <c r="R47" s="55"/>
    </row>
    <row r="48" spans="1:18">
      <c r="B48" s="1" t="s">
        <v>84</v>
      </c>
      <c r="C48" s="1" t="s">
        <v>92</v>
      </c>
      <c r="J48" s="1" t="s">
        <v>23</v>
      </c>
      <c r="K48" s="1" t="s">
        <v>106</v>
      </c>
    </row>
    <row r="49" spans="1:18">
      <c r="B49" s="1" t="s">
        <v>16</v>
      </c>
      <c r="C49" s="1" t="s">
        <v>57</v>
      </c>
      <c r="K49" s="1" t="s">
        <v>107</v>
      </c>
    </row>
    <row r="50" spans="1:18">
      <c r="J50" s="1" t="s">
        <v>16</v>
      </c>
      <c r="K50" s="1" t="s">
        <v>57</v>
      </c>
    </row>
    <row r="52" spans="1:18" ht="12.75">
      <c r="B52" s="7" t="str">
        <f>'Table of Contents'!B77</f>
        <v>Table 57: Real Depreciation, Newfoundland and Labrador, Business Sector Industries, 1997-2012</v>
      </c>
      <c r="J52" s="7" t="str">
        <f>B52 &amp; " (continued)"</f>
        <v>Table 57: Real Depreciation, Newfoundland and Labrador, Business Sector Industries, 1997-2012 (continued)</v>
      </c>
    </row>
    <row r="54" spans="1:18" ht="33.75">
      <c r="A54" s="4"/>
      <c r="B54" s="94" t="s">
        <v>3</v>
      </c>
      <c r="C54" s="3" t="s">
        <v>2</v>
      </c>
      <c r="D54" s="3" t="s">
        <v>1</v>
      </c>
      <c r="E54" s="3" t="s">
        <v>0</v>
      </c>
      <c r="F54" s="3" t="s">
        <v>4</v>
      </c>
      <c r="G54" s="3" t="s">
        <v>5</v>
      </c>
      <c r="H54" s="3" t="s">
        <v>6</v>
      </c>
      <c r="I54" s="3" t="s">
        <v>7</v>
      </c>
      <c r="J54" s="3" t="s">
        <v>8</v>
      </c>
      <c r="K54" s="3" t="s">
        <v>9</v>
      </c>
      <c r="L54" s="3" t="str">
        <f>L3</f>
        <v>Finance and Insurance</v>
      </c>
      <c r="M54" s="3" t="s">
        <v>10</v>
      </c>
      <c r="N54" s="3" t="s">
        <v>15</v>
      </c>
      <c r="O54" s="3" t="s">
        <v>11</v>
      </c>
      <c r="P54" s="3" t="s">
        <v>12</v>
      </c>
      <c r="Q54" s="3" t="s">
        <v>13</v>
      </c>
      <c r="R54" s="55"/>
    </row>
    <row r="55" spans="1:18" ht="11.25" customHeight="1">
      <c r="A55" s="5"/>
      <c r="B55" s="141" t="s">
        <v>42</v>
      </c>
      <c r="C55" s="142"/>
      <c r="D55" s="142"/>
      <c r="E55" s="142"/>
      <c r="F55" s="142"/>
      <c r="G55" s="142"/>
      <c r="H55" s="142"/>
      <c r="I55" s="142"/>
      <c r="J55" s="142" t="s">
        <v>42</v>
      </c>
      <c r="K55" s="142"/>
      <c r="L55" s="142"/>
      <c r="M55" s="142"/>
      <c r="N55" s="142"/>
      <c r="O55" s="142"/>
      <c r="P55" s="142"/>
      <c r="Q55" s="142"/>
      <c r="R55" s="55"/>
    </row>
    <row r="56" spans="1:18">
      <c r="A56" s="5">
        <v>1997</v>
      </c>
      <c r="B56" s="92">
        <v>2044.3</v>
      </c>
      <c r="C56" s="22">
        <v>53.8</v>
      </c>
      <c r="D56" s="22"/>
      <c r="E56" s="22" t="s">
        <v>25</v>
      </c>
      <c r="F56" s="22">
        <v>30.9</v>
      </c>
      <c r="G56" s="22">
        <v>126.9</v>
      </c>
      <c r="H56" s="22">
        <v>21.7</v>
      </c>
      <c r="I56" s="22">
        <v>55.1</v>
      </c>
      <c r="J56" s="22" t="s">
        <v>25</v>
      </c>
      <c r="K56" s="22">
        <v>96.1</v>
      </c>
      <c r="L56" s="22">
        <v>51.2</v>
      </c>
      <c r="M56" s="22" t="s">
        <v>25</v>
      </c>
      <c r="N56" s="22" t="s">
        <v>25</v>
      </c>
      <c r="O56" s="22" t="s">
        <v>25</v>
      </c>
      <c r="P56" s="22">
        <v>10.8</v>
      </c>
      <c r="Q56" s="22" t="s">
        <v>25</v>
      </c>
      <c r="R56" s="55"/>
    </row>
    <row r="57" spans="1:18">
      <c r="A57" s="5">
        <v>1998</v>
      </c>
      <c r="B57" s="92">
        <v>2121</v>
      </c>
      <c r="C57" s="22">
        <v>52.9</v>
      </c>
      <c r="D57" s="22"/>
      <c r="E57" s="22" t="s">
        <v>25</v>
      </c>
      <c r="F57" s="22">
        <v>30.8</v>
      </c>
      <c r="G57" s="22">
        <v>138.30000000000001</v>
      </c>
      <c r="H57" s="22">
        <v>23</v>
      </c>
      <c r="I57" s="22">
        <v>55.5</v>
      </c>
      <c r="J57" s="22" t="s">
        <v>25</v>
      </c>
      <c r="K57" s="22">
        <v>102.9</v>
      </c>
      <c r="L57" s="22">
        <v>58</v>
      </c>
      <c r="M57" s="22" t="s">
        <v>25</v>
      </c>
      <c r="N57" s="22" t="s">
        <v>25</v>
      </c>
      <c r="O57" s="22" t="s">
        <v>25</v>
      </c>
      <c r="P57" s="22">
        <v>11.3</v>
      </c>
      <c r="Q57" s="22" t="s">
        <v>25</v>
      </c>
      <c r="R57" s="55"/>
    </row>
    <row r="58" spans="1:18">
      <c r="A58" s="5">
        <v>1999</v>
      </c>
      <c r="B58" s="92">
        <v>2234.9</v>
      </c>
      <c r="C58" s="22">
        <v>52.9</v>
      </c>
      <c r="D58" s="22"/>
      <c r="E58" s="22" t="s">
        <v>25</v>
      </c>
      <c r="F58" s="22">
        <v>31.9</v>
      </c>
      <c r="G58" s="22">
        <v>147.30000000000001</v>
      </c>
      <c r="H58" s="22">
        <v>25.5</v>
      </c>
      <c r="I58" s="22">
        <v>53.3</v>
      </c>
      <c r="J58" s="22" t="s">
        <v>25</v>
      </c>
      <c r="K58" s="22">
        <v>108</v>
      </c>
      <c r="L58" s="22"/>
      <c r="M58" s="22" t="s">
        <v>25</v>
      </c>
      <c r="N58" s="22" t="s">
        <v>25</v>
      </c>
      <c r="O58" s="22" t="s">
        <v>25</v>
      </c>
      <c r="P58" s="22">
        <v>11.7</v>
      </c>
      <c r="Q58" s="22" t="s">
        <v>25</v>
      </c>
      <c r="R58" s="55"/>
    </row>
    <row r="59" spans="1:18">
      <c r="A59" s="5">
        <v>2000</v>
      </c>
      <c r="B59" s="92">
        <v>2328</v>
      </c>
      <c r="C59" s="22">
        <v>52.8</v>
      </c>
      <c r="D59" s="22"/>
      <c r="E59" s="22" t="s">
        <v>25</v>
      </c>
      <c r="F59" s="22">
        <v>34.1</v>
      </c>
      <c r="G59" s="22">
        <v>144.4</v>
      </c>
      <c r="H59" s="22">
        <v>28.3</v>
      </c>
      <c r="I59" s="22">
        <v>53.3</v>
      </c>
      <c r="J59" s="22" t="s">
        <v>25</v>
      </c>
      <c r="K59" s="22" t="s">
        <v>25</v>
      </c>
      <c r="L59" s="22" t="s">
        <v>25</v>
      </c>
      <c r="M59" s="22" t="s">
        <v>25</v>
      </c>
      <c r="N59" s="22" t="s">
        <v>25</v>
      </c>
      <c r="O59" s="22" t="s">
        <v>25</v>
      </c>
      <c r="P59" s="22">
        <v>11.8</v>
      </c>
      <c r="Q59" s="22" t="s">
        <v>25</v>
      </c>
      <c r="R59" s="55"/>
    </row>
    <row r="60" spans="1:18">
      <c r="A60" s="5">
        <v>2001</v>
      </c>
      <c r="B60" s="92">
        <v>2345.8000000000002</v>
      </c>
      <c r="C60" s="22">
        <v>52.4</v>
      </c>
      <c r="D60" s="22"/>
      <c r="E60" s="22" t="s">
        <v>25</v>
      </c>
      <c r="F60" s="22">
        <v>35.9</v>
      </c>
      <c r="G60" s="22">
        <v>143</v>
      </c>
      <c r="H60" s="22">
        <v>29.2</v>
      </c>
      <c r="I60" s="22">
        <v>56.6</v>
      </c>
      <c r="J60" s="22" t="s">
        <v>25</v>
      </c>
      <c r="K60" s="22" t="s">
        <v>25</v>
      </c>
      <c r="L60" s="22" t="s">
        <v>25</v>
      </c>
      <c r="M60" s="22" t="s">
        <v>25</v>
      </c>
      <c r="N60" s="22" t="s">
        <v>25</v>
      </c>
      <c r="O60" s="22" t="s">
        <v>25</v>
      </c>
      <c r="P60" s="22">
        <v>11.9</v>
      </c>
      <c r="Q60" s="22" t="s">
        <v>25</v>
      </c>
      <c r="R60" s="55"/>
    </row>
    <row r="61" spans="1:18">
      <c r="A61" s="5">
        <v>2002</v>
      </c>
      <c r="B61" s="92">
        <v>2359.1999999999998</v>
      </c>
      <c r="C61" s="22">
        <v>52.4</v>
      </c>
      <c r="D61" s="22" t="s">
        <v>25</v>
      </c>
      <c r="E61" s="22" t="s">
        <v>25</v>
      </c>
      <c r="F61" s="22">
        <v>36.5</v>
      </c>
      <c r="G61" s="22">
        <v>143.4</v>
      </c>
      <c r="H61" s="22">
        <v>30.2</v>
      </c>
      <c r="I61" s="22">
        <v>62.6</v>
      </c>
      <c r="J61" s="22" t="s">
        <v>25</v>
      </c>
      <c r="K61" s="22" t="s">
        <v>25</v>
      </c>
      <c r="L61" s="22" t="s">
        <v>25</v>
      </c>
      <c r="M61" s="22" t="s">
        <v>25</v>
      </c>
      <c r="N61" s="22" t="s">
        <v>25</v>
      </c>
      <c r="O61" s="22" t="s">
        <v>25</v>
      </c>
      <c r="P61" s="22">
        <v>13.7</v>
      </c>
      <c r="Q61" s="22" t="s">
        <v>25</v>
      </c>
      <c r="R61" s="55"/>
    </row>
    <row r="62" spans="1:18">
      <c r="A62" s="5">
        <v>2003</v>
      </c>
      <c r="B62" s="92">
        <v>2410.5</v>
      </c>
      <c r="C62" s="22">
        <v>53.7</v>
      </c>
      <c r="D62" s="22" t="s">
        <v>25</v>
      </c>
      <c r="E62" s="22" t="s">
        <v>25</v>
      </c>
      <c r="F62" s="22">
        <v>36.6</v>
      </c>
      <c r="G62" s="22">
        <v>143.69999999999999</v>
      </c>
      <c r="H62" s="22">
        <v>30.6</v>
      </c>
      <c r="I62" s="22">
        <v>69.3</v>
      </c>
      <c r="J62" s="22" t="s">
        <v>25</v>
      </c>
      <c r="K62" s="22" t="s">
        <v>25</v>
      </c>
      <c r="L62" s="22" t="s">
        <v>25</v>
      </c>
      <c r="M62" s="22" t="s">
        <v>25</v>
      </c>
      <c r="N62" s="22" t="s">
        <v>25</v>
      </c>
      <c r="O62" s="22" t="s">
        <v>25</v>
      </c>
      <c r="P62" s="22">
        <v>15.9</v>
      </c>
      <c r="Q62" s="22" t="s">
        <v>25</v>
      </c>
      <c r="R62" s="55"/>
    </row>
    <row r="63" spans="1:18">
      <c r="A63" s="5">
        <v>2004</v>
      </c>
      <c r="B63" s="92">
        <v>2512.6</v>
      </c>
      <c r="C63" s="22">
        <v>54.8</v>
      </c>
      <c r="D63" s="22" t="s">
        <v>25</v>
      </c>
      <c r="E63" s="22" t="s">
        <v>25</v>
      </c>
      <c r="F63" s="22">
        <v>38.4</v>
      </c>
      <c r="G63" s="22">
        <v>146.1</v>
      </c>
      <c r="H63" s="22">
        <v>31.4</v>
      </c>
      <c r="I63" s="22">
        <v>75.099999999999994</v>
      </c>
      <c r="J63" s="22" t="s">
        <v>25</v>
      </c>
      <c r="K63" s="22" t="s">
        <v>25</v>
      </c>
      <c r="L63" s="22" t="s">
        <v>25</v>
      </c>
      <c r="M63" s="22" t="s">
        <v>25</v>
      </c>
      <c r="N63" s="22" t="s">
        <v>25</v>
      </c>
      <c r="O63" s="22" t="s">
        <v>25</v>
      </c>
      <c r="P63" s="22">
        <v>17.8</v>
      </c>
      <c r="Q63" s="22" t="s">
        <v>25</v>
      </c>
      <c r="R63" s="55"/>
    </row>
    <row r="64" spans="1:18">
      <c r="A64" s="5">
        <v>2005</v>
      </c>
      <c r="B64" s="92">
        <v>2657.2</v>
      </c>
      <c r="C64" s="22">
        <v>55.1</v>
      </c>
      <c r="D64" s="22" t="s">
        <v>25</v>
      </c>
      <c r="E64" s="22" t="s">
        <v>25</v>
      </c>
      <c r="F64" s="22">
        <v>41.4</v>
      </c>
      <c r="G64" s="22">
        <v>156.4</v>
      </c>
      <c r="H64" s="22">
        <v>30.6</v>
      </c>
      <c r="I64" s="22">
        <v>79.5</v>
      </c>
      <c r="J64" s="22" t="s">
        <v>25</v>
      </c>
      <c r="K64" s="22" t="s">
        <v>25</v>
      </c>
      <c r="L64" s="22" t="s">
        <v>25</v>
      </c>
      <c r="M64" s="22" t="s">
        <v>25</v>
      </c>
      <c r="N64" s="22" t="s">
        <v>25</v>
      </c>
      <c r="O64" s="22" t="s">
        <v>25</v>
      </c>
      <c r="P64" s="22">
        <v>20.2</v>
      </c>
      <c r="Q64" s="22" t="s">
        <v>25</v>
      </c>
      <c r="R64" s="55"/>
    </row>
    <row r="65" spans="1:18">
      <c r="A65" s="5">
        <v>2006</v>
      </c>
      <c r="B65" s="92">
        <v>2769.4</v>
      </c>
      <c r="C65" s="22">
        <v>55.1</v>
      </c>
      <c r="D65" s="22" t="s">
        <v>25</v>
      </c>
      <c r="E65" s="22" t="s">
        <v>25</v>
      </c>
      <c r="F65" s="22">
        <v>43.8</v>
      </c>
      <c r="G65" s="22"/>
      <c r="H65" s="22">
        <v>28.8</v>
      </c>
      <c r="I65" s="22">
        <v>83</v>
      </c>
      <c r="J65" s="22" t="s">
        <v>25</v>
      </c>
      <c r="K65" s="22" t="s">
        <v>25</v>
      </c>
      <c r="L65" s="22" t="s">
        <v>25</v>
      </c>
      <c r="M65" s="22" t="s">
        <v>25</v>
      </c>
      <c r="N65" s="22" t="s">
        <v>25</v>
      </c>
      <c r="O65" s="22" t="s">
        <v>25</v>
      </c>
      <c r="P65" s="22" t="s">
        <v>25</v>
      </c>
      <c r="Q65" s="22" t="s">
        <v>25</v>
      </c>
      <c r="R65" s="55"/>
    </row>
    <row r="66" spans="1:18">
      <c r="A66" s="5">
        <v>2007</v>
      </c>
      <c r="B66" s="92">
        <v>2796.9</v>
      </c>
      <c r="C66" s="22">
        <v>54.5</v>
      </c>
      <c r="D66" s="22" t="s">
        <v>25</v>
      </c>
      <c r="E66" s="22" t="s">
        <v>25</v>
      </c>
      <c r="F66" s="22">
        <v>50</v>
      </c>
      <c r="G66" s="22" t="s">
        <v>25</v>
      </c>
      <c r="H66" s="22">
        <v>27.7</v>
      </c>
      <c r="I66" s="22">
        <v>86.7</v>
      </c>
      <c r="J66" s="22" t="s">
        <v>25</v>
      </c>
      <c r="K66" s="22" t="s">
        <v>25</v>
      </c>
      <c r="L66" s="22" t="s">
        <v>25</v>
      </c>
      <c r="M66" s="22" t="s">
        <v>25</v>
      </c>
      <c r="N66" s="22" t="s">
        <v>25</v>
      </c>
      <c r="O66" s="22" t="s">
        <v>25</v>
      </c>
      <c r="P66" s="22" t="s">
        <v>25</v>
      </c>
      <c r="Q66" s="22" t="s">
        <v>25</v>
      </c>
      <c r="R66" s="55"/>
    </row>
    <row r="67" spans="1:18">
      <c r="A67" s="5">
        <v>2008</v>
      </c>
      <c r="B67" s="92">
        <v>2819</v>
      </c>
      <c r="C67" s="22">
        <v>53.4</v>
      </c>
      <c r="D67" s="22" t="s">
        <v>25</v>
      </c>
      <c r="E67" s="22" t="s">
        <v>25</v>
      </c>
      <c r="F67" s="22">
        <v>57.6</v>
      </c>
      <c r="G67" s="22" t="s">
        <v>25</v>
      </c>
      <c r="H67" s="22">
        <v>28.6</v>
      </c>
      <c r="I67" s="22">
        <v>90.1</v>
      </c>
      <c r="J67" s="22" t="s">
        <v>25</v>
      </c>
      <c r="K67" s="22" t="s">
        <v>25</v>
      </c>
      <c r="L67" s="22" t="s">
        <v>25</v>
      </c>
      <c r="M67" s="22" t="s">
        <v>25</v>
      </c>
      <c r="N67" s="22" t="s">
        <v>25</v>
      </c>
      <c r="O67" s="22" t="s">
        <v>25</v>
      </c>
      <c r="P67" s="22" t="s">
        <v>25</v>
      </c>
      <c r="Q67" s="22" t="s">
        <v>25</v>
      </c>
      <c r="R67" s="55"/>
    </row>
    <row r="68" spans="1:18">
      <c r="A68" s="5">
        <v>2009</v>
      </c>
      <c r="B68" s="92">
        <v>2814.6</v>
      </c>
      <c r="C68" s="22">
        <v>52</v>
      </c>
      <c r="D68" s="22" t="s">
        <v>25</v>
      </c>
      <c r="E68" s="22" t="s">
        <v>25</v>
      </c>
      <c r="F68" s="22">
        <v>62.4</v>
      </c>
      <c r="G68" s="22" t="s">
        <v>25</v>
      </c>
      <c r="H68" s="22">
        <v>30.6</v>
      </c>
      <c r="I68" s="22">
        <v>89</v>
      </c>
      <c r="J68" s="22" t="s">
        <v>25</v>
      </c>
      <c r="K68" s="22" t="s">
        <v>25</v>
      </c>
      <c r="L68" s="22" t="s">
        <v>25</v>
      </c>
      <c r="M68" s="22" t="s">
        <v>25</v>
      </c>
      <c r="N68" s="22" t="s">
        <v>25</v>
      </c>
      <c r="O68" s="22" t="s">
        <v>25</v>
      </c>
      <c r="P68" s="22" t="s">
        <v>25</v>
      </c>
      <c r="Q68" s="22" t="s">
        <v>25</v>
      </c>
      <c r="R68" s="55"/>
    </row>
    <row r="69" spans="1:18">
      <c r="A69" s="5">
        <v>2010</v>
      </c>
      <c r="B69" s="92">
        <v>2818.1</v>
      </c>
      <c r="C69" s="22" t="s">
        <v>25</v>
      </c>
      <c r="D69" s="22" t="s">
        <v>25</v>
      </c>
      <c r="E69" s="22" t="s">
        <v>25</v>
      </c>
      <c r="F69" s="22">
        <v>70.400000000000006</v>
      </c>
      <c r="G69" s="22" t="s">
        <v>25</v>
      </c>
      <c r="H69" s="22" t="s">
        <v>25</v>
      </c>
      <c r="I69" s="22">
        <v>90.2</v>
      </c>
      <c r="J69" s="22" t="s">
        <v>25</v>
      </c>
      <c r="K69" s="22" t="s">
        <v>25</v>
      </c>
      <c r="L69" s="22" t="s">
        <v>25</v>
      </c>
      <c r="M69" s="22" t="s">
        <v>25</v>
      </c>
      <c r="N69" s="22" t="s">
        <v>25</v>
      </c>
      <c r="O69" s="22" t="s">
        <v>25</v>
      </c>
      <c r="P69" s="22" t="s">
        <v>25</v>
      </c>
      <c r="Q69" s="22" t="s">
        <v>25</v>
      </c>
      <c r="R69" s="55"/>
    </row>
    <row r="70" spans="1:18">
      <c r="A70" s="5">
        <v>2011</v>
      </c>
      <c r="B70" s="92">
        <v>2971.7</v>
      </c>
      <c r="C70" s="22" t="s">
        <v>25</v>
      </c>
      <c r="D70" s="22" t="s">
        <v>25</v>
      </c>
      <c r="E70" s="22" t="s">
        <v>25</v>
      </c>
      <c r="F70" s="22">
        <v>79.5</v>
      </c>
      <c r="G70" s="22" t="s">
        <v>25</v>
      </c>
      <c r="H70" s="22" t="s">
        <v>25</v>
      </c>
      <c r="I70" s="22">
        <v>96.4</v>
      </c>
      <c r="J70" s="22" t="s">
        <v>25</v>
      </c>
      <c r="K70" s="22" t="s">
        <v>25</v>
      </c>
      <c r="L70" s="22" t="s">
        <v>25</v>
      </c>
      <c r="M70" s="22" t="s">
        <v>25</v>
      </c>
      <c r="N70" s="22" t="s">
        <v>25</v>
      </c>
      <c r="O70" s="22" t="s">
        <v>25</v>
      </c>
      <c r="P70" s="22" t="s">
        <v>25</v>
      </c>
      <c r="Q70" s="22" t="s">
        <v>25</v>
      </c>
      <c r="R70" s="55"/>
    </row>
    <row r="71" spans="1:18">
      <c r="A71" s="5">
        <v>2012</v>
      </c>
      <c r="B71" s="92">
        <v>3313.2</v>
      </c>
      <c r="C71" s="22" t="s">
        <v>25</v>
      </c>
      <c r="D71" s="22" t="s">
        <v>25</v>
      </c>
      <c r="E71" s="22" t="s">
        <v>25</v>
      </c>
      <c r="F71" s="22">
        <v>86</v>
      </c>
      <c r="G71" s="22" t="s">
        <v>25</v>
      </c>
      <c r="H71" s="22" t="s">
        <v>25</v>
      </c>
      <c r="I71" s="22">
        <v>102.5</v>
      </c>
      <c r="J71" s="22" t="s">
        <v>25</v>
      </c>
      <c r="K71" s="22" t="s">
        <v>25</v>
      </c>
      <c r="L71" s="22" t="s">
        <v>25</v>
      </c>
      <c r="M71" s="22" t="s">
        <v>25</v>
      </c>
      <c r="N71" s="22" t="s">
        <v>25</v>
      </c>
      <c r="O71" s="22" t="s">
        <v>25</v>
      </c>
      <c r="P71" s="22" t="s">
        <v>25</v>
      </c>
      <c r="Q71" s="22" t="s">
        <v>25</v>
      </c>
      <c r="R71" s="55"/>
    </row>
    <row r="72" spans="1:18">
      <c r="H72" s="55"/>
      <c r="I72" s="55"/>
      <c r="J72" s="55"/>
      <c r="K72" s="55"/>
      <c r="L72" s="55"/>
      <c r="M72" s="55"/>
      <c r="N72" s="55"/>
      <c r="O72" s="55"/>
      <c r="P72" s="55"/>
      <c r="Q72" s="55"/>
      <c r="R72" s="55"/>
    </row>
    <row r="73" spans="1:18">
      <c r="A73" s="4"/>
      <c r="B73" s="10" t="s">
        <v>17</v>
      </c>
      <c r="C73" s="8"/>
      <c r="D73" s="8"/>
      <c r="E73" s="8"/>
      <c r="F73" s="8"/>
      <c r="G73" s="8"/>
      <c r="H73" s="10"/>
      <c r="I73" s="8"/>
      <c r="J73" s="8"/>
      <c r="K73" s="8"/>
      <c r="L73" s="8"/>
      <c r="M73" s="8"/>
      <c r="N73" s="8"/>
      <c r="O73" s="8"/>
      <c r="P73" s="8"/>
      <c r="Q73" s="8"/>
      <c r="R73" s="55"/>
    </row>
    <row r="74" spans="1:18">
      <c r="A74" s="26" t="s">
        <v>18</v>
      </c>
      <c r="B74" s="15">
        <f t="shared" ref="B74:Q76" si="7">IF(ISERROR((POWER(VLOOKUP(VALUE(RIGHT($A74,4)),$A$54:$Q$72,COLUMN(B$72),)/VLOOKUP(VALUE(LEFT($A74,4)),$A$54:$Q$72,COLUMN(B$72),),1/(VALUE(RIGHT($A74,4))-VALUE(LEFT($A74,4))))-1)*100),"n.a.",(POWER(VLOOKUP(VALUE(RIGHT($A74,4)),$A$54:$Q$72,COLUMN(B$72),)/VLOOKUP(VALUE(LEFT($A74,4)),$A$54:$Q$72,COLUMN(B$72),),1/(VALUE(RIGHT($A74,4))-VALUE(LEFT($A74,4))))-1)*100)</f>
        <v>2.5000276176321945</v>
      </c>
      <c r="C74" s="9" t="str">
        <f t="shared" si="7"/>
        <v>n.a.</v>
      </c>
      <c r="D74" s="9" t="str">
        <f t="shared" si="7"/>
        <v>n.a.</v>
      </c>
      <c r="E74" s="9" t="str">
        <f t="shared" si="7"/>
        <v>n.a.</v>
      </c>
      <c r="F74" s="9">
        <f t="shared" si="7"/>
        <v>6.5390409619724199</v>
      </c>
      <c r="G74" s="9" t="str">
        <f t="shared" si="7"/>
        <v>n.a.</v>
      </c>
      <c r="H74" s="28" t="str">
        <f t="shared" si="7"/>
        <v>n.a.</v>
      </c>
      <c r="I74" s="28">
        <f t="shared" si="7"/>
        <v>3.8641722945519597</v>
      </c>
      <c r="J74" s="28" t="str">
        <f t="shared" si="7"/>
        <v>n.a.</v>
      </c>
      <c r="K74" s="28" t="str">
        <f t="shared" si="7"/>
        <v>n.a.</v>
      </c>
      <c r="L74" s="28" t="str">
        <f t="shared" si="7"/>
        <v>n.a.</v>
      </c>
      <c r="M74" s="28" t="str">
        <f t="shared" si="7"/>
        <v>n.a.</v>
      </c>
      <c r="N74" s="28" t="str">
        <f t="shared" si="7"/>
        <v>n.a.</v>
      </c>
      <c r="O74" s="28" t="str">
        <f t="shared" si="7"/>
        <v>n.a.</v>
      </c>
      <c r="P74" s="28" t="str">
        <f t="shared" si="7"/>
        <v>n.a.</v>
      </c>
      <c r="Q74" s="58" t="str">
        <f t="shared" si="7"/>
        <v>n.a.</v>
      </c>
      <c r="R74" s="55"/>
    </row>
    <row r="75" spans="1:18">
      <c r="A75" s="26" t="s">
        <v>19</v>
      </c>
      <c r="B75" s="16">
        <f t="shared" si="7"/>
        <v>4.4269953745717405</v>
      </c>
      <c r="C75" s="9">
        <f t="shared" si="7"/>
        <v>-0.62345760239351788</v>
      </c>
      <c r="D75" s="9" t="str">
        <f t="shared" si="7"/>
        <v>n.a.</v>
      </c>
      <c r="E75" s="9" t="str">
        <f t="shared" si="7"/>
        <v>n.a.</v>
      </c>
      <c r="F75" s="9">
        <f t="shared" si="7"/>
        <v>3.3392487131091553</v>
      </c>
      <c r="G75" s="9">
        <f t="shared" si="7"/>
        <v>4.4003265413357751</v>
      </c>
      <c r="H75" s="28">
        <f t="shared" si="7"/>
        <v>9.2552295635899959</v>
      </c>
      <c r="I75" s="28">
        <f t="shared" si="7"/>
        <v>-1.1010068927676975</v>
      </c>
      <c r="J75" s="28" t="str">
        <f t="shared" si="7"/>
        <v>n.a.</v>
      </c>
      <c r="K75" s="28" t="str">
        <f t="shared" si="7"/>
        <v>n.a.</v>
      </c>
      <c r="L75" s="28" t="str">
        <f t="shared" si="7"/>
        <v>n.a.</v>
      </c>
      <c r="M75" s="28" t="str">
        <f t="shared" si="7"/>
        <v>n.a.</v>
      </c>
      <c r="N75" s="28" t="str">
        <f t="shared" si="7"/>
        <v>n.a.</v>
      </c>
      <c r="O75" s="28" t="str">
        <f t="shared" si="7"/>
        <v>n.a.</v>
      </c>
      <c r="P75" s="28">
        <f t="shared" si="7"/>
        <v>2.9957767644273936</v>
      </c>
      <c r="Q75" s="28" t="str">
        <f t="shared" si="7"/>
        <v>n.a.</v>
      </c>
      <c r="R75" s="55"/>
    </row>
    <row r="76" spans="1:18">
      <c r="A76" s="26" t="s">
        <v>20</v>
      </c>
      <c r="B76" s="16">
        <f t="shared" si="7"/>
        <v>1.9289011721432381</v>
      </c>
      <c r="C76" s="9" t="str">
        <f t="shared" si="7"/>
        <v>n.a.</v>
      </c>
      <c r="D76" s="9" t="str">
        <f t="shared" si="7"/>
        <v>n.a.</v>
      </c>
      <c r="E76" s="9" t="str">
        <f t="shared" si="7"/>
        <v>n.a.</v>
      </c>
      <c r="F76" s="9">
        <f t="shared" si="7"/>
        <v>7.5181611119929492</v>
      </c>
      <c r="G76" s="9" t="str">
        <f t="shared" si="7"/>
        <v>n.a.</v>
      </c>
      <c r="H76" s="28" t="str">
        <f t="shared" si="7"/>
        <v>n.a.</v>
      </c>
      <c r="I76" s="28">
        <f t="shared" si="7"/>
        <v>5.4017770031711043</v>
      </c>
      <c r="J76" s="28" t="str">
        <f t="shared" si="7"/>
        <v>n.a.</v>
      </c>
      <c r="K76" s="28" t="str">
        <f t="shared" si="7"/>
        <v>n.a.</v>
      </c>
      <c r="L76" s="28" t="str">
        <f t="shared" si="7"/>
        <v>n.a.</v>
      </c>
      <c r="M76" s="28" t="str">
        <f t="shared" si="7"/>
        <v>n.a.</v>
      </c>
      <c r="N76" s="28" t="str">
        <f t="shared" si="7"/>
        <v>n.a.</v>
      </c>
      <c r="O76" s="28" t="str">
        <f t="shared" si="7"/>
        <v>n.a.</v>
      </c>
      <c r="P76" s="28" t="str">
        <f t="shared" si="7"/>
        <v>n.a.</v>
      </c>
      <c r="Q76" s="28" t="str">
        <f t="shared" si="7"/>
        <v>n.a.</v>
      </c>
      <c r="R76" s="55"/>
    </row>
    <row r="78" spans="1:18">
      <c r="B78" s="1" t="s">
        <v>84</v>
      </c>
      <c r="C78" s="1" t="s">
        <v>92</v>
      </c>
      <c r="J78" s="1" t="s">
        <v>106</v>
      </c>
    </row>
    <row r="79" spans="1:18">
      <c r="B79" s="1" t="s">
        <v>16</v>
      </c>
      <c r="C79" s="1" t="s">
        <v>57</v>
      </c>
      <c r="J79" s="1" t="s">
        <v>107</v>
      </c>
    </row>
    <row r="80" spans="1:18">
      <c r="J80" s="1" t="s">
        <v>57</v>
      </c>
    </row>
  </sheetData>
  <mergeCells count="6">
    <mergeCell ref="B4:I4"/>
    <mergeCell ref="J4:Q4"/>
    <mergeCell ref="B30:I30"/>
    <mergeCell ref="J30:Q30"/>
    <mergeCell ref="B55:I55"/>
    <mergeCell ref="J55:Q55"/>
  </mergeCells>
  <pageMargins left="0.70866141732283472" right="0.70866141732283472" top="0.74803149606299213" bottom="0.74803149606299213" header="0.31496062992125984" footer="0.31496062992125984"/>
  <pageSetup scale="80" orientation="landscape" horizontalDpi="300" verticalDpi="300" r:id="rId1"/>
  <rowBreaks count="1" manualBreakCount="1">
    <brk id="50"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sheetPr codeName="Sheet38">
    <tabColor theme="4" tint="-0.249977111117893"/>
  </sheetPr>
  <dimension ref="A1:R79"/>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Contents'!B78</f>
        <v>Table 58: Nominal Net Investment, Newfoundland and Labrador, Business Sector Industries, 1997-2012</v>
      </c>
      <c r="H1" s="7"/>
      <c r="J1" s="7" t="str">
        <f>B1 &amp; " (continued)"</f>
        <v>Table 58: Nominal Net Investment, Newfoundland and Labrador, Business Sector Industries, 1997-2012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2">
        <f>IF(ISERROR(Gross_Inv_NFLD!B5-Dep_Inv_NFLD!B5),"..",Gross_Inv_NFLD!B5-Dep_Inv_NFLD!B5)</f>
        <v>279.59999999999991</v>
      </c>
      <c r="C5" s="22">
        <f>IF(ISERROR(Gross_Inv_NFLD!C5-Dep_Inv_NFLD!C5),"..",Gross_Inv_NFLD!C5-Dep_Inv_NFLD!C5)</f>
        <v>-13.999999999999996</v>
      </c>
      <c r="D5" s="22" t="str">
        <f>IF(ISERROR(Gross_Inv_NFLD!D5-Dep_Inv_NFLD!D5),"..",Gross_Inv_NFLD!D5-Dep_Inv_NFLD!D5)</f>
        <v>..</v>
      </c>
      <c r="E5" s="22" t="str">
        <f>IF(ISERROR(Gross_Inv_NFLD!E5-Dep_Inv_NFLD!E5),"..",Gross_Inv_NFLD!E5-Dep_Inv_NFLD!E5)</f>
        <v>..</v>
      </c>
      <c r="F5" s="22">
        <f>IF(ISERROR(Gross_Inv_NFLD!F5-Dep_Inv_NFLD!F5),"..",Gross_Inv_NFLD!F5-Dep_Inv_NFLD!F5)</f>
        <v>-0.39999999999999858</v>
      </c>
      <c r="G5" s="22">
        <f>IF(ISERROR(Gross_Inv_NFLD!G5-Dep_Inv_NFLD!G5),"..",Gross_Inv_NFLD!G5-Dep_Inv_NFLD!G5)</f>
        <v>1.5</v>
      </c>
      <c r="H5" s="22">
        <f>IF(ISERROR(Gross_Inv_NFLD!H5-Dep_Inv_NFLD!H5),"..",Gross_Inv_NFLD!H5-Dep_Inv_NFLD!H5)</f>
        <v>7.1000000000000014</v>
      </c>
      <c r="I5" s="22">
        <f>IF(ISERROR(Gross_Inv_NFLD!I5-Dep_Inv_NFLD!I5),"..",Gross_Inv_NFLD!I5-Dep_Inv_NFLD!I5)</f>
        <v>18.299999999999997</v>
      </c>
      <c r="J5" s="22" t="str">
        <f>IF(ISERROR(Gross_Inv_NFLD!J5-Dep_Inv_NFLD!J5),"..",Gross_Inv_NFLD!J5-Dep_Inv_NFLD!J5)</f>
        <v>..</v>
      </c>
      <c r="K5" s="22">
        <f>IF(ISERROR(Gross_Inv_NFLD!K5-Dep_Inv_NFLD!K5),"..",Gross_Inv_NFLD!K5-Dep_Inv_NFLD!K5)</f>
        <v>-7.7000000000000028</v>
      </c>
      <c r="L5" s="22">
        <f>IF(ISERROR(Gross_Inv_NFLD!L5-Dep_Inv_NFLD!L5),"..",Gross_Inv_NFLD!L5-Dep_Inv_NFLD!L5)</f>
        <v>19.299999999999997</v>
      </c>
      <c r="M5" s="22" t="str">
        <f>IF(ISERROR(Gross_Inv_NFLD!M5-Dep_Inv_NFLD!M5),"..",Gross_Inv_NFLD!M5-Dep_Inv_NFLD!M5)</f>
        <v>..</v>
      </c>
      <c r="N5" s="22" t="str">
        <f>IF(ISERROR(Gross_Inv_NFLD!N5-Dep_Inv_NFLD!N5),"..",Gross_Inv_NFLD!N5-Dep_Inv_NFLD!N5)</f>
        <v>..</v>
      </c>
      <c r="O5" s="22" t="str">
        <f>IF(ISERROR(Gross_Inv_NFLD!O5-Dep_Inv_NFLD!O5),"..",Gross_Inv_NFLD!O5-Dep_Inv_NFLD!O5)</f>
        <v>..</v>
      </c>
      <c r="P5" s="22">
        <f>IF(ISERROR(Gross_Inv_NFLD!P5-Dep_Inv_NFLD!P5),"..",Gross_Inv_NFLD!P5-Dep_Inv_NFLD!P5)</f>
        <v>0.5</v>
      </c>
      <c r="Q5" s="22" t="str">
        <f>IF(ISERROR(Gross_Inv_NFLD!Q5-Dep_Inv_NFLD!Q5),"..",Gross_Inv_NFLD!Q5-Dep_Inv_NFLD!Q5)</f>
        <v>..</v>
      </c>
      <c r="R5" s="55"/>
    </row>
    <row r="6" spans="1:18">
      <c r="A6" s="5">
        <v>1998</v>
      </c>
      <c r="B6" s="92">
        <f>IF(ISERROR(Gross_Inv_NFLD!B6-Dep_Inv_NFLD!B6),"..",Gross_Inv_NFLD!B6-Dep_Inv_NFLD!B6)</f>
        <v>115.90000000000009</v>
      </c>
      <c r="C6" s="22">
        <f>IF(ISERROR(Gross_Inv_NFLD!C6-Dep_Inv_NFLD!C6),"..",Gross_Inv_NFLD!C6-Dep_Inv_NFLD!C6)</f>
        <v>-5.8999999999999986</v>
      </c>
      <c r="D6" s="22" t="str">
        <f>IF(ISERROR(Gross_Inv_NFLD!D6-Dep_Inv_NFLD!D6),"..",Gross_Inv_NFLD!D6-Dep_Inv_NFLD!D6)</f>
        <v>..</v>
      </c>
      <c r="E6" s="22" t="str">
        <f>IF(ISERROR(Gross_Inv_NFLD!E6-Dep_Inv_NFLD!E6),"..",Gross_Inv_NFLD!E6-Dep_Inv_NFLD!E6)</f>
        <v>..</v>
      </c>
      <c r="F6" s="22">
        <f>IF(ISERROR(Gross_Inv_NFLD!F6-Dep_Inv_NFLD!F6),"..",Gross_Inv_NFLD!F6-Dep_Inv_NFLD!F6)</f>
        <v>9.9999999999994316E-2</v>
      </c>
      <c r="G6" s="22">
        <f>IF(ISERROR(Gross_Inv_NFLD!G6-Dep_Inv_NFLD!G6),"..",Gross_Inv_NFLD!G6-Dep_Inv_NFLD!G6)</f>
        <v>54.700000000000017</v>
      </c>
      <c r="H6" s="22">
        <f>IF(ISERROR(Gross_Inv_NFLD!H6-Dep_Inv_NFLD!H6),"..",Gross_Inv_NFLD!H6-Dep_Inv_NFLD!H6)</f>
        <v>-7.3000000000000007</v>
      </c>
      <c r="I6" s="22">
        <f>IF(ISERROR(Gross_Inv_NFLD!I6-Dep_Inv_NFLD!I6),"..",Gross_Inv_NFLD!I6-Dep_Inv_NFLD!I6)</f>
        <v>-4.6000000000000014</v>
      </c>
      <c r="J6" s="22" t="str">
        <f>IF(ISERROR(Gross_Inv_NFLD!J6-Dep_Inv_NFLD!J6),"..",Gross_Inv_NFLD!J6-Dep_Inv_NFLD!J6)</f>
        <v>..</v>
      </c>
      <c r="K6" s="22">
        <f>IF(ISERROR(Gross_Inv_NFLD!K6-Dep_Inv_NFLD!K6),"..",Gross_Inv_NFLD!K6-Dep_Inv_NFLD!K6)</f>
        <v>8</v>
      </c>
      <c r="L6" s="22">
        <f>IF(ISERROR(Gross_Inv_NFLD!L6-Dep_Inv_NFLD!L6),"..",Gross_Inv_NFLD!L6-Dep_Inv_NFLD!L6)</f>
        <v>40.100000000000009</v>
      </c>
      <c r="M6" s="22" t="str">
        <f>IF(ISERROR(Gross_Inv_NFLD!M6-Dep_Inv_NFLD!M6),"..",Gross_Inv_NFLD!M6-Dep_Inv_NFLD!M6)</f>
        <v>..</v>
      </c>
      <c r="N6" s="22" t="str">
        <f>IF(ISERROR(Gross_Inv_NFLD!N6-Dep_Inv_NFLD!N6),"..",Gross_Inv_NFLD!N6-Dep_Inv_NFLD!N6)</f>
        <v>..</v>
      </c>
      <c r="O6" s="22" t="str">
        <f>IF(ISERROR(Gross_Inv_NFLD!O6-Dep_Inv_NFLD!O6),"..",Gross_Inv_NFLD!O6-Dep_Inv_NFLD!O6)</f>
        <v>..</v>
      </c>
      <c r="P6" s="22">
        <f>IF(ISERROR(Gross_Inv_NFLD!P6-Dep_Inv_NFLD!P6),"..",Gross_Inv_NFLD!P6-Dep_Inv_NFLD!P6)</f>
        <v>2.7999999999999989</v>
      </c>
      <c r="Q6" s="22" t="str">
        <f>IF(ISERROR(Gross_Inv_NFLD!Q6-Dep_Inv_NFLD!Q6),"..",Gross_Inv_NFLD!Q6-Dep_Inv_NFLD!Q6)</f>
        <v>..</v>
      </c>
      <c r="R6" s="55"/>
    </row>
    <row r="7" spans="1:18">
      <c r="A7" s="5">
        <v>1999</v>
      </c>
      <c r="B7" s="92">
        <f>IF(ISERROR(Gross_Inv_NFLD!B7-Dep_Inv_NFLD!B7),"..",Gross_Inv_NFLD!B7-Dep_Inv_NFLD!B7)</f>
        <v>683.30000000000018</v>
      </c>
      <c r="C7" s="22">
        <f>IF(ISERROR(Gross_Inv_NFLD!C7-Dep_Inv_NFLD!C7),"..",Gross_Inv_NFLD!C7-Dep_Inv_NFLD!C7)</f>
        <v>0.30000000000000426</v>
      </c>
      <c r="D7" s="22" t="str">
        <f>IF(ISERROR(Gross_Inv_NFLD!D7-Dep_Inv_NFLD!D7),"..",Gross_Inv_NFLD!D7-Dep_Inv_NFLD!D7)</f>
        <v>..</v>
      </c>
      <c r="E7" s="22" t="str">
        <f>IF(ISERROR(Gross_Inv_NFLD!E7-Dep_Inv_NFLD!E7),"..",Gross_Inv_NFLD!E7-Dep_Inv_NFLD!E7)</f>
        <v>..</v>
      </c>
      <c r="F7" s="22">
        <f>IF(ISERROR(Gross_Inv_NFLD!F7-Dep_Inv_NFLD!F7),"..",Gross_Inv_NFLD!F7-Dep_Inv_NFLD!F7)</f>
        <v>8.2999999999999972</v>
      </c>
      <c r="G7" s="22">
        <f>IF(ISERROR(Gross_Inv_NFLD!G7-Dep_Inv_NFLD!G7),"..",Gross_Inv_NFLD!G7-Dep_Inv_NFLD!G7)</f>
        <v>-11.699999999999989</v>
      </c>
      <c r="H7" s="22">
        <f>IF(ISERROR(Gross_Inv_NFLD!H7-Dep_Inv_NFLD!H7),"..",Gross_Inv_NFLD!H7-Dep_Inv_NFLD!H7)</f>
        <v>11.7</v>
      </c>
      <c r="I7" s="22">
        <f>IF(ISERROR(Gross_Inv_NFLD!I7-Dep_Inv_NFLD!I7),"..",Gross_Inv_NFLD!I7-Dep_Inv_NFLD!I7)</f>
        <v>-9.4000000000000057</v>
      </c>
      <c r="J7" s="22" t="str">
        <f>IF(ISERROR(Gross_Inv_NFLD!J7-Dep_Inv_NFLD!J7),"..",Gross_Inv_NFLD!J7-Dep_Inv_NFLD!J7)</f>
        <v>..</v>
      </c>
      <c r="K7" s="22">
        <f>IF(ISERROR(Gross_Inv_NFLD!K7-Dep_Inv_NFLD!K7),"..",Gross_Inv_NFLD!K7-Dep_Inv_NFLD!K7)</f>
        <v>-6.6999999999999886</v>
      </c>
      <c r="L7" s="22" t="str">
        <f>IF(ISERROR(Gross_Inv_NFLD!L7-Dep_Inv_NFLD!L7),"..",Gross_Inv_NFLD!L7-Dep_Inv_NFLD!L7)</f>
        <v>..</v>
      </c>
      <c r="M7" s="22" t="str">
        <f>IF(ISERROR(Gross_Inv_NFLD!M7-Dep_Inv_NFLD!M7),"..",Gross_Inv_NFLD!M7-Dep_Inv_NFLD!M7)</f>
        <v>..</v>
      </c>
      <c r="N7" s="22" t="str">
        <f>IF(ISERROR(Gross_Inv_NFLD!N7-Dep_Inv_NFLD!N7),"..",Gross_Inv_NFLD!N7-Dep_Inv_NFLD!N7)</f>
        <v>..</v>
      </c>
      <c r="O7" s="22" t="str">
        <f>IF(ISERROR(Gross_Inv_NFLD!O7-Dep_Inv_NFLD!O7),"..",Gross_Inv_NFLD!O7-Dep_Inv_NFLD!O7)</f>
        <v>..</v>
      </c>
      <c r="P7" s="22">
        <f>IF(ISERROR(Gross_Inv_NFLD!P7-Dep_Inv_NFLD!P7),"..",Gross_Inv_NFLD!P7-Dep_Inv_NFLD!P7)</f>
        <v>-2</v>
      </c>
      <c r="Q7" s="22" t="str">
        <f>IF(ISERROR(Gross_Inv_NFLD!Q7-Dep_Inv_NFLD!Q7),"..",Gross_Inv_NFLD!Q7-Dep_Inv_NFLD!Q7)</f>
        <v>..</v>
      </c>
      <c r="R7" s="55"/>
    </row>
    <row r="8" spans="1:18">
      <c r="A8" s="5">
        <v>2000</v>
      </c>
      <c r="B8" s="92">
        <f>IF(ISERROR(Gross_Inv_NFLD!B8-Dep_Inv_NFLD!B8),"..",Gross_Inv_NFLD!B8-Dep_Inv_NFLD!B8)</f>
        <v>120.19999999999982</v>
      </c>
      <c r="C8" s="22">
        <f>IF(ISERROR(Gross_Inv_NFLD!C8-Dep_Inv_NFLD!C8),"..",Gross_Inv_NFLD!C8-Dep_Inv_NFLD!C8)</f>
        <v>-0.59999999999999432</v>
      </c>
      <c r="D8" s="22" t="str">
        <f>IF(ISERROR(Gross_Inv_NFLD!D8-Dep_Inv_NFLD!D8),"..",Gross_Inv_NFLD!D8-Dep_Inv_NFLD!D8)</f>
        <v>..</v>
      </c>
      <c r="E8" s="22" t="str">
        <f>IF(ISERROR(Gross_Inv_NFLD!E8-Dep_Inv_NFLD!E8),"..",Gross_Inv_NFLD!E8-Dep_Inv_NFLD!E8)</f>
        <v>..</v>
      </c>
      <c r="F8" s="22">
        <f>IF(ISERROR(Gross_Inv_NFLD!F8-Dep_Inv_NFLD!F8),"..",Gross_Inv_NFLD!F8-Dep_Inv_NFLD!F8)</f>
        <v>7.6000000000000014</v>
      </c>
      <c r="G8" s="22">
        <f>IF(ISERROR(Gross_Inv_NFLD!G8-Dep_Inv_NFLD!G8),"..",Gross_Inv_NFLD!G8-Dep_Inv_NFLD!G8)</f>
        <v>0.5</v>
      </c>
      <c r="H8" s="22">
        <f>IF(ISERROR(Gross_Inv_NFLD!H8-Dep_Inv_NFLD!H8),"..",Gross_Inv_NFLD!H8-Dep_Inv_NFLD!H8)</f>
        <v>14.900000000000002</v>
      </c>
      <c r="I8" s="22">
        <f>IF(ISERROR(Gross_Inv_NFLD!I8-Dep_Inv_NFLD!I8),"..",Gross_Inv_NFLD!I8-Dep_Inv_NFLD!I8)</f>
        <v>3.6000000000000014</v>
      </c>
      <c r="J8" s="22" t="str">
        <f>IF(ISERROR(Gross_Inv_NFLD!J8-Dep_Inv_NFLD!J8),"..",Gross_Inv_NFLD!J8-Dep_Inv_NFLD!J8)</f>
        <v>..</v>
      </c>
      <c r="K8" s="22" t="str">
        <f>IF(ISERROR(Gross_Inv_NFLD!K8-Dep_Inv_NFLD!K8),"..",Gross_Inv_NFLD!K8-Dep_Inv_NFLD!K8)</f>
        <v>..</v>
      </c>
      <c r="L8" s="22" t="str">
        <f>IF(ISERROR(Gross_Inv_NFLD!L8-Dep_Inv_NFLD!L8),"..",Gross_Inv_NFLD!L8-Dep_Inv_NFLD!L8)</f>
        <v>..</v>
      </c>
      <c r="M8" s="22" t="str">
        <f>IF(ISERROR(Gross_Inv_NFLD!M8-Dep_Inv_NFLD!M8),"..",Gross_Inv_NFLD!M8-Dep_Inv_NFLD!M8)</f>
        <v>..</v>
      </c>
      <c r="N8" s="22" t="str">
        <f>IF(ISERROR(Gross_Inv_NFLD!N8-Dep_Inv_NFLD!N8),"..",Gross_Inv_NFLD!N8-Dep_Inv_NFLD!N8)</f>
        <v>..</v>
      </c>
      <c r="O8" s="22" t="str">
        <f>IF(ISERROR(Gross_Inv_NFLD!O8-Dep_Inv_NFLD!O8),"..",Gross_Inv_NFLD!O8-Dep_Inv_NFLD!O8)</f>
        <v>..</v>
      </c>
      <c r="P8" s="22">
        <f>IF(ISERROR(Gross_Inv_NFLD!P8-Dep_Inv_NFLD!P8),"..",Gross_Inv_NFLD!P8-Dep_Inv_NFLD!P8)</f>
        <v>1.9000000000000004</v>
      </c>
      <c r="Q8" s="22" t="str">
        <f>IF(ISERROR(Gross_Inv_NFLD!Q8-Dep_Inv_NFLD!Q8),"..",Gross_Inv_NFLD!Q8-Dep_Inv_NFLD!Q8)</f>
        <v>..</v>
      </c>
      <c r="R8" s="55"/>
    </row>
    <row r="9" spans="1:18">
      <c r="A9" s="5">
        <v>2001</v>
      </c>
      <c r="B9" s="92">
        <f>IF(ISERROR(Gross_Inv_NFLD!B9-Dep_Inv_NFLD!B9),"..",Gross_Inv_NFLD!B9-Dep_Inv_NFLD!B9)</f>
        <v>-32.700000000000273</v>
      </c>
      <c r="C9" s="22">
        <f>IF(ISERROR(Gross_Inv_NFLD!C9-Dep_Inv_NFLD!C9),"..",Gross_Inv_NFLD!C9-Dep_Inv_NFLD!C9)</f>
        <v>-7.1999999999999957</v>
      </c>
      <c r="D9" s="22" t="str">
        <f>IF(ISERROR(Gross_Inv_NFLD!D9-Dep_Inv_NFLD!D9),"..",Gross_Inv_NFLD!D9-Dep_Inv_NFLD!D9)</f>
        <v>..</v>
      </c>
      <c r="E9" s="22" t="str">
        <f>IF(ISERROR(Gross_Inv_NFLD!E9-Dep_Inv_NFLD!E9),"..",Gross_Inv_NFLD!E9-Dep_Inv_NFLD!E9)</f>
        <v>..</v>
      </c>
      <c r="F9" s="22">
        <f>IF(ISERROR(Gross_Inv_NFLD!F9-Dep_Inv_NFLD!F9),"..",Gross_Inv_NFLD!F9-Dep_Inv_NFLD!F9)</f>
        <v>5.1000000000000014</v>
      </c>
      <c r="G9" s="22">
        <f>IF(ISERROR(Gross_Inv_NFLD!G9-Dep_Inv_NFLD!G9),"..",Gross_Inv_NFLD!G9-Dep_Inv_NFLD!G9)</f>
        <v>-1.5</v>
      </c>
      <c r="H9" s="22">
        <f>IF(ISERROR(Gross_Inv_NFLD!H9-Dep_Inv_NFLD!H9),"..",Gross_Inv_NFLD!H9-Dep_Inv_NFLD!H9)</f>
        <v>5.3000000000000043</v>
      </c>
      <c r="I9" s="22">
        <f>IF(ISERROR(Gross_Inv_NFLD!I9-Dep_Inv_NFLD!I9),"..",Gross_Inv_NFLD!I9-Dep_Inv_NFLD!I9)</f>
        <v>33.299999999999997</v>
      </c>
      <c r="J9" s="22" t="str">
        <f>IF(ISERROR(Gross_Inv_NFLD!J9-Dep_Inv_NFLD!J9),"..",Gross_Inv_NFLD!J9-Dep_Inv_NFLD!J9)</f>
        <v>..</v>
      </c>
      <c r="K9" s="22" t="str">
        <f>IF(ISERROR(Gross_Inv_NFLD!K9-Dep_Inv_NFLD!K9),"..",Gross_Inv_NFLD!K9-Dep_Inv_NFLD!K9)</f>
        <v>..</v>
      </c>
      <c r="L9" s="22" t="str">
        <f>IF(ISERROR(Gross_Inv_NFLD!L9-Dep_Inv_NFLD!L9),"..",Gross_Inv_NFLD!L9-Dep_Inv_NFLD!L9)</f>
        <v>..</v>
      </c>
      <c r="M9" s="22" t="str">
        <f>IF(ISERROR(Gross_Inv_NFLD!M9-Dep_Inv_NFLD!M9),"..",Gross_Inv_NFLD!M9-Dep_Inv_NFLD!M9)</f>
        <v>..</v>
      </c>
      <c r="N9" s="22" t="str">
        <f>IF(ISERROR(Gross_Inv_NFLD!N9-Dep_Inv_NFLD!N9),"..",Gross_Inv_NFLD!N9-Dep_Inv_NFLD!N9)</f>
        <v>..</v>
      </c>
      <c r="O9" s="22" t="str">
        <f>IF(ISERROR(Gross_Inv_NFLD!O9-Dep_Inv_NFLD!O9),"..",Gross_Inv_NFLD!O9-Dep_Inv_NFLD!O9)</f>
        <v>..</v>
      </c>
      <c r="P9" s="22">
        <f>IF(ISERROR(Gross_Inv_NFLD!P9-Dep_Inv_NFLD!P9),"..",Gross_Inv_NFLD!P9-Dep_Inv_NFLD!P9)</f>
        <v>2.0999999999999996</v>
      </c>
      <c r="Q9" s="22" t="str">
        <f>IF(ISERROR(Gross_Inv_NFLD!Q9-Dep_Inv_NFLD!Q9),"..",Gross_Inv_NFLD!Q9-Dep_Inv_NFLD!Q9)</f>
        <v>..</v>
      </c>
      <c r="R9" s="55"/>
    </row>
    <row r="10" spans="1:18">
      <c r="A10" s="5">
        <v>2002</v>
      </c>
      <c r="B10" s="92">
        <f>IF(ISERROR(Gross_Inv_NFLD!B10-Dep_Inv_NFLD!B10),"..",Gross_Inv_NFLD!B10-Dep_Inv_NFLD!B10)</f>
        <v>-158.69999999999982</v>
      </c>
      <c r="C10" s="22">
        <f>IF(ISERROR(Gross_Inv_NFLD!C10-Dep_Inv_NFLD!C10),"..",Gross_Inv_NFLD!C10-Dep_Inv_NFLD!C10)</f>
        <v>3.3999999999999986</v>
      </c>
      <c r="D10" s="22" t="str">
        <f>IF(ISERROR(Gross_Inv_NFLD!D10-Dep_Inv_NFLD!D10),"..",Gross_Inv_NFLD!D10-Dep_Inv_NFLD!D10)</f>
        <v>..</v>
      </c>
      <c r="E10" s="22" t="str">
        <f>IF(ISERROR(Gross_Inv_NFLD!E10-Dep_Inv_NFLD!E10),"..",Gross_Inv_NFLD!E10-Dep_Inv_NFLD!E10)</f>
        <v>..</v>
      </c>
      <c r="F10" s="22">
        <f>IF(ISERROR(Gross_Inv_NFLD!F10-Dep_Inv_NFLD!F10),"..",Gross_Inv_NFLD!F10-Dep_Inv_NFLD!F10)</f>
        <v>-1.1000000000000014</v>
      </c>
      <c r="G10" s="22">
        <f>IF(ISERROR(Gross_Inv_NFLD!G10-Dep_Inv_NFLD!G10),"..",Gross_Inv_NFLD!G10-Dep_Inv_NFLD!G10)</f>
        <v>-8.5</v>
      </c>
      <c r="H10" s="22">
        <f>IF(ISERROR(Gross_Inv_NFLD!H10-Dep_Inv_NFLD!H10),"..",Gross_Inv_NFLD!H10-Dep_Inv_NFLD!H10)</f>
        <v>4.6999999999999957</v>
      </c>
      <c r="I10" s="22">
        <f>IF(ISERROR(Gross_Inv_NFLD!I10-Dep_Inv_NFLD!I10),"..",Gross_Inv_NFLD!I10-Dep_Inv_NFLD!I10)</f>
        <v>13.299999999999997</v>
      </c>
      <c r="J10" s="22" t="str">
        <f>IF(ISERROR(Gross_Inv_NFLD!J10-Dep_Inv_NFLD!J10),"..",Gross_Inv_NFLD!J10-Dep_Inv_NFLD!J10)</f>
        <v>..</v>
      </c>
      <c r="K10" s="22" t="str">
        <f>IF(ISERROR(Gross_Inv_NFLD!K10-Dep_Inv_NFLD!K10),"..",Gross_Inv_NFLD!K10-Dep_Inv_NFLD!K10)</f>
        <v>..</v>
      </c>
      <c r="L10" s="22" t="str">
        <f>IF(ISERROR(Gross_Inv_NFLD!L10-Dep_Inv_NFLD!L10),"..",Gross_Inv_NFLD!L10-Dep_Inv_NFLD!L10)</f>
        <v>..</v>
      </c>
      <c r="M10" s="22" t="str">
        <f>IF(ISERROR(Gross_Inv_NFLD!M10-Dep_Inv_NFLD!M10),"..",Gross_Inv_NFLD!M10-Dep_Inv_NFLD!M10)</f>
        <v>..</v>
      </c>
      <c r="N10" s="22" t="str">
        <f>IF(ISERROR(Gross_Inv_NFLD!N10-Dep_Inv_NFLD!N10),"..",Gross_Inv_NFLD!N10-Dep_Inv_NFLD!N10)</f>
        <v>..</v>
      </c>
      <c r="O10" s="22" t="str">
        <f>IF(ISERROR(Gross_Inv_NFLD!O10-Dep_Inv_NFLD!O10),"..",Gross_Inv_NFLD!O10-Dep_Inv_NFLD!O10)</f>
        <v>..</v>
      </c>
      <c r="P10" s="22">
        <f>IF(ISERROR(Gross_Inv_NFLD!P10-Dep_Inv_NFLD!P10),"..",Gross_Inv_NFLD!P10-Dep_Inv_NFLD!P10)</f>
        <v>8.6999999999999993</v>
      </c>
      <c r="Q10" s="22" t="str">
        <f>IF(ISERROR(Gross_Inv_NFLD!Q10-Dep_Inv_NFLD!Q10),"..",Gross_Inv_NFLD!Q10-Dep_Inv_NFLD!Q10)</f>
        <v>..</v>
      </c>
      <c r="R10" s="55"/>
    </row>
    <row r="11" spans="1:18">
      <c r="A11" s="5">
        <v>2003</v>
      </c>
      <c r="B11" s="92">
        <f>IF(ISERROR(Gross_Inv_NFLD!B11-Dep_Inv_NFLD!B11),"..",Gross_Inv_NFLD!B11-Dep_Inv_NFLD!B11)</f>
        <v>165.19999999999982</v>
      </c>
      <c r="C11" s="22">
        <f>IF(ISERROR(Gross_Inv_NFLD!C11-Dep_Inv_NFLD!C11),"..",Gross_Inv_NFLD!C11-Dep_Inv_NFLD!C11)</f>
        <v>5.2999999999999972</v>
      </c>
      <c r="D11" s="22" t="str">
        <f>IF(ISERROR(Gross_Inv_NFLD!D11-Dep_Inv_NFLD!D11),"..",Gross_Inv_NFLD!D11-Dep_Inv_NFLD!D11)</f>
        <v>..</v>
      </c>
      <c r="E11" s="22" t="str">
        <f>IF(ISERROR(Gross_Inv_NFLD!E11-Dep_Inv_NFLD!E11),"..",Gross_Inv_NFLD!E11-Dep_Inv_NFLD!E11)</f>
        <v>..</v>
      </c>
      <c r="F11" s="22">
        <f>IF(ISERROR(Gross_Inv_NFLD!F11-Dep_Inv_NFLD!F11),"..",Gross_Inv_NFLD!F11-Dep_Inv_NFLD!F11)</f>
        <v>2.5999999999999943</v>
      </c>
      <c r="G11" s="22">
        <f>IF(ISERROR(Gross_Inv_NFLD!G11-Dep_Inv_NFLD!G11),"..",Gross_Inv_NFLD!G11-Dep_Inv_NFLD!G11)</f>
        <v>-16.900000000000006</v>
      </c>
      <c r="H11" s="22">
        <f>IF(ISERROR(Gross_Inv_NFLD!H11-Dep_Inv_NFLD!H11),"..",Gross_Inv_NFLD!H11-Dep_Inv_NFLD!H11)</f>
        <v>6.3999999999999986</v>
      </c>
      <c r="I11" s="22">
        <f>IF(ISERROR(Gross_Inv_NFLD!I11-Dep_Inv_NFLD!I11),"..",Gross_Inv_NFLD!I11-Dep_Inv_NFLD!I11)</f>
        <v>38.799999999999997</v>
      </c>
      <c r="J11" s="22" t="str">
        <f>IF(ISERROR(Gross_Inv_NFLD!J11-Dep_Inv_NFLD!J11),"..",Gross_Inv_NFLD!J11-Dep_Inv_NFLD!J11)</f>
        <v>..</v>
      </c>
      <c r="K11" s="22" t="str">
        <f>IF(ISERROR(Gross_Inv_NFLD!K11-Dep_Inv_NFLD!K11),"..",Gross_Inv_NFLD!K11-Dep_Inv_NFLD!K11)</f>
        <v>..</v>
      </c>
      <c r="L11" s="22" t="str">
        <f>IF(ISERROR(Gross_Inv_NFLD!L11-Dep_Inv_NFLD!L11),"..",Gross_Inv_NFLD!L11-Dep_Inv_NFLD!L11)</f>
        <v>..</v>
      </c>
      <c r="M11" s="22" t="str">
        <f>IF(ISERROR(Gross_Inv_NFLD!M11-Dep_Inv_NFLD!M11),"..",Gross_Inv_NFLD!M11-Dep_Inv_NFLD!M11)</f>
        <v>..</v>
      </c>
      <c r="N11" s="22" t="str">
        <f>IF(ISERROR(Gross_Inv_NFLD!N11-Dep_Inv_NFLD!N11),"..",Gross_Inv_NFLD!N11-Dep_Inv_NFLD!N11)</f>
        <v>..</v>
      </c>
      <c r="O11" s="22" t="str">
        <f>IF(ISERROR(Gross_Inv_NFLD!O11-Dep_Inv_NFLD!O11),"..",Gross_Inv_NFLD!O11-Dep_Inv_NFLD!O11)</f>
        <v>..</v>
      </c>
      <c r="P11" s="22">
        <f>IF(ISERROR(Gross_Inv_NFLD!P11-Dep_Inv_NFLD!P11),"..",Gross_Inv_NFLD!P11-Dep_Inv_NFLD!P11)</f>
        <v>8.6999999999999993</v>
      </c>
      <c r="Q11" s="22" t="str">
        <f>IF(ISERROR(Gross_Inv_NFLD!Q11-Dep_Inv_NFLD!Q11),"..",Gross_Inv_NFLD!Q11-Dep_Inv_NFLD!Q11)</f>
        <v>..</v>
      </c>
      <c r="R11" s="55"/>
    </row>
    <row r="12" spans="1:18">
      <c r="A12" s="5">
        <v>2004</v>
      </c>
      <c r="B12" s="92">
        <f>IF(ISERROR(Gross_Inv_NFLD!B12-Dep_Inv_NFLD!B12),"..",Gross_Inv_NFLD!B12-Dep_Inv_NFLD!B12)</f>
        <v>530.59999999999991</v>
      </c>
      <c r="C12" s="22">
        <f>IF(ISERROR(Gross_Inv_NFLD!C12-Dep_Inv_NFLD!C12),"..",Gross_Inv_NFLD!C12-Dep_Inv_NFLD!C12)</f>
        <v>1.3999999999999986</v>
      </c>
      <c r="D12" s="22" t="str">
        <f>IF(ISERROR(Gross_Inv_NFLD!D12-Dep_Inv_NFLD!D12),"..",Gross_Inv_NFLD!D12-Dep_Inv_NFLD!D12)</f>
        <v>..</v>
      </c>
      <c r="E12" s="22" t="str">
        <f>IF(ISERROR(Gross_Inv_NFLD!E12-Dep_Inv_NFLD!E12),"..",Gross_Inv_NFLD!E12-Dep_Inv_NFLD!E12)</f>
        <v>..</v>
      </c>
      <c r="F12" s="22">
        <f>IF(ISERROR(Gross_Inv_NFLD!F12-Dep_Inv_NFLD!F12),"..",Gross_Inv_NFLD!F12-Dep_Inv_NFLD!F12)</f>
        <v>10.5</v>
      </c>
      <c r="G12" s="22">
        <f>IF(ISERROR(Gross_Inv_NFLD!G12-Dep_Inv_NFLD!G12),"..",Gross_Inv_NFLD!G12-Dep_Inv_NFLD!G12)</f>
        <v>20.600000000000023</v>
      </c>
      <c r="H12" s="22">
        <f>IF(ISERROR(Gross_Inv_NFLD!H12-Dep_Inv_NFLD!H12),"..",Gross_Inv_NFLD!H12-Dep_Inv_NFLD!H12)</f>
        <v>-0.30000000000000426</v>
      </c>
      <c r="I12" s="22">
        <f>IF(ISERROR(Gross_Inv_NFLD!I12-Dep_Inv_NFLD!I12),"..",Gross_Inv_NFLD!I12-Dep_Inv_NFLD!I12)</f>
        <v>29</v>
      </c>
      <c r="J12" s="22" t="str">
        <f>IF(ISERROR(Gross_Inv_NFLD!J12-Dep_Inv_NFLD!J12),"..",Gross_Inv_NFLD!J12-Dep_Inv_NFLD!J12)</f>
        <v>..</v>
      </c>
      <c r="K12" s="22" t="str">
        <f>IF(ISERROR(Gross_Inv_NFLD!K12-Dep_Inv_NFLD!K12),"..",Gross_Inv_NFLD!K12-Dep_Inv_NFLD!K12)</f>
        <v>..</v>
      </c>
      <c r="L12" s="22" t="str">
        <f>IF(ISERROR(Gross_Inv_NFLD!L12-Dep_Inv_NFLD!L12),"..",Gross_Inv_NFLD!L12-Dep_Inv_NFLD!L12)</f>
        <v>..</v>
      </c>
      <c r="M12" s="22" t="str">
        <f>IF(ISERROR(Gross_Inv_NFLD!M12-Dep_Inv_NFLD!M12),"..",Gross_Inv_NFLD!M12-Dep_Inv_NFLD!M12)</f>
        <v>..</v>
      </c>
      <c r="N12" s="22" t="str">
        <f>IF(ISERROR(Gross_Inv_NFLD!N12-Dep_Inv_NFLD!N12),"..",Gross_Inv_NFLD!N12-Dep_Inv_NFLD!N12)</f>
        <v>..</v>
      </c>
      <c r="O12" s="22" t="str">
        <f>IF(ISERROR(Gross_Inv_NFLD!O12-Dep_Inv_NFLD!O12),"..",Gross_Inv_NFLD!O12-Dep_Inv_NFLD!O12)</f>
        <v>..</v>
      </c>
      <c r="P12" s="22">
        <f>IF(ISERROR(Gross_Inv_NFLD!P12-Dep_Inv_NFLD!P12),"..",Gross_Inv_NFLD!P12-Dep_Inv_NFLD!P12)</f>
        <v>13.5</v>
      </c>
      <c r="Q12" s="22" t="str">
        <f>IF(ISERROR(Gross_Inv_NFLD!Q12-Dep_Inv_NFLD!Q12),"..",Gross_Inv_NFLD!Q12-Dep_Inv_NFLD!Q12)</f>
        <v>..</v>
      </c>
      <c r="R12" s="55"/>
    </row>
    <row r="13" spans="1:18">
      <c r="A13" s="5">
        <v>2005</v>
      </c>
      <c r="B13" s="92">
        <f>IF(ISERROR(Gross_Inv_NFLD!B13-Dep_Inv_NFLD!B13),"..",Gross_Inv_NFLD!B13-Dep_Inv_NFLD!B13)</f>
        <v>685.40000000000009</v>
      </c>
      <c r="C13" s="22">
        <f>IF(ISERROR(Gross_Inv_NFLD!C13-Dep_Inv_NFLD!C13),"..",Gross_Inv_NFLD!C13-Dep_Inv_NFLD!C13)</f>
        <v>0.39999999999999858</v>
      </c>
      <c r="D13" s="22" t="str">
        <f>IF(ISERROR(Gross_Inv_NFLD!D13-Dep_Inv_NFLD!D13),"..",Gross_Inv_NFLD!D13-Dep_Inv_NFLD!D13)</f>
        <v>..</v>
      </c>
      <c r="E13" s="22" t="str">
        <f>IF(ISERROR(Gross_Inv_NFLD!E13-Dep_Inv_NFLD!E13),"..",Gross_Inv_NFLD!E13-Dep_Inv_NFLD!E13)</f>
        <v>..</v>
      </c>
      <c r="F13" s="22">
        <f>IF(ISERROR(Gross_Inv_NFLD!F13-Dep_Inv_NFLD!F13),"..",Gross_Inv_NFLD!F13-Dep_Inv_NFLD!F13)</f>
        <v>10.200000000000003</v>
      </c>
      <c r="G13" s="22">
        <f>IF(ISERROR(Gross_Inv_NFLD!G13-Dep_Inv_NFLD!G13),"..",Gross_Inv_NFLD!G13-Dep_Inv_NFLD!G13)</f>
        <v>72.5</v>
      </c>
      <c r="H13" s="22">
        <f>IF(ISERROR(Gross_Inv_NFLD!H13-Dep_Inv_NFLD!H13),"..",Gross_Inv_NFLD!H13-Dep_Inv_NFLD!H13)</f>
        <v>-1.3000000000000007</v>
      </c>
      <c r="I13" s="22">
        <f>IF(ISERROR(Gross_Inv_NFLD!I13-Dep_Inv_NFLD!I13),"..",Gross_Inv_NFLD!I13-Dep_Inv_NFLD!I13)</f>
        <v>15.299999999999997</v>
      </c>
      <c r="J13" s="22" t="str">
        <f>IF(ISERROR(Gross_Inv_NFLD!J13-Dep_Inv_NFLD!J13),"..",Gross_Inv_NFLD!J13-Dep_Inv_NFLD!J13)</f>
        <v>..</v>
      </c>
      <c r="K13" s="22" t="str">
        <f>IF(ISERROR(Gross_Inv_NFLD!K13-Dep_Inv_NFLD!K13),"..",Gross_Inv_NFLD!K13-Dep_Inv_NFLD!K13)</f>
        <v>..</v>
      </c>
      <c r="L13" s="22" t="str">
        <f>IF(ISERROR(Gross_Inv_NFLD!L13-Dep_Inv_NFLD!L13),"..",Gross_Inv_NFLD!L13-Dep_Inv_NFLD!L13)</f>
        <v>..</v>
      </c>
      <c r="M13" s="22" t="str">
        <f>IF(ISERROR(Gross_Inv_NFLD!M13-Dep_Inv_NFLD!M13),"..",Gross_Inv_NFLD!M13-Dep_Inv_NFLD!M13)</f>
        <v>..</v>
      </c>
      <c r="N13" s="22" t="str">
        <f>IF(ISERROR(Gross_Inv_NFLD!N13-Dep_Inv_NFLD!N13),"..",Gross_Inv_NFLD!N13-Dep_Inv_NFLD!N13)</f>
        <v>..</v>
      </c>
      <c r="O13" s="22" t="str">
        <f>IF(ISERROR(Gross_Inv_NFLD!O13-Dep_Inv_NFLD!O13),"..",Gross_Inv_NFLD!O13-Dep_Inv_NFLD!O13)</f>
        <v>..</v>
      </c>
      <c r="P13" s="22">
        <f>IF(ISERROR(Gross_Inv_NFLD!P13-Dep_Inv_NFLD!P13),"..",Gross_Inv_NFLD!P13-Dep_Inv_NFLD!P13)</f>
        <v>18.900000000000002</v>
      </c>
      <c r="Q13" s="22" t="str">
        <f>IF(ISERROR(Gross_Inv_NFLD!Q13-Dep_Inv_NFLD!Q13),"..",Gross_Inv_NFLD!Q13-Dep_Inv_NFLD!Q13)</f>
        <v>..</v>
      </c>
      <c r="R13" s="55"/>
    </row>
    <row r="14" spans="1:18">
      <c r="A14" s="5">
        <v>2006</v>
      </c>
      <c r="B14" s="92">
        <f>IF(ISERROR(Gross_Inv_NFLD!B14-Dep_Inv_NFLD!B14),"..",Gross_Inv_NFLD!B14-Dep_Inv_NFLD!B14)</f>
        <v>199.40000000000009</v>
      </c>
      <c r="C14" s="22">
        <f>IF(ISERROR(Gross_Inv_NFLD!C14-Dep_Inv_NFLD!C14),"..",Gross_Inv_NFLD!C14-Dep_Inv_NFLD!C14)</f>
        <v>-6.8999999999999986</v>
      </c>
      <c r="D14" s="22" t="str">
        <f>IF(ISERROR(Gross_Inv_NFLD!D14-Dep_Inv_NFLD!D14),"..",Gross_Inv_NFLD!D14-Dep_Inv_NFLD!D14)</f>
        <v>..</v>
      </c>
      <c r="E14" s="22" t="str">
        <f>IF(ISERROR(Gross_Inv_NFLD!E14-Dep_Inv_NFLD!E14),"..",Gross_Inv_NFLD!E14-Dep_Inv_NFLD!E14)</f>
        <v>..</v>
      </c>
      <c r="F14" s="22">
        <f>IF(ISERROR(Gross_Inv_NFLD!F14-Dep_Inv_NFLD!F14),"..",Gross_Inv_NFLD!F14-Dep_Inv_NFLD!F14)</f>
        <v>5.5999999999999943</v>
      </c>
      <c r="G14" s="22" t="str">
        <f>IF(ISERROR(Gross_Inv_NFLD!G14-Dep_Inv_NFLD!G14),"..",Gross_Inv_NFLD!G14-Dep_Inv_NFLD!G14)</f>
        <v>..</v>
      </c>
      <c r="H14" s="22">
        <f>IF(ISERROR(Gross_Inv_NFLD!H14-Dep_Inv_NFLD!H14),"..",Gross_Inv_NFLD!H14-Dep_Inv_NFLD!H14)</f>
        <v>-0.19999999999999929</v>
      </c>
      <c r="I14" s="22">
        <f>IF(ISERROR(Gross_Inv_NFLD!I14-Dep_Inv_NFLD!I14),"..",Gross_Inv_NFLD!I14-Dep_Inv_NFLD!I14)</f>
        <v>36.799999999999997</v>
      </c>
      <c r="J14" s="22" t="str">
        <f>IF(ISERROR(Gross_Inv_NFLD!J14-Dep_Inv_NFLD!J14),"..",Gross_Inv_NFLD!J14-Dep_Inv_NFLD!J14)</f>
        <v>..</v>
      </c>
      <c r="K14" s="22" t="str">
        <f>IF(ISERROR(Gross_Inv_NFLD!K14-Dep_Inv_NFLD!K14),"..",Gross_Inv_NFLD!K14-Dep_Inv_NFLD!K14)</f>
        <v>..</v>
      </c>
      <c r="L14" s="22" t="str">
        <f>IF(ISERROR(Gross_Inv_NFLD!L14-Dep_Inv_NFLD!L14),"..",Gross_Inv_NFLD!L14-Dep_Inv_NFLD!L14)</f>
        <v>..</v>
      </c>
      <c r="M14" s="22" t="str">
        <f>IF(ISERROR(Gross_Inv_NFLD!M14-Dep_Inv_NFLD!M14),"..",Gross_Inv_NFLD!M14-Dep_Inv_NFLD!M14)</f>
        <v>..</v>
      </c>
      <c r="N14" s="22" t="str">
        <f>IF(ISERROR(Gross_Inv_NFLD!N14-Dep_Inv_NFLD!N14),"..",Gross_Inv_NFLD!N14-Dep_Inv_NFLD!N14)</f>
        <v>..</v>
      </c>
      <c r="O14" s="22" t="str">
        <f>IF(ISERROR(Gross_Inv_NFLD!O14-Dep_Inv_NFLD!O14),"..",Gross_Inv_NFLD!O14-Dep_Inv_NFLD!O14)</f>
        <v>..</v>
      </c>
      <c r="P14" s="22" t="str">
        <f>IF(ISERROR(Gross_Inv_NFLD!P14-Dep_Inv_NFLD!P14),"..",Gross_Inv_NFLD!P14-Dep_Inv_NFLD!P14)</f>
        <v>..</v>
      </c>
      <c r="Q14" s="22" t="str">
        <f>IF(ISERROR(Gross_Inv_NFLD!Q14-Dep_Inv_NFLD!Q14),"..",Gross_Inv_NFLD!Q14-Dep_Inv_NFLD!Q14)</f>
        <v>..</v>
      </c>
      <c r="R14" s="55"/>
    </row>
    <row r="15" spans="1:18">
      <c r="A15" s="5">
        <v>2007</v>
      </c>
      <c r="B15" s="92">
        <f>IF(ISERROR(Gross_Inv_NFLD!B15-Dep_Inv_NFLD!B15),"..",Gross_Inv_NFLD!B15-Dep_Inv_NFLD!B15)</f>
        <v>-306.30000000000018</v>
      </c>
      <c r="C15" s="22">
        <f>IF(ISERROR(Gross_Inv_NFLD!C15-Dep_Inv_NFLD!C15),"..",Gross_Inv_NFLD!C15-Dep_Inv_NFLD!C15)</f>
        <v>-9.7000000000000028</v>
      </c>
      <c r="D15" s="22" t="str">
        <f>IF(ISERROR(Gross_Inv_NFLD!D15-Dep_Inv_NFLD!D15),"..",Gross_Inv_NFLD!D15-Dep_Inv_NFLD!D15)</f>
        <v>..</v>
      </c>
      <c r="E15" s="22" t="str">
        <f>IF(ISERROR(Gross_Inv_NFLD!E15-Dep_Inv_NFLD!E15),"..",Gross_Inv_NFLD!E15-Dep_Inv_NFLD!E15)</f>
        <v>..</v>
      </c>
      <c r="F15" s="22">
        <f>IF(ISERROR(Gross_Inv_NFLD!F15-Dep_Inv_NFLD!F15),"..",Gross_Inv_NFLD!F15-Dep_Inv_NFLD!F15)</f>
        <v>36.799999999999997</v>
      </c>
      <c r="G15" s="22" t="str">
        <f>IF(ISERROR(Gross_Inv_NFLD!G15-Dep_Inv_NFLD!G15),"..",Gross_Inv_NFLD!G15-Dep_Inv_NFLD!G15)</f>
        <v>..</v>
      </c>
      <c r="H15" s="22">
        <f>IF(ISERROR(Gross_Inv_NFLD!H15-Dep_Inv_NFLD!H15),"..",Gross_Inv_NFLD!H15-Dep_Inv_NFLD!H15)</f>
        <v>-5.3000000000000007</v>
      </c>
      <c r="I15" s="22">
        <f>IF(ISERROR(Gross_Inv_NFLD!I15-Dep_Inv_NFLD!I15),"..",Gross_Inv_NFLD!I15-Dep_Inv_NFLD!I15)</f>
        <v>36.700000000000003</v>
      </c>
      <c r="J15" s="22" t="str">
        <f>IF(ISERROR(Gross_Inv_NFLD!J15-Dep_Inv_NFLD!J15),"..",Gross_Inv_NFLD!J15-Dep_Inv_NFLD!J15)</f>
        <v>..</v>
      </c>
      <c r="K15" s="22" t="str">
        <f>IF(ISERROR(Gross_Inv_NFLD!K15-Dep_Inv_NFLD!K15),"..",Gross_Inv_NFLD!K15-Dep_Inv_NFLD!K15)</f>
        <v>..</v>
      </c>
      <c r="L15" s="22" t="str">
        <f>IF(ISERROR(Gross_Inv_NFLD!L15-Dep_Inv_NFLD!L15),"..",Gross_Inv_NFLD!L15-Dep_Inv_NFLD!L15)</f>
        <v>..</v>
      </c>
      <c r="M15" s="22" t="str">
        <f>IF(ISERROR(Gross_Inv_NFLD!M15-Dep_Inv_NFLD!M15),"..",Gross_Inv_NFLD!M15-Dep_Inv_NFLD!M15)</f>
        <v>..</v>
      </c>
      <c r="N15" s="22" t="str">
        <f>IF(ISERROR(Gross_Inv_NFLD!N15-Dep_Inv_NFLD!N15),"..",Gross_Inv_NFLD!N15-Dep_Inv_NFLD!N15)</f>
        <v>..</v>
      </c>
      <c r="O15" s="22" t="str">
        <f>IF(ISERROR(Gross_Inv_NFLD!O15-Dep_Inv_NFLD!O15),"..",Gross_Inv_NFLD!O15-Dep_Inv_NFLD!O15)</f>
        <v>..</v>
      </c>
      <c r="P15" s="22" t="str">
        <f>IF(ISERROR(Gross_Inv_NFLD!P15-Dep_Inv_NFLD!P15),"..",Gross_Inv_NFLD!P15-Dep_Inv_NFLD!P15)</f>
        <v>..</v>
      </c>
      <c r="Q15" s="22" t="str">
        <f>IF(ISERROR(Gross_Inv_NFLD!Q15-Dep_Inv_NFLD!Q15),"..",Gross_Inv_NFLD!Q15-Dep_Inv_NFLD!Q15)</f>
        <v>..</v>
      </c>
      <c r="R15" s="55"/>
    </row>
    <row r="16" spans="1:18">
      <c r="A16" s="5">
        <v>2008</v>
      </c>
      <c r="B16" s="92">
        <f>IF(ISERROR(Gross_Inv_NFLD!B16-Dep_Inv_NFLD!B16),"..",Gross_Inv_NFLD!B16-Dep_Inv_NFLD!B16)</f>
        <v>135.80000000000018</v>
      </c>
      <c r="C16" s="22">
        <f>IF(ISERROR(Gross_Inv_NFLD!C16-Dep_Inv_NFLD!C16),"..",Gross_Inv_NFLD!C16-Dep_Inv_NFLD!C16)</f>
        <v>-10.799999999999997</v>
      </c>
      <c r="D16" s="22" t="str">
        <f>IF(ISERROR(Gross_Inv_NFLD!D16-Dep_Inv_NFLD!D16),"..",Gross_Inv_NFLD!D16-Dep_Inv_NFLD!D16)</f>
        <v>..</v>
      </c>
      <c r="E16" s="22" t="str">
        <f>IF(ISERROR(Gross_Inv_NFLD!E16-Dep_Inv_NFLD!E16),"..",Gross_Inv_NFLD!E16-Dep_Inv_NFLD!E16)</f>
        <v>..</v>
      </c>
      <c r="F16" s="22">
        <f>IF(ISERROR(Gross_Inv_NFLD!F16-Dep_Inv_NFLD!F16),"..",Gross_Inv_NFLD!F16-Dep_Inv_NFLD!F16)</f>
        <v>17.100000000000001</v>
      </c>
      <c r="G16" s="22" t="str">
        <f>IF(ISERROR(Gross_Inv_NFLD!G16-Dep_Inv_NFLD!G16),"..",Gross_Inv_NFLD!G16-Dep_Inv_NFLD!G16)</f>
        <v>..</v>
      </c>
      <c r="H16" s="22">
        <f>IF(ISERROR(Gross_Inv_NFLD!H16-Dep_Inv_NFLD!H16),"..",Gross_Inv_NFLD!H16-Dep_Inv_NFLD!H16)</f>
        <v>6.8999999999999986</v>
      </c>
      <c r="I16" s="22">
        <f>IF(ISERROR(Gross_Inv_NFLD!I16-Dep_Inv_NFLD!I16),"..",Gross_Inv_NFLD!I16-Dep_Inv_NFLD!I16)</f>
        <v>24.600000000000009</v>
      </c>
      <c r="J16" s="22" t="str">
        <f>IF(ISERROR(Gross_Inv_NFLD!J16-Dep_Inv_NFLD!J16),"..",Gross_Inv_NFLD!J16-Dep_Inv_NFLD!J16)</f>
        <v>..</v>
      </c>
      <c r="K16" s="22" t="str">
        <f>IF(ISERROR(Gross_Inv_NFLD!K16-Dep_Inv_NFLD!K16),"..",Gross_Inv_NFLD!K16-Dep_Inv_NFLD!K16)</f>
        <v>..</v>
      </c>
      <c r="L16" s="22" t="str">
        <f>IF(ISERROR(Gross_Inv_NFLD!L16-Dep_Inv_NFLD!L16),"..",Gross_Inv_NFLD!L16-Dep_Inv_NFLD!L16)</f>
        <v>..</v>
      </c>
      <c r="M16" s="22" t="str">
        <f>IF(ISERROR(Gross_Inv_NFLD!M16-Dep_Inv_NFLD!M16),"..",Gross_Inv_NFLD!M16-Dep_Inv_NFLD!M16)</f>
        <v>..</v>
      </c>
      <c r="N16" s="22" t="str">
        <f>IF(ISERROR(Gross_Inv_NFLD!N16-Dep_Inv_NFLD!N16),"..",Gross_Inv_NFLD!N16-Dep_Inv_NFLD!N16)</f>
        <v>..</v>
      </c>
      <c r="O16" s="22" t="str">
        <f>IF(ISERROR(Gross_Inv_NFLD!O16-Dep_Inv_NFLD!O16),"..",Gross_Inv_NFLD!O16-Dep_Inv_NFLD!O16)</f>
        <v>..</v>
      </c>
      <c r="P16" s="22" t="str">
        <f>IF(ISERROR(Gross_Inv_NFLD!P16-Dep_Inv_NFLD!P16),"..",Gross_Inv_NFLD!P16-Dep_Inv_NFLD!P16)</f>
        <v>..</v>
      </c>
      <c r="Q16" s="22" t="str">
        <f>IF(ISERROR(Gross_Inv_NFLD!Q16-Dep_Inv_NFLD!Q16),"..",Gross_Inv_NFLD!Q16-Dep_Inv_NFLD!Q16)</f>
        <v>..</v>
      </c>
      <c r="R16" s="55"/>
    </row>
    <row r="17" spans="1:18">
      <c r="A17" s="5">
        <v>2009</v>
      </c>
      <c r="B17" s="92">
        <f>IF(ISERROR(Gross_Inv_NFLD!B17-Dep_Inv_NFLD!B17),"..",Gross_Inv_NFLD!B17-Dep_Inv_NFLD!B17)</f>
        <v>-348</v>
      </c>
      <c r="C17" s="22">
        <f>IF(ISERROR(Gross_Inv_NFLD!C17-Dep_Inv_NFLD!C17),"..",Gross_Inv_NFLD!C17-Dep_Inv_NFLD!C17)</f>
        <v>-12.400000000000006</v>
      </c>
      <c r="D17" s="22" t="str">
        <f>IF(ISERROR(Gross_Inv_NFLD!D17-Dep_Inv_NFLD!D17),"..",Gross_Inv_NFLD!D17-Dep_Inv_NFLD!D17)</f>
        <v>..</v>
      </c>
      <c r="E17" s="22" t="str">
        <f>IF(ISERROR(Gross_Inv_NFLD!E17-Dep_Inv_NFLD!E17),"..",Gross_Inv_NFLD!E17-Dep_Inv_NFLD!E17)</f>
        <v>..</v>
      </c>
      <c r="F17" s="22">
        <f>IF(ISERROR(Gross_Inv_NFLD!F17-Dep_Inv_NFLD!F17),"..",Gross_Inv_NFLD!F17-Dep_Inv_NFLD!F17)</f>
        <v>22.5</v>
      </c>
      <c r="G17" s="22" t="str">
        <f>IF(ISERROR(Gross_Inv_NFLD!G17-Dep_Inv_NFLD!G17),"..",Gross_Inv_NFLD!G17-Dep_Inv_NFLD!G17)</f>
        <v>..</v>
      </c>
      <c r="H17" s="22">
        <f>IF(ISERROR(Gross_Inv_NFLD!H17-Dep_Inv_NFLD!H17),"..",Gross_Inv_NFLD!H17-Dep_Inv_NFLD!H17)</f>
        <v>-3.1000000000000014</v>
      </c>
      <c r="I17" s="22">
        <f>IF(ISERROR(Gross_Inv_NFLD!I17-Dep_Inv_NFLD!I17),"..",Gross_Inv_NFLD!I17-Dep_Inv_NFLD!I17)</f>
        <v>-5.6999999999999886</v>
      </c>
      <c r="J17" s="22" t="str">
        <f>IF(ISERROR(Gross_Inv_NFLD!J17-Dep_Inv_NFLD!J17),"..",Gross_Inv_NFLD!J17-Dep_Inv_NFLD!J17)</f>
        <v>..</v>
      </c>
      <c r="K17" s="22" t="str">
        <f>IF(ISERROR(Gross_Inv_NFLD!K17-Dep_Inv_NFLD!K17),"..",Gross_Inv_NFLD!K17-Dep_Inv_NFLD!K17)</f>
        <v>..</v>
      </c>
      <c r="L17" s="22" t="str">
        <f>IF(ISERROR(Gross_Inv_NFLD!L17-Dep_Inv_NFLD!L17),"..",Gross_Inv_NFLD!L17-Dep_Inv_NFLD!L17)</f>
        <v>..</v>
      </c>
      <c r="M17" s="22" t="str">
        <f>IF(ISERROR(Gross_Inv_NFLD!M17-Dep_Inv_NFLD!M17),"..",Gross_Inv_NFLD!M17-Dep_Inv_NFLD!M17)</f>
        <v>..</v>
      </c>
      <c r="N17" s="22" t="str">
        <f>IF(ISERROR(Gross_Inv_NFLD!N17-Dep_Inv_NFLD!N17),"..",Gross_Inv_NFLD!N17-Dep_Inv_NFLD!N17)</f>
        <v>..</v>
      </c>
      <c r="O17" s="22" t="str">
        <f>IF(ISERROR(Gross_Inv_NFLD!O17-Dep_Inv_NFLD!O17),"..",Gross_Inv_NFLD!O17-Dep_Inv_NFLD!O17)</f>
        <v>..</v>
      </c>
      <c r="P17" s="22" t="str">
        <f>IF(ISERROR(Gross_Inv_NFLD!P17-Dep_Inv_NFLD!P17),"..",Gross_Inv_NFLD!P17-Dep_Inv_NFLD!P17)</f>
        <v>..</v>
      </c>
      <c r="Q17" s="22" t="str">
        <f>IF(ISERROR(Gross_Inv_NFLD!Q17-Dep_Inv_NFLD!Q17),"..",Gross_Inv_NFLD!Q17-Dep_Inv_NFLD!Q17)</f>
        <v>..</v>
      </c>
      <c r="R17" s="55"/>
    </row>
    <row r="18" spans="1:18">
      <c r="A18" s="5">
        <v>2010</v>
      </c>
      <c r="B18" s="92">
        <f>IF(ISERROR(Gross_Inv_NFLD!B18-Dep_Inv_NFLD!B18),"..",Gross_Inv_NFLD!B18-Dep_Inv_NFLD!B18)</f>
        <v>324.90000000000009</v>
      </c>
      <c r="C18" s="22" t="str">
        <f>IF(ISERROR(Gross_Inv_NFLD!C18-Dep_Inv_NFLD!C18),"..",Gross_Inv_NFLD!C18-Dep_Inv_NFLD!C18)</f>
        <v>..</v>
      </c>
      <c r="D18" s="22" t="str">
        <f>IF(ISERROR(Gross_Inv_NFLD!D18-Dep_Inv_NFLD!D18),"..",Gross_Inv_NFLD!D18-Dep_Inv_NFLD!D18)</f>
        <v>..</v>
      </c>
      <c r="E18" s="22" t="str">
        <f>IF(ISERROR(Gross_Inv_NFLD!E18-Dep_Inv_NFLD!E18),"..",Gross_Inv_NFLD!E18-Dep_Inv_NFLD!E18)</f>
        <v>..</v>
      </c>
      <c r="F18" s="22">
        <f>IF(ISERROR(Gross_Inv_NFLD!F18-Dep_Inv_NFLD!F18),"..",Gross_Inv_NFLD!F18-Dep_Inv_NFLD!F18)</f>
        <v>41.5</v>
      </c>
      <c r="G18" s="22" t="str">
        <f>IF(ISERROR(Gross_Inv_NFLD!G18-Dep_Inv_NFLD!G18),"..",Gross_Inv_NFLD!G18-Dep_Inv_NFLD!G18)</f>
        <v>..</v>
      </c>
      <c r="H18" s="22" t="str">
        <f>IF(ISERROR(Gross_Inv_NFLD!H18-Dep_Inv_NFLD!H18),"..",Gross_Inv_NFLD!H18-Dep_Inv_NFLD!H18)</f>
        <v>..</v>
      </c>
      <c r="I18" s="22">
        <f>IF(ISERROR(Gross_Inv_NFLD!I18-Dep_Inv_NFLD!I18),"..",Gross_Inv_NFLD!I18-Dep_Inv_NFLD!I18)</f>
        <v>25.299999999999997</v>
      </c>
      <c r="J18" s="22" t="str">
        <f>IF(ISERROR(Gross_Inv_NFLD!J18-Dep_Inv_NFLD!J18),"..",Gross_Inv_NFLD!J18-Dep_Inv_NFLD!J18)</f>
        <v>..</v>
      </c>
      <c r="K18" s="22" t="str">
        <f>IF(ISERROR(Gross_Inv_NFLD!K18-Dep_Inv_NFLD!K18),"..",Gross_Inv_NFLD!K18-Dep_Inv_NFLD!K18)</f>
        <v>..</v>
      </c>
      <c r="L18" s="22" t="str">
        <f>IF(ISERROR(Gross_Inv_NFLD!L18-Dep_Inv_NFLD!L18),"..",Gross_Inv_NFLD!L18-Dep_Inv_NFLD!L18)</f>
        <v>..</v>
      </c>
      <c r="M18" s="22" t="str">
        <f>IF(ISERROR(Gross_Inv_NFLD!M18-Dep_Inv_NFLD!M18),"..",Gross_Inv_NFLD!M18-Dep_Inv_NFLD!M18)</f>
        <v>..</v>
      </c>
      <c r="N18" s="22" t="str">
        <f>IF(ISERROR(Gross_Inv_NFLD!N18-Dep_Inv_NFLD!N18),"..",Gross_Inv_NFLD!N18-Dep_Inv_NFLD!N18)</f>
        <v>..</v>
      </c>
      <c r="O18" s="22" t="str">
        <f>IF(ISERROR(Gross_Inv_NFLD!O18-Dep_Inv_NFLD!O18),"..",Gross_Inv_NFLD!O18-Dep_Inv_NFLD!O18)</f>
        <v>..</v>
      </c>
      <c r="P18" s="22" t="str">
        <f>IF(ISERROR(Gross_Inv_NFLD!P18-Dep_Inv_NFLD!P18),"..",Gross_Inv_NFLD!P18-Dep_Inv_NFLD!P18)</f>
        <v>..</v>
      </c>
      <c r="Q18" s="22" t="str">
        <f>IF(ISERROR(Gross_Inv_NFLD!Q18-Dep_Inv_NFLD!Q18),"..",Gross_Inv_NFLD!Q18-Dep_Inv_NFLD!Q18)</f>
        <v>..</v>
      </c>
      <c r="R18" s="55"/>
    </row>
    <row r="19" spans="1:18">
      <c r="A19" s="5">
        <v>2011</v>
      </c>
      <c r="B19" s="92">
        <f>IF(ISERROR(Gross_Inv_NFLD!B19-Dep_Inv_NFLD!B19),"..",Gross_Inv_NFLD!B19-Dep_Inv_NFLD!B19)</f>
        <v>1514.3000000000002</v>
      </c>
      <c r="C19" s="22" t="str">
        <f>IF(ISERROR(Gross_Inv_NFLD!C19-Dep_Inv_NFLD!C19),"..",Gross_Inv_NFLD!C19-Dep_Inv_NFLD!C19)</f>
        <v>..</v>
      </c>
      <c r="D19" s="22" t="str">
        <f>IF(ISERROR(Gross_Inv_NFLD!D19-Dep_Inv_NFLD!D19),"..",Gross_Inv_NFLD!D19-Dep_Inv_NFLD!D19)</f>
        <v>..</v>
      </c>
      <c r="E19" s="22" t="str">
        <f>IF(ISERROR(Gross_Inv_NFLD!E19-Dep_Inv_NFLD!E19),"..",Gross_Inv_NFLD!E19-Dep_Inv_NFLD!E19)</f>
        <v>..</v>
      </c>
      <c r="F19" s="22">
        <f>IF(ISERROR(Gross_Inv_NFLD!F19-Dep_Inv_NFLD!F19),"..",Gross_Inv_NFLD!F19-Dep_Inv_NFLD!F19)</f>
        <v>29.799999999999997</v>
      </c>
      <c r="G19" s="22" t="str">
        <f>IF(ISERROR(Gross_Inv_NFLD!G19-Dep_Inv_NFLD!G19),"..",Gross_Inv_NFLD!G19-Dep_Inv_NFLD!G19)</f>
        <v>..</v>
      </c>
      <c r="H19" s="22" t="str">
        <f>IF(ISERROR(Gross_Inv_NFLD!H19-Dep_Inv_NFLD!H19),"..",Gross_Inv_NFLD!H19-Dep_Inv_NFLD!H19)</f>
        <v>..</v>
      </c>
      <c r="I19" s="22">
        <f>IF(ISERROR(Gross_Inv_NFLD!I19-Dep_Inv_NFLD!I19),"..",Gross_Inv_NFLD!I19-Dep_Inv_NFLD!I19)</f>
        <v>17</v>
      </c>
      <c r="J19" s="22" t="str">
        <f>IF(ISERROR(Gross_Inv_NFLD!J19-Dep_Inv_NFLD!J19),"..",Gross_Inv_NFLD!J19-Dep_Inv_NFLD!J19)</f>
        <v>..</v>
      </c>
      <c r="K19" s="22" t="str">
        <f>IF(ISERROR(Gross_Inv_NFLD!K19-Dep_Inv_NFLD!K19),"..",Gross_Inv_NFLD!K19-Dep_Inv_NFLD!K19)</f>
        <v>..</v>
      </c>
      <c r="L19" s="22" t="str">
        <f>IF(ISERROR(Gross_Inv_NFLD!L19-Dep_Inv_NFLD!L19),"..",Gross_Inv_NFLD!L19-Dep_Inv_NFLD!L19)</f>
        <v>..</v>
      </c>
      <c r="M19" s="22" t="str">
        <f>IF(ISERROR(Gross_Inv_NFLD!M19-Dep_Inv_NFLD!M19),"..",Gross_Inv_NFLD!M19-Dep_Inv_NFLD!M19)</f>
        <v>..</v>
      </c>
      <c r="N19" s="22" t="str">
        <f>IF(ISERROR(Gross_Inv_NFLD!N19-Dep_Inv_NFLD!N19),"..",Gross_Inv_NFLD!N19-Dep_Inv_NFLD!N19)</f>
        <v>..</v>
      </c>
      <c r="O19" s="22" t="str">
        <f>IF(ISERROR(Gross_Inv_NFLD!O19-Dep_Inv_NFLD!O19),"..",Gross_Inv_NFLD!O19-Dep_Inv_NFLD!O19)</f>
        <v>..</v>
      </c>
      <c r="P19" s="22" t="str">
        <f>IF(ISERROR(Gross_Inv_NFLD!P19-Dep_Inv_NFLD!P19),"..",Gross_Inv_NFLD!P19-Dep_Inv_NFLD!P19)</f>
        <v>..</v>
      </c>
      <c r="Q19" s="22" t="str">
        <f>IF(ISERROR(Gross_Inv_NFLD!Q19-Dep_Inv_NFLD!Q19),"..",Gross_Inv_NFLD!Q19-Dep_Inv_NFLD!Q19)</f>
        <v>..</v>
      </c>
      <c r="R19" s="55"/>
    </row>
    <row r="20" spans="1:18">
      <c r="A20" s="5">
        <v>2012</v>
      </c>
      <c r="B20" s="92">
        <f>IF(ISERROR(Gross_Inv_NFLD!B20-Dep_Inv_NFLD!B20),"..",Gross_Inv_NFLD!B20-Dep_Inv_NFLD!B20)</f>
        <v>3096.2</v>
      </c>
      <c r="C20" s="22" t="str">
        <f>IF(ISERROR(Gross_Inv_NFLD!C20-Dep_Inv_NFLD!C20),"..",Gross_Inv_NFLD!C20-Dep_Inv_NFLD!C20)</f>
        <v>..</v>
      </c>
      <c r="D20" s="22" t="str">
        <f>IF(ISERROR(Gross_Inv_NFLD!D20-Dep_Inv_NFLD!D20),"..",Gross_Inv_NFLD!D20-Dep_Inv_NFLD!D20)</f>
        <v>..</v>
      </c>
      <c r="E20" s="22" t="str">
        <f>IF(ISERROR(Gross_Inv_NFLD!E20-Dep_Inv_NFLD!E20),"..",Gross_Inv_NFLD!E20-Dep_Inv_NFLD!E20)</f>
        <v>..</v>
      </c>
      <c r="F20" s="22">
        <f>IF(ISERROR(Gross_Inv_NFLD!F20-Dep_Inv_NFLD!F20),"..",Gross_Inv_NFLD!F20-Dep_Inv_NFLD!F20)</f>
        <v>24.299999999999997</v>
      </c>
      <c r="G20" s="22" t="str">
        <f>IF(ISERROR(Gross_Inv_NFLD!G20-Dep_Inv_NFLD!G20),"..",Gross_Inv_NFLD!G20-Dep_Inv_NFLD!G20)</f>
        <v>..</v>
      </c>
      <c r="H20" s="22" t="str">
        <f>IF(ISERROR(Gross_Inv_NFLD!H20-Dep_Inv_NFLD!H20),"..",Gross_Inv_NFLD!H20-Dep_Inv_NFLD!H20)</f>
        <v>..</v>
      </c>
      <c r="I20" s="22">
        <f>IF(ISERROR(Gross_Inv_NFLD!I20-Dep_Inv_NFLD!I20),"..",Gross_Inv_NFLD!I20-Dep_Inv_NFLD!I20)</f>
        <v>35.199999999999989</v>
      </c>
      <c r="J20" s="22" t="str">
        <f>IF(ISERROR(Gross_Inv_NFLD!J20-Dep_Inv_NFLD!J20),"..",Gross_Inv_NFLD!J20-Dep_Inv_NFLD!J20)</f>
        <v>..</v>
      </c>
      <c r="K20" s="22" t="str">
        <f>IF(ISERROR(Gross_Inv_NFLD!K20-Dep_Inv_NFLD!K20),"..",Gross_Inv_NFLD!K20-Dep_Inv_NFLD!K20)</f>
        <v>..</v>
      </c>
      <c r="L20" s="22" t="str">
        <f>IF(ISERROR(Gross_Inv_NFLD!L20-Dep_Inv_NFLD!L20),"..",Gross_Inv_NFLD!L20-Dep_Inv_NFLD!L20)</f>
        <v>..</v>
      </c>
      <c r="M20" s="22" t="str">
        <f>IF(ISERROR(Gross_Inv_NFLD!M20-Dep_Inv_NFLD!M20),"..",Gross_Inv_NFLD!M20-Dep_Inv_NFLD!M20)</f>
        <v>..</v>
      </c>
      <c r="N20" s="22" t="str">
        <f>IF(ISERROR(Gross_Inv_NFLD!N20-Dep_Inv_NFLD!N20),"..",Gross_Inv_NFLD!N20-Dep_Inv_NFLD!N20)</f>
        <v>..</v>
      </c>
      <c r="O20" s="22" t="str">
        <f>IF(ISERROR(Gross_Inv_NFLD!O20-Dep_Inv_NFLD!O20),"..",Gross_Inv_NFLD!O20-Dep_Inv_NFLD!O20)</f>
        <v>..</v>
      </c>
      <c r="P20" s="22" t="str">
        <f>IF(ISERROR(Gross_Inv_NFLD!P20-Dep_Inv_NFLD!P20),"..",Gross_Inv_NFLD!P20-Dep_Inv_NFLD!P20)</f>
        <v>..</v>
      </c>
      <c r="Q20" s="22" t="str">
        <f>IF(ISERROR(Gross_Inv_NFLD!Q20-Dep_Inv_NFLD!Q20),"..",Gross_Inv_NFLD!Q20-Dep_Inv_NFLD!Q20)</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1.1617537151380475</v>
      </c>
      <c r="C23" s="9" t="str">
        <f t="shared" si="0"/>
        <v>n.a.</v>
      </c>
      <c r="D23" s="9" t="str">
        <f t="shared" si="0"/>
        <v>n.a.</v>
      </c>
      <c r="E23" s="9" t="str">
        <f t="shared" si="0"/>
        <v>n.a.</v>
      </c>
      <c r="F23" s="9">
        <f t="shared" si="0"/>
        <v>-242.91440584621634</v>
      </c>
      <c r="G23" s="9" t="str">
        <f t="shared" si="0"/>
        <v>n.a.</v>
      </c>
      <c r="H23" s="28" t="str">
        <f t="shared" si="0"/>
        <v>n.a.</v>
      </c>
      <c r="I23" s="28">
        <f t="shared" si="0"/>
        <v>2.5228629841979711</v>
      </c>
      <c r="J23" s="28" t="str">
        <f t="shared" si="0"/>
        <v>n.a.</v>
      </c>
      <c r="K23" s="28" t="str">
        <f t="shared" si="0"/>
        <v>n.a.</v>
      </c>
      <c r="L23" s="28" t="str">
        <f t="shared" si="0"/>
        <v>n.a.</v>
      </c>
      <c r="M23" s="28" t="str">
        <f t="shared" si="0"/>
        <v>n.a.</v>
      </c>
      <c r="N23" s="28" t="str">
        <f t="shared" si="0"/>
        <v>n.a.</v>
      </c>
      <c r="O23" s="28" t="str">
        <f t="shared" si="0"/>
        <v>n.a.</v>
      </c>
      <c r="P23" s="28" t="str">
        <f t="shared" si="0"/>
        <v>n.a.</v>
      </c>
      <c r="Q23" s="58" t="str">
        <f t="shared" si="0"/>
        <v>n.a.</v>
      </c>
      <c r="R23" s="55"/>
    </row>
    <row r="24" spans="1:18">
      <c r="A24" s="26" t="s">
        <v>19</v>
      </c>
      <c r="B24" s="16">
        <f t="shared" si="0"/>
        <v>-24.527436723191933</v>
      </c>
      <c r="C24" s="9">
        <f t="shared" si="0"/>
        <v>-65.004859761240013</v>
      </c>
      <c r="D24" s="9" t="str">
        <f t="shared" si="0"/>
        <v>n.a.</v>
      </c>
      <c r="E24" s="9" t="str">
        <f t="shared" si="0"/>
        <v>n.a.</v>
      </c>
      <c r="F24" s="9">
        <f t="shared" si="0"/>
        <v>-366.8401648721948</v>
      </c>
      <c r="G24" s="9">
        <f t="shared" si="0"/>
        <v>-30.663872564936533</v>
      </c>
      <c r="H24" s="28">
        <f t="shared" si="0"/>
        <v>28.029281006627759</v>
      </c>
      <c r="I24" s="28">
        <f t="shared" si="0"/>
        <v>-41.840972351402264</v>
      </c>
      <c r="J24" s="28" t="str">
        <f t="shared" si="0"/>
        <v>n.a.</v>
      </c>
      <c r="K24" s="28" t="str">
        <f t="shared" si="0"/>
        <v>n.a.</v>
      </c>
      <c r="L24" s="28" t="str">
        <f t="shared" si="0"/>
        <v>n.a.</v>
      </c>
      <c r="M24" s="28" t="str">
        <f t="shared" si="0"/>
        <v>n.a.</v>
      </c>
      <c r="N24" s="28" t="str">
        <f t="shared" si="0"/>
        <v>n.a.</v>
      </c>
      <c r="O24" s="28" t="str">
        <f t="shared" si="0"/>
        <v>n.a.</v>
      </c>
      <c r="P24" s="28">
        <f t="shared" si="0"/>
        <v>56.04907507078849</v>
      </c>
      <c r="Q24" s="28" t="str">
        <f t="shared" si="0"/>
        <v>n.a.</v>
      </c>
      <c r="R24" s="55"/>
    </row>
    <row r="25" spans="1:18">
      <c r="A25" s="26" t="s">
        <v>20</v>
      </c>
      <c r="B25" s="16">
        <f t="shared" si="0"/>
        <v>10.454782387443906</v>
      </c>
      <c r="C25" s="9" t="str">
        <f t="shared" si="0"/>
        <v>n.a.</v>
      </c>
      <c r="D25" s="9" t="str">
        <f t="shared" si="0"/>
        <v>n.a.</v>
      </c>
      <c r="E25" s="9" t="str">
        <f t="shared" si="0"/>
        <v>n.a.</v>
      </c>
      <c r="F25" s="9">
        <f t="shared" si="0"/>
        <v>18.501391601941108</v>
      </c>
      <c r="G25" s="9" t="str">
        <f t="shared" si="0"/>
        <v>n.a.</v>
      </c>
      <c r="H25" s="28" t="str">
        <f t="shared" si="0"/>
        <v>n.a.</v>
      </c>
      <c r="I25" s="28">
        <f t="shared" si="0"/>
        <v>21.529525442382113</v>
      </c>
      <c r="J25" s="28" t="str">
        <f t="shared" si="0"/>
        <v>n.a.</v>
      </c>
      <c r="K25" s="28" t="str">
        <f t="shared" si="0"/>
        <v>n.a.</v>
      </c>
      <c r="L25" s="28" t="str">
        <f t="shared" si="0"/>
        <v>n.a.</v>
      </c>
      <c r="M25" s="28" t="str">
        <f t="shared" si="0"/>
        <v>n.a.</v>
      </c>
      <c r="N25" s="28" t="str">
        <f t="shared" si="0"/>
        <v>n.a.</v>
      </c>
      <c r="O25" s="28" t="str">
        <f t="shared" si="0"/>
        <v>n.a.</v>
      </c>
      <c r="P25" s="28" t="str">
        <f t="shared" si="0"/>
        <v>n.a.</v>
      </c>
      <c r="Q25" s="28" t="str">
        <f t="shared" si="0"/>
        <v>n.a.</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22</v>
      </c>
      <c r="C30" s="142"/>
      <c r="D30" s="142"/>
      <c r="E30" s="142"/>
      <c r="F30" s="142"/>
      <c r="G30" s="142"/>
      <c r="H30" s="142"/>
      <c r="I30" s="142"/>
      <c r="J30" s="142" t="s">
        <v>22</v>
      </c>
      <c r="K30" s="142"/>
      <c r="L30" s="142"/>
      <c r="M30" s="142"/>
      <c r="N30" s="142"/>
      <c r="O30" s="142"/>
      <c r="P30" s="142"/>
      <c r="Q30" s="142"/>
      <c r="R30" s="55"/>
    </row>
    <row r="31" spans="1:18">
      <c r="A31" s="5">
        <v>1997</v>
      </c>
      <c r="B31" s="87">
        <f>IF(ISERROR((B5/$B5)*100),"..",(B5/$B5)*100)</f>
        <v>100</v>
      </c>
      <c r="C31" s="21">
        <f t="shared" ref="C31:Q31" si="1">IF(ISERROR((C5/$B5)*100),"..",(C5/$B5)*100)</f>
        <v>-5.0071530758226039</v>
      </c>
      <c r="D31" s="21" t="str">
        <f t="shared" si="1"/>
        <v>..</v>
      </c>
      <c r="E31" s="21" t="str">
        <f t="shared" si="1"/>
        <v>..</v>
      </c>
      <c r="F31" s="21">
        <f t="shared" si="1"/>
        <v>-0.14306151645207393</v>
      </c>
      <c r="G31" s="21">
        <f t="shared" si="1"/>
        <v>0.53648068669527915</v>
      </c>
      <c r="H31" s="21">
        <f t="shared" si="1"/>
        <v>2.5393419170243221</v>
      </c>
      <c r="I31" s="21">
        <f t="shared" si="1"/>
        <v>6.5450643776824053</v>
      </c>
      <c r="J31" s="21" t="str">
        <f t="shared" si="1"/>
        <v>..</v>
      </c>
      <c r="K31" s="21">
        <f t="shared" si="1"/>
        <v>-2.753934191702434</v>
      </c>
      <c r="L31" s="21">
        <f t="shared" si="1"/>
        <v>6.9027181688125907</v>
      </c>
      <c r="M31" s="21" t="str">
        <f t="shared" si="1"/>
        <v>..</v>
      </c>
      <c r="N31" s="21" t="str">
        <f t="shared" si="1"/>
        <v>..</v>
      </c>
      <c r="O31" s="21" t="str">
        <f t="shared" si="1"/>
        <v>..</v>
      </c>
      <c r="P31" s="21">
        <f t="shared" si="1"/>
        <v>0.17882689556509304</v>
      </c>
      <c r="Q31" s="21" t="str">
        <f t="shared" si="1"/>
        <v>..</v>
      </c>
      <c r="R31" s="55"/>
    </row>
    <row r="32" spans="1:18">
      <c r="A32" s="5">
        <v>1998</v>
      </c>
      <c r="B32" s="87">
        <f t="shared" ref="B32:Q42" si="2">IF(ISERROR((B6/$B6)*100),"..",(B6/$B6)*100)</f>
        <v>100</v>
      </c>
      <c r="C32" s="21">
        <f t="shared" si="2"/>
        <v>-5.0905953408110394</v>
      </c>
      <c r="D32" s="21" t="str">
        <f t="shared" si="2"/>
        <v>..</v>
      </c>
      <c r="E32" s="21" t="str">
        <f t="shared" si="2"/>
        <v>..</v>
      </c>
      <c r="F32" s="21">
        <f t="shared" si="2"/>
        <v>8.6281276962894074E-2</v>
      </c>
      <c r="G32" s="21">
        <f t="shared" si="2"/>
        <v>47.195858498705753</v>
      </c>
      <c r="H32" s="21">
        <f t="shared" si="2"/>
        <v>-6.2985332182916274</v>
      </c>
      <c r="I32" s="21">
        <f t="shared" si="2"/>
        <v>-3.9689387402933547</v>
      </c>
      <c r="J32" s="21" t="str">
        <f t="shared" si="2"/>
        <v>..</v>
      </c>
      <c r="K32" s="21">
        <f t="shared" si="2"/>
        <v>6.9025021570319183</v>
      </c>
      <c r="L32" s="21">
        <f t="shared" si="2"/>
        <v>34.598792062122499</v>
      </c>
      <c r="M32" s="21" t="str">
        <f t="shared" si="2"/>
        <v>..</v>
      </c>
      <c r="N32" s="21" t="str">
        <f t="shared" si="2"/>
        <v>..</v>
      </c>
      <c r="O32" s="21" t="str">
        <f t="shared" si="2"/>
        <v>..</v>
      </c>
      <c r="P32" s="21">
        <f t="shared" si="2"/>
        <v>2.4158757549611707</v>
      </c>
      <c r="Q32" s="21" t="str">
        <f t="shared" si="2"/>
        <v>..</v>
      </c>
      <c r="R32" s="55"/>
    </row>
    <row r="33" spans="1:18">
      <c r="A33" s="5">
        <v>1999</v>
      </c>
      <c r="B33" s="87">
        <f t="shared" si="2"/>
        <v>100</v>
      </c>
      <c r="C33" s="21">
        <f t="shared" si="2"/>
        <v>4.3904580711254818E-2</v>
      </c>
      <c r="D33" s="21" t="str">
        <f t="shared" si="2"/>
        <v>..</v>
      </c>
      <c r="E33" s="21" t="str">
        <f t="shared" si="2"/>
        <v>..</v>
      </c>
      <c r="F33" s="21">
        <f t="shared" si="2"/>
        <v>1.2146933996780325</v>
      </c>
      <c r="G33" s="21">
        <f t="shared" si="2"/>
        <v>-1.7122786477389118</v>
      </c>
      <c r="H33" s="21">
        <f t="shared" si="2"/>
        <v>1.7122786477389136</v>
      </c>
      <c r="I33" s="21">
        <f t="shared" si="2"/>
        <v>-1.3756768622859656</v>
      </c>
      <c r="J33" s="21" t="str">
        <f t="shared" si="2"/>
        <v>..</v>
      </c>
      <c r="K33" s="21">
        <f t="shared" si="2"/>
        <v>-0.98053563588467541</v>
      </c>
      <c r="L33" s="21" t="str">
        <f t="shared" si="2"/>
        <v>..</v>
      </c>
      <c r="M33" s="21" t="str">
        <f t="shared" si="2"/>
        <v>..</v>
      </c>
      <c r="N33" s="21" t="str">
        <f t="shared" si="2"/>
        <v>..</v>
      </c>
      <c r="O33" s="21" t="str">
        <f t="shared" si="2"/>
        <v>..</v>
      </c>
      <c r="P33" s="21">
        <f t="shared" si="2"/>
        <v>-0.29269720474169464</v>
      </c>
      <c r="Q33" s="21" t="str">
        <f t="shared" si="2"/>
        <v>..</v>
      </c>
      <c r="R33" s="55"/>
    </row>
    <row r="34" spans="1:18">
      <c r="A34" s="5">
        <v>2000</v>
      </c>
      <c r="B34" s="87">
        <f t="shared" si="2"/>
        <v>100</v>
      </c>
      <c r="C34" s="21">
        <f t="shared" si="2"/>
        <v>-0.49916805324458835</v>
      </c>
      <c r="D34" s="21" t="str">
        <f t="shared" si="2"/>
        <v>..</v>
      </c>
      <c r="E34" s="21" t="str">
        <f t="shared" si="2"/>
        <v>..</v>
      </c>
      <c r="F34" s="21">
        <f t="shared" si="2"/>
        <v>6.322795341098181</v>
      </c>
      <c r="G34" s="21">
        <f t="shared" si="2"/>
        <v>0.41597337770382764</v>
      </c>
      <c r="H34" s="21">
        <f t="shared" si="2"/>
        <v>12.396006655574064</v>
      </c>
      <c r="I34" s="21">
        <f t="shared" si="2"/>
        <v>2.9950083194675599</v>
      </c>
      <c r="J34" s="21" t="str">
        <f t="shared" si="2"/>
        <v>..</v>
      </c>
      <c r="K34" s="21" t="str">
        <f t="shared" si="2"/>
        <v>..</v>
      </c>
      <c r="L34" s="21" t="str">
        <f t="shared" si="2"/>
        <v>..</v>
      </c>
      <c r="M34" s="21" t="str">
        <f t="shared" si="2"/>
        <v>..</v>
      </c>
      <c r="N34" s="21" t="str">
        <f t="shared" si="2"/>
        <v>..</v>
      </c>
      <c r="O34" s="21" t="str">
        <f t="shared" si="2"/>
        <v>..</v>
      </c>
      <c r="P34" s="21">
        <f t="shared" si="2"/>
        <v>1.5806988352745452</v>
      </c>
      <c r="Q34" s="21" t="str">
        <f t="shared" si="2"/>
        <v>..</v>
      </c>
      <c r="R34" s="55"/>
    </row>
    <row r="35" spans="1:18">
      <c r="A35" s="5">
        <v>2001</v>
      </c>
      <c r="B35" s="87">
        <f t="shared" si="2"/>
        <v>100</v>
      </c>
      <c r="C35" s="21">
        <f t="shared" si="2"/>
        <v>22.018348623853015</v>
      </c>
      <c r="D35" s="21" t="str">
        <f t="shared" si="2"/>
        <v>..</v>
      </c>
      <c r="E35" s="21" t="str">
        <f t="shared" si="2"/>
        <v>..</v>
      </c>
      <c r="F35" s="21">
        <f t="shared" si="2"/>
        <v>-15.596330275229231</v>
      </c>
      <c r="G35" s="21">
        <f t="shared" si="2"/>
        <v>4.5871559633027132</v>
      </c>
      <c r="H35" s="21">
        <f t="shared" si="2"/>
        <v>-16.207951070336268</v>
      </c>
      <c r="I35" s="21">
        <f t="shared" si="2"/>
        <v>-101.83486238532025</v>
      </c>
      <c r="J35" s="21" t="str">
        <f t="shared" si="2"/>
        <v>..</v>
      </c>
      <c r="K35" s="21" t="str">
        <f t="shared" si="2"/>
        <v>..</v>
      </c>
      <c r="L35" s="21" t="str">
        <f t="shared" si="2"/>
        <v>..</v>
      </c>
      <c r="M35" s="21" t="str">
        <f t="shared" si="2"/>
        <v>..</v>
      </c>
      <c r="N35" s="21" t="str">
        <f t="shared" si="2"/>
        <v>..</v>
      </c>
      <c r="O35" s="21" t="str">
        <f t="shared" si="2"/>
        <v>..</v>
      </c>
      <c r="P35" s="21">
        <f t="shared" si="2"/>
        <v>-6.4220183486237978</v>
      </c>
      <c r="Q35" s="21" t="str">
        <f t="shared" si="2"/>
        <v>..</v>
      </c>
      <c r="R35" s="55"/>
    </row>
    <row r="36" spans="1:18">
      <c r="A36" s="5">
        <v>2002</v>
      </c>
      <c r="B36" s="87">
        <f t="shared" si="2"/>
        <v>100</v>
      </c>
      <c r="C36" s="21">
        <f t="shared" si="2"/>
        <v>-2.1424070573408964</v>
      </c>
      <c r="D36" s="21" t="str">
        <f t="shared" si="2"/>
        <v>..</v>
      </c>
      <c r="E36" s="21" t="str">
        <f t="shared" si="2"/>
        <v>..</v>
      </c>
      <c r="F36" s="21">
        <f t="shared" si="2"/>
        <v>0.69313169502205596</v>
      </c>
      <c r="G36" s="21">
        <f t="shared" si="2"/>
        <v>5.3560176433522431</v>
      </c>
      <c r="H36" s="21">
        <f t="shared" si="2"/>
        <v>-2.9615626969124142</v>
      </c>
      <c r="I36" s="21">
        <f t="shared" si="2"/>
        <v>-8.38059231253939</v>
      </c>
      <c r="J36" s="21" t="str">
        <f t="shared" si="2"/>
        <v>..</v>
      </c>
      <c r="K36" s="21" t="str">
        <f t="shared" si="2"/>
        <v>..</v>
      </c>
      <c r="L36" s="21" t="str">
        <f t="shared" si="2"/>
        <v>..</v>
      </c>
      <c r="M36" s="21" t="str">
        <f t="shared" si="2"/>
        <v>..</v>
      </c>
      <c r="N36" s="21" t="str">
        <f t="shared" si="2"/>
        <v>..</v>
      </c>
      <c r="O36" s="21" t="str">
        <f t="shared" si="2"/>
        <v>..</v>
      </c>
      <c r="P36" s="21">
        <f t="shared" si="2"/>
        <v>-5.4820415879017075</v>
      </c>
      <c r="Q36" s="21" t="str">
        <f t="shared" si="2"/>
        <v>..</v>
      </c>
      <c r="R36" s="55"/>
    </row>
    <row r="37" spans="1:18">
      <c r="A37" s="5">
        <v>2003</v>
      </c>
      <c r="B37" s="87">
        <f t="shared" si="2"/>
        <v>100</v>
      </c>
      <c r="C37" s="21">
        <f t="shared" si="2"/>
        <v>3.2082324455205828</v>
      </c>
      <c r="D37" s="21" t="str">
        <f t="shared" si="2"/>
        <v>..</v>
      </c>
      <c r="E37" s="21" t="str">
        <f t="shared" si="2"/>
        <v>..</v>
      </c>
      <c r="F37" s="21">
        <f t="shared" si="2"/>
        <v>1.5738498789346231</v>
      </c>
      <c r="G37" s="21">
        <f t="shared" si="2"/>
        <v>-10.230024213075076</v>
      </c>
      <c r="H37" s="21">
        <f t="shared" si="2"/>
        <v>3.8740920096852336</v>
      </c>
      <c r="I37" s="21">
        <f t="shared" si="2"/>
        <v>23.486682808716729</v>
      </c>
      <c r="J37" s="21" t="str">
        <f t="shared" si="2"/>
        <v>..</v>
      </c>
      <c r="K37" s="21" t="str">
        <f t="shared" si="2"/>
        <v>..</v>
      </c>
      <c r="L37" s="21" t="str">
        <f t="shared" si="2"/>
        <v>..</v>
      </c>
      <c r="M37" s="21" t="str">
        <f t="shared" si="2"/>
        <v>..</v>
      </c>
      <c r="N37" s="21" t="str">
        <f t="shared" si="2"/>
        <v>..</v>
      </c>
      <c r="O37" s="21" t="str">
        <f t="shared" si="2"/>
        <v>..</v>
      </c>
      <c r="P37" s="21">
        <f t="shared" si="2"/>
        <v>5.2663438256658655</v>
      </c>
      <c r="Q37" s="21" t="str">
        <f t="shared" si="2"/>
        <v>..</v>
      </c>
      <c r="R37" s="55"/>
    </row>
    <row r="38" spans="1:18">
      <c r="A38" s="5">
        <v>2004</v>
      </c>
      <c r="B38" s="87">
        <f t="shared" si="2"/>
        <v>100</v>
      </c>
      <c r="C38" s="21">
        <f t="shared" si="2"/>
        <v>0.2638522427440631</v>
      </c>
      <c r="D38" s="21" t="str">
        <f t="shared" si="2"/>
        <v>..</v>
      </c>
      <c r="E38" s="21" t="str">
        <f t="shared" si="2"/>
        <v>..</v>
      </c>
      <c r="F38" s="21">
        <f t="shared" si="2"/>
        <v>1.9788918205804755</v>
      </c>
      <c r="G38" s="21">
        <f t="shared" si="2"/>
        <v>3.8823972860912224</v>
      </c>
      <c r="H38" s="21">
        <f t="shared" si="2"/>
        <v>-5.65397663023001E-2</v>
      </c>
      <c r="I38" s="21">
        <f t="shared" si="2"/>
        <v>5.4655107425555984</v>
      </c>
      <c r="J38" s="21" t="str">
        <f t="shared" si="2"/>
        <v>..</v>
      </c>
      <c r="K38" s="21" t="str">
        <f t="shared" si="2"/>
        <v>..</v>
      </c>
      <c r="L38" s="21" t="str">
        <f t="shared" si="2"/>
        <v>..</v>
      </c>
      <c r="M38" s="21" t="str">
        <f t="shared" si="2"/>
        <v>..</v>
      </c>
      <c r="N38" s="21" t="str">
        <f t="shared" si="2"/>
        <v>..</v>
      </c>
      <c r="O38" s="21" t="str">
        <f t="shared" si="2"/>
        <v>..</v>
      </c>
      <c r="P38" s="21">
        <f t="shared" si="2"/>
        <v>2.5442894836034684</v>
      </c>
      <c r="Q38" s="21" t="str">
        <f t="shared" si="2"/>
        <v>..</v>
      </c>
      <c r="R38" s="55"/>
    </row>
    <row r="39" spans="1:18">
      <c r="A39" s="5">
        <v>2005</v>
      </c>
      <c r="B39" s="87">
        <f t="shared" si="2"/>
        <v>100</v>
      </c>
      <c r="C39" s="21">
        <f t="shared" si="2"/>
        <v>5.8360081704114178E-2</v>
      </c>
      <c r="D39" s="21" t="str">
        <f t="shared" si="2"/>
        <v>..</v>
      </c>
      <c r="E39" s="21" t="str">
        <f t="shared" si="2"/>
        <v>..</v>
      </c>
      <c r="F39" s="21">
        <f t="shared" si="2"/>
        <v>1.4881820834549169</v>
      </c>
      <c r="G39" s="21">
        <f t="shared" si="2"/>
        <v>10.577764808870731</v>
      </c>
      <c r="H39" s="21">
        <f t="shared" si="2"/>
        <v>-0.18967026553837182</v>
      </c>
      <c r="I39" s="21">
        <f t="shared" si="2"/>
        <v>2.2322731251823744</v>
      </c>
      <c r="J39" s="21" t="str">
        <f t="shared" si="2"/>
        <v>..</v>
      </c>
      <c r="K39" s="21" t="str">
        <f t="shared" si="2"/>
        <v>..</v>
      </c>
      <c r="L39" s="21" t="str">
        <f t="shared" si="2"/>
        <v>..</v>
      </c>
      <c r="M39" s="21" t="str">
        <f t="shared" si="2"/>
        <v>..</v>
      </c>
      <c r="N39" s="21" t="str">
        <f t="shared" si="2"/>
        <v>..</v>
      </c>
      <c r="O39" s="21" t="str">
        <f t="shared" si="2"/>
        <v>..</v>
      </c>
      <c r="P39" s="21">
        <f t="shared" si="2"/>
        <v>2.7575138605194045</v>
      </c>
      <c r="Q39" s="21" t="str">
        <f t="shared" si="2"/>
        <v>..</v>
      </c>
      <c r="R39" s="55"/>
    </row>
    <row r="40" spans="1:18">
      <c r="A40" s="5">
        <v>2006</v>
      </c>
      <c r="B40" s="87">
        <f t="shared" si="2"/>
        <v>100</v>
      </c>
      <c r="C40" s="21">
        <f t="shared" si="2"/>
        <v>-3.4603811434302885</v>
      </c>
      <c r="D40" s="21" t="str">
        <f t="shared" si="2"/>
        <v>..</v>
      </c>
      <c r="E40" s="21" t="str">
        <f t="shared" si="2"/>
        <v>..</v>
      </c>
      <c r="F40" s="21">
        <f t="shared" si="2"/>
        <v>2.8084252758274784</v>
      </c>
      <c r="G40" s="21" t="str">
        <f t="shared" si="2"/>
        <v>..</v>
      </c>
      <c r="H40" s="21">
        <f t="shared" si="2"/>
        <v>-0.10030090270812396</v>
      </c>
      <c r="I40" s="21">
        <f t="shared" si="2"/>
        <v>18.455366098294874</v>
      </c>
      <c r="J40" s="21" t="str">
        <f t="shared" si="2"/>
        <v>..</v>
      </c>
      <c r="K40" s="21" t="str">
        <f t="shared" si="2"/>
        <v>..</v>
      </c>
      <c r="L40" s="21" t="str">
        <f t="shared" si="2"/>
        <v>..</v>
      </c>
      <c r="M40" s="21" t="str">
        <f t="shared" si="2"/>
        <v>..</v>
      </c>
      <c r="N40" s="21" t="str">
        <f t="shared" si="2"/>
        <v>..</v>
      </c>
      <c r="O40" s="21" t="str">
        <f t="shared" si="2"/>
        <v>..</v>
      </c>
      <c r="P40" s="21" t="str">
        <f t="shared" si="2"/>
        <v>..</v>
      </c>
      <c r="Q40" s="21" t="str">
        <f t="shared" si="2"/>
        <v>..</v>
      </c>
      <c r="R40" s="55"/>
    </row>
    <row r="41" spans="1:18">
      <c r="A41" s="5">
        <v>2007</v>
      </c>
      <c r="B41" s="87">
        <f t="shared" si="2"/>
        <v>100</v>
      </c>
      <c r="C41" s="21">
        <f t="shared" si="2"/>
        <v>3.1668299053215789</v>
      </c>
      <c r="D41" s="21" t="str">
        <f t="shared" si="2"/>
        <v>..</v>
      </c>
      <c r="E41" s="21" t="str">
        <f t="shared" si="2"/>
        <v>..</v>
      </c>
      <c r="F41" s="21">
        <f t="shared" si="2"/>
        <v>-12.014365001632378</v>
      </c>
      <c r="G41" s="21" t="str">
        <f t="shared" si="2"/>
        <v>..</v>
      </c>
      <c r="H41" s="21">
        <f t="shared" si="2"/>
        <v>1.7303297420829244</v>
      </c>
      <c r="I41" s="21">
        <f t="shared" si="2"/>
        <v>-11.981717270649684</v>
      </c>
      <c r="J41" s="21" t="str">
        <f t="shared" si="2"/>
        <v>..</v>
      </c>
      <c r="K41" s="21" t="str">
        <f t="shared" si="2"/>
        <v>..</v>
      </c>
      <c r="L41" s="21" t="str">
        <f t="shared" si="2"/>
        <v>..</v>
      </c>
      <c r="M41" s="21" t="str">
        <f t="shared" si="2"/>
        <v>..</v>
      </c>
      <c r="N41" s="21" t="str">
        <f t="shared" si="2"/>
        <v>..</v>
      </c>
      <c r="O41" s="21" t="str">
        <f t="shared" si="2"/>
        <v>..</v>
      </c>
      <c r="P41" s="21" t="str">
        <f t="shared" si="2"/>
        <v>..</v>
      </c>
      <c r="Q41" s="21" t="str">
        <f t="shared" si="2"/>
        <v>..</v>
      </c>
      <c r="R41" s="55"/>
    </row>
    <row r="42" spans="1:18">
      <c r="A42" s="5">
        <v>2008</v>
      </c>
      <c r="B42" s="87">
        <f t="shared" si="2"/>
        <v>100</v>
      </c>
      <c r="C42" s="21">
        <f t="shared" si="2"/>
        <v>-7.9528718703976304</v>
      </c>
      <c r="D42" s="21" t="str">
        <f t="shared" si="2"/>
        <v>..</v>
      </c>
      <c r="E42" s="21" t="str">
        <f t="shared" si="2"/>
        <v>..</v>
      </c>
      <c r="F42" s="21">
        <f t="shared" si="2"/>
        <v>12.592047128129586</v>
      </c>
      <c r="G42" s="21" t="str">
        <f t="shared" si="2"/>
        <v>..</v>
      </c>
      <c r="H42" s="21">
        <f t="shared" si="2"/>
        <v>5.0810014727540427</v>
      </c>
      <c r="I42" s="21">
        <f t="shared" si="2"/>
        <v>18.114874815905726</v>
      </c>
      <c r="J42" s="21" t="str">
        <f t="shared" si="2"/>
        <v>..</v>
      </c>
      <c r="K42" s="21" t="str">
        <f t="shared" si="2"/>
        <v>..</v>
      </c>
      <c r="L42" s="21" t="str">
        <f t="shared" si="2"/>
        <v>..</v>
      </c>
      <c r="M42" s="21" t="str">
        <f t="shared" ref="M42:Q42" si="3">IF(ISERROR((M16/$B16)*100),"..",(M16/$B16)*100)</f>
        <v>..</v>
      </c>
      <c r="N42" s="21" t="str">
        <f t="shared" si="3"/>
        <v>..</v>
      </c>
      <c r="O42" s="21" t="str">
        <f t="shared" si="3"/>
        <v>..</v>
      </c>
      <c r="P42" s="21" t="str">
        <f t="shared" si="3"/>
        <v>..</v>
      </c>
      <c r="Q42" s="21" t="str">
        <f t="shared" si="3"/>
        <v>..</v>
      </c>
      <c r="R42" s="55"/>
    </row>
    <row r="43" spans="1:18">
      <c r="A43" s="5">
        <v>2009</v>
      </c>
      <c r="B43" s="87">
        <f t="shared" ref="B43:Q44" si="4">IF(ISERROR((B17/$B17)*100),"..",(B17/$B17)*100)</f>
        <v>100</v>
      </c>
      <c r="C43" s="21">
        <f t="shared" si="4"/>
        <v>3.5632183908045989</v>
      </c>
      <c r="D43" s="21" t="str">
        <f t="shared" si="4"/>
        <v>..</v>
      </c>
      <c r="E43" s="21" t="str">
        <f t="shared" si="4"/>
        <v>..</v>
      </c>
      <c r="F43" s="21">
        <f t="shared" si="4"/>
        <v>-6.4655172413793105</v>
      </c>
      <c r="G43" s="21" t="str">
        <f t="shared" si="4"/>
        <v>..</v>
      </c>
      <c r="H43" s="21">
        <f t="shared" si="4"/>
        <v>0.89080459770114973</v>
      </c>
      <c r="I43" s="21">
        <f t="shared" si="4"/>
        <v>1.6379310344827553</v>
      </c>
      <c r="J43" s="21" t="str">
        <f t="shared" si="4"/>
        <v>..</v>
      </c>
      <c r="K43" s="21" t="str">
        <f t="shared" si="4"/>
        <v>..</v>
      </c>
      <c r="L43" s="21" t="str">
        <f t="shared" si="4"/>
        <v>..</v>
      </c>
      <c r="M43" s="21" t="str">
        <f t="shared" si="4"/>
        <v>..</v>
      </c>
      <c r="N43" s="21" t="str">
        <f t="shared" si="4"/>
        <v>..</v>
      </c>
      <c r="O43" s="21" t="str">
        <f t="shared" si="4"/>
        <v>..</v>
      </c>
      <c r="P43" s="21" t="str">
        <f t="shared" si="4"/>
        <v>..</v>
      </c>
      <c r="Q43" s="21" t="str">
        <f t="shared" si="4"/>
        <v>..</v>
      </c>
      <c r="R43" s="55"/>
    </row>
    <row r="44" spans="1:18">
      <c r="A44" s="5">
        <v>2010</v>
      </c>
      <c r="B44" s="87">
        <f t="shared" si="4"/>
        <v>100</v>
      </c>
      <c r="C44" s="21" t="str">
        <f t="shared" si="4"/>
        <v>..</v>
      </c>
      <c r="D44" s="21" t="str">
        <f t="shared" si="4"/>
        <v>..</v>
      </c>
      <c r="E44" s="21" t="str">
        <f t="shared" si="4"/>
        <v>..</v>
      </c>
      <c r="F44" s="21">
        <f t="shared" si="4"/>
        <v>12.773160972606954</v>
      </c>
      <c r="G44" s="21" t="str">
        <f t="shared" si="4"/>
        <v>..</v>
      </c>
      <c r="H44" s="21" t="str">
        <f t="shared" si="4"/>
        <v>..</v>
      </c>
      <c r="I44" s="21">
        <f t="shared" si="4"/>
        <v>7.7870113881194181</v>
      </c>
      <c r="J44" s="21" t="str">
        <f t="shared" si="4"/>
        <v>..</v>
      </c>
      <c r="K44" s="21" t="str">
        <f t="shared" si="4"/>
        <v>..</v>
      </c>
      <c r="L44" s="21" t="str">
        <f t="shared" si="4"/>
        <v>..</v>
      </c>
      <c r="M44" s="21" t="str">
        <f t="shared" si="4"/>
        <v>..</v>
      </c>
      <c r="N44" s="21" t="str">
        <f t="shared" si="4"/>
        <v>..</v>
      </c>
      <c r="O44" s="21" t="str">
        <f t="shared" si="4"/>
        <v>..</v>
      </c>
      <c r="P44" s="21" t="str">
        <f t="shared" si="4"/>
        <v>..</v>
      </c>
      <c r="Q44" s="21" t="str">
        <f t="shared" si="4"/>
        <v>..</v>
      </c>
      <c r="R44" s="55"/>
    </row>
    <row r="45" spans="1:18">
      <c r="A45" s="5">
        <v>2011</v>
      </c>
      <c r="B45" s="87">
        <f t="shared" ref="B45:Q45" si="5">IF(ISERROR((B19/$B19)*100),"..",(B19/$B19)*100)</f>
        <v>100</v>
      </c>
      <c r="C45" s="21" t="str">
        <f t="shared" si="5"/>
        <v>..</v>
      </c>
      <c r="D45" s="21" t="str">
        <f t="shared" si="5"/>
        <v>..</v>
      </c>
      <c r="E45" s="21" t="str">
        <f t="shared" si="5"/>
        <v>..</v>
      </c>
      <c r="F45" s="21">
        <f t="shared" si="5"/>
        <v>1.9679059631512907</v>
      </c>
      <c r="G45" s="21" t="str">
        <f t="shared" si="5"/>
        <v>..</v>
      </c>
      <c r="H45" s="21" t="str">
        <f t="shared" si="5"/>
        <v>..</v>
      </c>
      <c r="I45" s="21">
        <f t="shared" si="5"/>
        <v>1.1226309185762398</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87">
        <f t="shared" ref="B46:Q46" si="6">IF(ISERROR((B20/$B20)*100),"..",(B20/$B20)*100)</f>
        <v>100</v>
      </c>
      <c r="C46" s="21" t="str">
        <f t="shared" si="6"/>
        <v>..</v>
      </c>
      <c r="D46" s="21" t="str">
        <f t="shared" si="6"/>
        <v>..</v>
      </c>
      <c r="E46" s="21" t="str">
        <f t="shared" si="6"/>
        <v>..</v>
      </c>
      <c r="F46" s="21">
        <f t="shared" si="6"/>
        <v>0.78483302112266651</v>
      </c>
      <c r="G46" s="21" t="str">
        <f t="shared" si="6"/>
        <v>..</v>
      </c>
      <c r="H46" s="21" t="str">
        <f t="shared" si="6"/>
        <v>..</v>
      </c>
      <c r="I46" s="21">
        <f t="shared" si="6"/>
        <v>1.1368774626962079</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7" spans="1:18">
      <c r="H47" s="55"/>
      <c r="I47" s="55"/>
      <c r="J47" s="55"/>
      <c r="K47" s="55"/>
      <c r="L47" s="55"/>
      <c r="M47" s="55"/>
      <c r="N47" s="55"/>
      <c r="O47" s="55"/>
      <c r="P47" s="55"/>
      <c r="Q47" s="55"/>
      <c r="R47" s="55"/>
    </row>
    <row r="48" spans="1:18">
      <c r="B48" s="1" t="s">
        <v>16</v>
      </c>
      <c r="C48" s="55" t="s">
        <v>93</v>
      </c>
      <c r="H48" s="55"/>
      <c r="I48" s="55"/>
      <c r="J48" s="55" t="s">
        <v>23</v>
      </c>
      <c r="K48" s="55" t="s">
        <v>26</v>
      </c>
      <c r="L48" s="55"/>
      <c r="M48" s="55"/>
      <c r="N48" s="55"/>
      <c r="O48" s="55"/>
      <c r="P48" s="55"/>
      <c r="Q48" s="55"/>
      <c r="R48" s="55"/>
    </row>
    <row r="49" spans="1:18">
      <c r="H49" s="55"/>
      <c r="I49" s="55"/>
      <c r="J49" s="55"/>
      <c r="K49" s="55" t="s">
        <v>58</v>
      </c>
      <c r="L49" s="55"/>
      <c r="M49" s="55"/>
      <c r="N49" s="55"/>
      <c r="O49" s="55"/>
      <c r="P49" s="55"/>
      <c r="Q49" s="55"/>
      <c r="R49" s="55"/>
    </row>
    <row r="50" spans="1:18">
      <c r="H50" s="55"/>
      <c r="I50" s="55"/>
      <c r="J50" s="55" t="s">
        <v>16</v>
      </c>
      <c r="K50" s="55" t="s">
        <v>93</v>
      </c>
      <c r="L50" s="55"/>
      <c r="M50" s="55"/>
      <c r="N50" s="55"/>
      <c r="O50" s="55"/>
      <c r="P50" s="55"/>
      <c r="Q50" s="55"/>
      <c r="R50" s="55"/>
    </row>
    <row r="51" spans="1:18">
      <c r="H51" s="55"/>
      <c r="I51" s="55"/>
      <c r="J51" s="55"/>
      <c r="K51" s="55"/>
      <c r="L51" s="55"/>
      <c r="M51" s="55"/>
      <c r="N51" s="55"/>
      <c r="O51" s="55"/>
      <c r="P51" s="55"/>
      <c r="Q51" s="55"/>
      <c r="R51" s="55"/>
    </row>
    <row r="52" spans="1:18">
      <c r="H52" s="55"/>
      <c r="I52" s="55"/>
      <c r="J52" s="55"/>
      <c r="K52" s="55"/>
      <c r="L52" s="55"/>
      <c r="M52" s="55"/>
      <c r="N52" s="55"/>
      <c r="O52" s="55"/>
      <c r="P52" s="55"/>
      <c r="Q52" s="55"/>
      <c r="R52" s="55"/>
    </row>
    <row r="53" spans="1:18" ht="12.75">
      <c r="B53" s="7" t="str">
        <f>'Table of Contents'!B79</f>
        <v>Table 59: Real Net Investment, Newfoundland and Labrador, Business Sector Industries, 1997-2012</v>
      </c>
      <c r="H53" s="55"/>
      <c r="I53" s="55"/>
      <c r="J53" s="86" t="str">
        <f>B53 &amp; " (continued)"</f>
        <v>Table 59: Real Net Investment, Newfoundland and Labrador, Business Sector Industries, 1997-2012 (continued)</v>
      </c>
      <c r="K53" s="55"/>
      <c r="L53" s="55"/>
      <c r="M53" s="55"/>
      <c r="N53" s="55"/>
      <c r="O53" s="55"/>
      <c r="P53" s="55"/>
      <c r="Q53" s="55"/>
      <c r="R53" s="55"/>
    </row>
    <row r="54" spans="1:18">
      <c r="H54" s="55"/>
      <c r="I54" s="55"/>
      <c r="J54" s="55"/>
      <c r="K54" s="55"/>
      <c r="L54" s="55"/>
      <c r="M54" s="55"/>
      <c r="N54" s="55"/>
      <c r="O54" s="55"/>
      <c r="P54" s="55"/>
      <c r="Q54" s="55"/>
      <c r="R54" s="55"/>
    </row>
    <row r="55" spans="1:18" ht="33.75">
      <c r="A55" s="4"/>
      <c r="B55" s="94" t="s">
        <v>3</v>
      </c>
      <c r="C55" s="3" t="s">
        <v>2</v>
      </c>
      <c r="D55" s="3" t="s">
        <v>1</v>
      </c>
      <c r="E55" s="3" t="s">
        <v>0</v>
      </c>
      <c r="F55" s="3" t="s">
        <v>4</v>
      </c>
      <c r="G55" s="3" t="s">
        <v>5</v>
      </c>
      <c r="H55" s="3" t="s">
        <v>6</v>
      </c>
      <c r="I55" s="3" t="s">
        <v>7</v>
      </c>
      <c r="J55" s="3" t="s">
        <v>8</v>
      </c>
      <c r="K55" s="3" t="s">
        <v>9</v>
      </c>
      <c r="L55" s="3" t="s">
        <v>14</v>
      </c>
      <c r="M55" s="3" t="s">
        <v>10</v>
      </c>
      <c r="N55" s="3" t="s">
        <v>15</v>
      </c>
      <c r="O55" s="3" t="s">
        <v>11</v>
      </c>
      <c r="P55" s="3" t="s">
        <v>12</v>
      </c>
      <c r="Q55" s="3" t="s">
        <v>13</v>
      </c>
      <c r="R55" s="55"/>
    </row>
    <row r="56" spans="1:18" ht="11.25" customHeight="1">
      <c r="A56" s="5"/>
      <c r="B56" s="144" t="s">
        <v>42</v>
      </c>
      <c r="C56" s="145"/>
      <c r="D56" s="145"/>
      <c r="E56" s="145"/>
      <c r="F56" s="145"/>
      <c r="G56" s="145"/>
      <c r="H56" s="145"/>
      <c r="I56" s="145"/>
      <c r="J56" s="142" t="s">
        <v>42</v>
      </c>
      <c r="K56" s="142"/>
      <c r="L56" s="142"/>
      <c r="M56" s="142"/>
      <c r="N56" s="142"/>
      <c r="O56" s="142"/>
      <c r="P56" s="142"/>
      <c r="Q56" s="142"/>
      <c r="R56" s="55"/>
    </row>
    <row r="57" spans="1:18">
      <c r="A57" s="5">
        <v>1997</v>
      </c>
      <c r="B57" s="92">
        <f>IF(ISERROR(Gross_Inv_NFLD!B57-Dep_Inv_NFLD!B56),"..",Gross_Inv_NFLD!B57-Dep_Inv_NFLD!B56)</f>
        <v>273.10000000000014</v>
      </c>
      <c r="C57" s="22">
        <f>IF(ISERROR(Gross_Inv_NFLD!C57-Dep_Inv_NFLD!C56),"..",Gross_Inv_NFLD!C57-Dep_Inv_NFLD!C56)</f>
        <v>-17.899999999999999</v>
      </c>
      <c r="D57" s="22" t="str">
        <f>IF(ISERROR(Gross_Inv_NFLD!D57-Dep_Inv_NFLD!D56),"..",Gross_Inv_NFLD!D57-Dep_Inv_NFLD!D56)</f>
        <v>..</v>
      </c>
      <c r="E57" s="22" t="str">
        <f>IF(ISERROR(Gross_Inv_NFLD!E57-Dep_Inv_NFLD!E56),"..",Gross_Inv_NFLD!E57-Dep_Inv_NFLD!E56)</f>
        <v>..</v>
      </c>
      <c r="F57" s="22">
        <f>IF(ISERROR(Gross_Inv_NFLD!F57-Dep_Inv_NFLD!F56),"..",Gross_Inv_NFLD!F57-Dep_Inv_NFLD!F56)</f>
        <v>-0.69999999999999929</v>
      </c>
      <c r="G57" s="22">
        <f>IF(ISERROR(Gross_Inv_NFLD!G57-Dep_Inv_NFLD!G56),"..",Gross_Inv_NFLD!G57-Dep_Inv_NFLD!G56)</f>
        <v>-0.80000000000001137</v>
      </c>
      <c r="H57" s="22">
        <f>IF(ISERROR(Gross_Inv_NFLD!H57-Dep_Inv_NFLD!H56),"..",Gross_Inv_NFLD!H57-Dep_Inv_NFLD!H56)</f>
        <v>5</v>
      </c>
      <c r="I57" s="22">
        <f>IF(ISERROR(Gross_Inv_NFLD!I57-Dep_Inv_NFLD!I56),"..",Gross_Inv_NFLD!I57-Dep_Inv_NFLD!I56)</f>
        <v>20.9</v>
      </c>
      <c r="J57" s="22" t="str">
        <f>IF(ISERROR(Gross_Inv_NFLD!J57-Dep_Inv_NFLD!J56),"..",Gross_Inv_NFLD!J57-Dep_Inv_NFLD!J56)</f>
        <v>..</v>
      </c>
      <c r="K57" s="22">
        <f>IF(ISERROR(Gross_Inv_NFLD!K57-Dep_Inv_NFLD!K56),"..",Gross_Inv_NFLD!K57-Dep_Inv_NFLD!K56)</f>
        <v>-7.7999999999999972</v>
      </c>
      <c r="L57" s="22">
        <f>IF(ISERROR(Gross_Inv_NFLD!L57-Dep_Inv_NFLD!L56),"..",Gross_Inv_NFLD!L57-Dep_Inv_NFLD!L56)</f>
        <v>15</v>
      </c>
      <c r="M57" s="22" t="str">
        <f>IF(ISERROR(Gross_Inv_NFLD!M57-Dep_Inv_NFLD!M56),"..",Gross_Inv_NFLD!M57-Dep_Inv_NFLD!M56)</f>
        <v>..</v>
      </c>
      <c r="N57" s="22" t="str">
        <f>IF(ISERROR(Gross_Inv_NFLD!N57-Dep_Inv_NFLD!N56),"..",Gross_Inv_NFLD!N57-Dep_Inv_NFLD!N56)</f>
        <v>..</v>
      </c>
      <c r="O57" s="22" t="str">
        <f>IF(ISERROR(Gross_Inv_NFLD!O57-Dep_Inv_NFLD!O56),"..",Gross_Inv_NFLD!O57-Dep_Inv_NFLD!O56)</f>
        <v>..</v>
      </c>
      <c r="P57" s="22">
        <f>IF(ISERROR(Gross_Inv_NFLD!P57-Dep_Inv_NFLD!P56),"..",Gross_Inv_NFLD!P57-Dep_Inv_NFLD!P56)</f>
        <v>0.89999999999999858</v>
      </c>
      <c r="Q57" s="22" t="str">
        <f>IF(ISERROR(Gross_Inv_NFLD!Q57-Dep_Inv_NFLD!Q56),"..",Gross_Inv_NFLD!Q57-Dep_Inv_NFLD!Q56)</f>
        <v>..</v>
      </c>
      <c r="R57" s="55"/>
    </row>
    <row r="58" spans="1:18">
      <c r="A58" s="5">
        <v>1998</v>
      </c>
      <c r="B58" s="92">
        <f>IF(ISERROR(Gross_Inv_NFLD!B58-Dep_Inv_NFLD!B57),"..",Gross_Inv_NFLD!B58-Dep_Inv_NFLD!B57)</f>
        <v>84.300000000000182</v>
      </c>
      <c r="C58" s="22">
        <f>IF(ISERROR(Gross_Inv_NFLD!C58-Dep_Inv_NFLD!C57),"..",Gross_Inv_NFLD!C58-Dep_Inv_NFLD!C57)</f>
        <v>-7.3999999999999986</v>
      </c>
      <c r="D58" s="22" t="str">
        <f>IF(ISERROR(Gross_Inv_NFLD!D58-Dep_Inv_NFLD!D57),"..",Gross_Inv_NFLD!D58-Dep_Inv_NFLD!D57)</f>
        <v>..</v>
      </c>
      <c r="E58" s="22" t="str">
        <f>IF(ISERROR(Gross_Inv_NFLD!E58-Dep_Inv_NFLD!E57),"..",Gross_Inv_NFLD!E58-Dep_Inv_NFLD!E57)</f>
        <v>..</v>
      </c>
      <c r="F58" s="22">
        <f>IF(ISERROR(Gross_Inv_NFLD!F58-Dep_Inv_NFLD!F57),"..",Gross_Inv_NFLD!F58-Dep_Inv_NFLD!F57)</f>
        <v>-0.30000000000000071</v>
      </c>
      <c r="G58" s="22">
        <f>IF(ISERROR(Gross_Inv_NFLD!G58-Dep_Inv_NFLD!G57),"..",Gross_Inv_NFLD!G58-Dep_Inv_NFLD!G57)</f>
        <v>50.599999999999994</v>
      </c>
      <c r="H58" s="22">
        <f>IF(ISERROR(Gross_Inv_NFLD!H58-Dep_Inv_NFLD!H57),"..",Gross_Inv_NFLD!H58-Dep_Inv_NFLD!H57)</f>
        <v>-6.6000000000000014</v>
      </c>
      <c r="I58" s="22">
        <f>IF(ISERROR(Gross_Inv_NFLD!I58-Dep_Inv_NFLD!I57),"..",Gross_Inv_NFLD!I58-Dep_Inv_NFLD!I57)</f>
        <v>-3.7999999999999972</v>
      </c>
      <c r="J58" s="22" t="str">
        <f>IF(ISERROR(Gross_Inv_NFLD!J58-Dep_Inv_NFLD!J57),"..",Gross_Inv_NFLD!J58-Dep_Inv_NFLD!J57)</f>
        <v>..</v>
      </c>
      <c r="K58" s="22">
        <f>IF(ISERROR(Gross_Inv_NFLD!K58-Dep_Inv_NFLD!K57),"..",Gross_Inv_NFLD!K58-Dep_Inv_NFLD!K57)</f>
        <v>5.8999999999999915</v>
      </c>
      <c r="L58" s="22">
        <f>IF(ISERROR(Gross_Inv_NFLD!L58-Dep_Inv_NFLD!L57),"..",Gross_Inv_NFLD!L58-Dep_Inv_NFLD!L57)</f>
        <v>31.700000000000003</v>
      </c>
      <c r="M58" s="22" t="str">
        <f>IF(ISERROR(Gross_Inv_NFLD!M58-Dep_Inv_NFLD!M57),"..",Gross_Inv_NFLD!M58-Dep_Inv_NFLD!M57)</f>
        <v>..</v>
      </c>
      <c r="N58" s="22" t="str">
        <f>IF(ISERROR(Gross_Inv_NFLD!N58-Dep_Inv_NFLD!N57),"..",Gross_Inv_NFLD!N58-Dep_Inv_NFLD!N57)</f>
        <v>..</v>
      </c>
      <c r="O58" s="22" t="str">
        <f>IF(ISERROR(Gross_Inv_NFLD!O58-Dep_Inv_NFLD!O57),"..",Gross_Inv_NFLD!O58-Dep_Inv_NFLD!O57)</f>
        <v>..</v>
      </c>
      <c r="P58" s="22">
        <f>IF(ISERROR(Gross_Inv_NFLD!P58-Dep_Inv_NFLD!P57),"..",Gross_Inv_NFLD!P58-Dep_Inv_NFLD!P57)</f>
        <v>3.2999999999999989</v>
      </c>
      <c r="Q58" s="22" t="str">
        <f>IF(ISERROR(Gross_Inv_NFLD!Q58-Dep_Inv_NFLD!Q57),"..",Gross_Inv_NFLD!Q58-Dep_Inv_NFLD!Q57)</f>
        <v>..</v>
      </c>
      <c r="R58" s="55"/>
    </row>
    <row r="59" spans="1:18">
      <c r="A59" s="5">
        <v>1999</v>
      </c>
      <c r="B59" s="92">
        <f>IF(ISERROR(Gross_Inv_NFLD!B59-Dep_Inv_NFLD!B58),"..",Gross_Inv_NFLD!B59-Dep_Inv_NFLD!B58)</f>
        <v>697</v>
      </c>
      <c r="C59" s="22">
        <f>IF(ISERROR(Gross_Inv_NFLD!C59-Dep_Inv_NFLD!C58),"..",Gross_Inv_NFLD!C59-Dep_Inv_NFLD!C58)</f>
        <v>-0.60000000000000142</v>
      </c>
      <c r="D59" s="22" t="str">
        <f>IF(ISERROR(Gross_Inv_NFLD!D59-Dep_Inv_NFLD!D58),"..",Gross_Inv_NFLD!D59-Dep_Inv_NFLD!D58)</f>
        <v>..</v>
      </c>
      <c r="E59" s="22" t="str">
        <f>IF(ISERROR(Gross_Inv_NFLD!E59-Dep_Inv_NFLD!E58),"..",Gross_Inv_NFLD!E59-Dep_Inv_NFLD!E58)</f>
        <v>..</v>
      </c>
      <c r="F59" s="22">
        <f>IF(ISERROR(Gross_Inv_NFLD!F59-Dep_Inv_NFLD!F58),"..",Gross_Inv_NFLD!F59-Dep_Inv_NFLD!F58)</f>
        <v>7.1000000000000014</v>
      </c>
      <c r="G59" s="22">
        <f>IF(ISERROR(Gross_Inv_NFLD!G59-Dep_Inv_NFLD!G58),"..",Gross_Inv_NFLD!G59-Dep_Inv_NFLD!G58)</f>
        <v>-13.700000000000017</v>
      </c>
      <c r="H59" s="22">
        <f>IF(ISERROR(Gross_Inv_NFLD!H59-Dep_Inv_NFLD!H58),"..",Gross_Inv_NFLD!H59-Dep_Inv_NFLD!H58)</f>
        <v>10.700000000000003</v>
      </c>
      <c r="I59" s="22">
        <f>IF(ISERROR(Gross_Inv_NFLD!I59-Dep_Inv_NFLD!I58),"..",Gross_Inv_NFLD!I59-Dep_Inv_NFLD!I58)</f>
        <v>-9.1999999999999957</v>
      </c>
      <c r="J59" s="22" t="str">
        <f>IF(ISERROR(Gross_Inv_NFLD!J59-Dep_Inv_NFLD!J58),"..",Gross_Inv_NFLD!J59-Dep_Inv_NFLD!J58)</f>
        <v>..</v>
      </c>
      <c r="K59" s="22">
        <f>IF(ISERROR(Gross_Inv_NFLD!K59-Dep_Inv_NFLD!K58),"..",Gross_Inv_NFLD!K59-Dep_Inv_NFLD!K58)</f>
        <v>-5.7000000000000028</v>
      </c>
      <c r="L59" s="22">
        <f>IF(ISERROR(Gross_Inv_NFLD!L59-Dep_Inv_NFLD!L58),"..",Gross_Inv_NFLD!L59-Dep_Inv_NFLD!L58)</f>
        <v>0</v>
      </c>
      <c r="M59" s="22" t="str">
        <f>IF(ISERROR(Gross_Inv_NFLD!M59-Dep_Inv_NFLD!M58),"..",Gross_Inv_NFLD!M59-Dep_Inv_NFLD!M58)</f>
        <v>..</v>
      </c>
      <c r="N59" s="22" t="str">
        <f>IF(ISERROR(Gross_Inv_NFLD!N59-Dep_Inv_NFLD!N58),"..",Gross_Inv_NFLD!N59-Dep_Inv_NFLD!N58)</f>
        <v>..</v>
      </c>
      <c r="O59" s="22" t="str">
        <f>IF(ISERROR(Gross_Inv_NFLD!O59-Dep_Inv_NFLD!O58),"..",Gross_Inv_NFLD!O59-Dep_Inv_NFLD!O58)</f>
        <v>..</v>
      </c>
      <c r="P59" s="22">
        <f>IF(ISERROR(Gross_Inv_NFLD!P59-Dep_Inv_NFLD!P58),"..",Gross_Inv_NFLD!P59-Dep_Inv_NFLD!P58)</f>
        <v>-2</v>
      </c>
      <c r="Q59" s="22" t="str">
        <f>IF(ISERROR(Gross_Inv_NFLD!Q59-Dep_Inv_NFLD!Q58),"..",Gross_Inv_NFLD!Q59-Dep_Inv_NFLD!Q58)</f>
        <v>..</v>
      </c>
      <c r="R59" s="55"/>
    </row>
    <row r="60" spans="1:18">
      <c r="A60" s="5">
        <v>2000</v>
      </c>
      <c r="B60" s="92">
        <f>IF(ISERROR(Gross_Inv_NFLD!B60-Dep_Inv_NFLD!B59),"..",Gross_Inv_NFLD!B60-Dep_Inv_NFLD!B59)</f>
        <v>83.800000000000182</v>
      </c>
      <c r="C60" s="22">
        <f>IF(ISERROR(Gross_Inv_NFLD!C60-Dep_Inv_NFLD!C59),"..",Gross_Inv_NFLD!C60-Dep_Inv_NFLD!C59)</f>
        <v>-1.1999999999999957</v>
      </c>
      <c r="D60" s="22" t="str">
        <f>IF(ISERROR(Gross_Inv_NFLD!D60-Dep_Inv_NFLD!D59),"..",Gross_Inv_NFLD!D60-Dep_Inv_NFLD!D59)</f>
        <v>..</v>
      </c>
      <c r="E60" s="22" t="str">
        <f>IF(ISERROR(Gross_Inv_NFLD!E60-Dep_Inv_NFLD!E59),"..",Gross_Inv_NFLD!E60-Dep_Inv_NFLD!E59)</f>
        <v>..</v>
      </c>
      <c r="F60" s="22">
        <f>IF(ISERROR(Gross_Inv_NFLD!F60-Dep_Inv_NFLD!F59),"..",Gross_Inv_NFLD!F60-Dep_Inv_NFLD!F59)</f>
        <v>6.3999999999999986</v>
      </c>
      <c r="G60" s="22">
        <f>IF(ISERROR(Gross_Inv_NFLD!G60-Dep_Inv_NFLD!G59),"..",Gross_Inv_NFLD!G60-Dep_Inv_NFLD!G59)</f>
        <v>-2.2000000000000171</v>
      </c>
      <c r="H60" s="22">
        <f>IF(ISERROR(Gross_Inv_NFLD!H60-Dep_Inv_NFLD!H59),"..",Gross_Inv_NFLD!H60-Dep_Inv_NFLD!H59)</f>
        <v>13.499999999999996</v>
      </c>
      <c r="I60" s="22">
        <f>IF(ISERROR(Gross_Inv_NFLD!I60-Dep_Inv_NFLD!I59),"..",Gross_Inv_NFLD!I60-Dep_Inv_NFLD!I59)</f>
        <v>4.1000000000000014</v>
      </c>
      <c r="J60" s="22" t="str">
        <f>IF(ISERROR(Gross_Inv_NFLD!J60-Dep_Inv_NFLD!J59),"..",Gross_Inv_NFLD!J60-Dep_Inv_NFLD!J59)</f>
        <v>..</v>
      </c>
      <c r="K60" s="22" t="str">
        <f>IF(ISERROR(Gross_Inv_NFLD!K60-Dep_Inv_NFLD!K59),"..",Gross_Inv_NFLD!K60-Dep_Inv_NFLD!K59)</f>
        <v>..</v>
      </c>
      <c r="L60" s="22" t="str">
        <f>IF(ISERROR(Gross_Inv_NFLD!L60-Dep_Inv_NFLD!L59),"..",Gross_Inv_NFLD!L60-Dep_Inv_NFLD!L59)</f>
        <v>..</v>
      </c>
      <c r="M60" s="22" t="str">
        <f>IF(ISERROR(Gross_Inv_NFLD!M60-Dep_Inv_NFLD!M59),"..",Gross_Inv_NFLD!M60-Dep_Inv_NFLD!M59)</f>
        <v>..</v>
      </c>
      <c r="N60" s="22" t="str">
        <f>IF(ISERROR(Gross_Inv_NFLD!N60-Dep_Inv_NFLD!N59),"..",Gross_Inv_NFLD!N60-Dep_Inv_NFLD!N59)</f>
        <v>..</v>
      </c>
      <c r="O60" s="22" t="str">
        <f>IF(ISERROR(Gross_Inv_NFLD!O60-Dep_Inv_NFLD!O59),"..",Gross_Inv_NFLD!O60-Dep_Inv_NFLD!O59)</f>
        <v>..</v>
      </c>
      <c r="P60" s="22">
        <f>IF(ISERROR(Gross_Inv_NFLD!P60-Dep_Inv_NFLD!P59),"..",Gross_Inv_NFLD!P60-Dep_Inv_NFLD!P59)</f>
        <v>2.2999999999999989</v>
      </c>
      <c r="Q60" s="22" t="str">
        <f>IF(ISERROR(Gross_Inv_NFLD!Q60-Dep_Inv_NFLD!Q59),"..",Gross_Inv_NFLD!Q60-Dep_Inv_NFLD!Q59)</f>
        <v>..</v>
      </c>
      <c r="R60" s="55"/>
    </row>
    <row r="61" spans="1:18">
      <c r="A61" s="5">
        <v>2001</v>
      </c>
      <c r="B61" s="92">
        <f>IF(ISERROR(Gross_Inv_NFLD!B61-Dep_Inv_NFLD!B60),"..",Gross_Inv_NFLD!B61-Dep_Inv_NFLD!B60)</f>
        <v>-76.800000000000182</v>
      </c>
      <c r="C61" s="22">
        <f>IF(ISERROR(Gross_Inv_NFLD!C61-Dep_Inv_NFLD!C60),"..",Gross_Inv_NFLD!C61-Dep_Inv_NFLD!C60)</f>
        <v>-8.1999999999999957</v>
      </c>
      <c r="D61" s="22" t="str">
        <f>IF(ISERROR(Gross_Inv_NFLD!D61-Dep_Inv_NFLD!D60),"..",Gross_Inv_NFLD!D61-Dep_Inv_NFLD!D60)</f>
        <v>..</v>
      </c>
      <c r="E61" s="22" t="str">
        <f>IF(ISERROR(Gross_Inv_NFLD!E61-Dep_Inv_NFLD!E60),"..",Gross_Inv_NFLD!E61-Dep_Inv_NFLD!E60)</f>
        <v>..</v>
      </c>
      <c r="F61" s="22">
        <f>IF(ISERROR(Gross_Inv_NFLD!F61-Dep_Inv_NFLD!F60),"..",Gross_Inv_NFLD!F61-Dep_Inv_NFLD!F60)</f>
        <v>4.3000000000000043</v>
      </c>
      <c r="G61" s="22">
        <f>IF(ISERROR(Gross_Inv_NFLD!G61-Dep_Inv_NFLD!G60),"..",Gross_Inv_NFLD!G61-Dep_Inv_NFLD!G60)</f>
        <v>-3.4000000000000057</v>
      </c>
      <c r="H61" s="22">
        <f>IF(ISERROR(Gross_Inv_NFLD!H61-Dep_Inv_NFLD!H60),"..",Gross_Inv_NFLD!H61-Dep_Inv_NFLD!H60)</f>
        <v>5.0000000000000036</v>
      </c>
      <c r="I61" s="22">
        <f>IF(ISERROR(Gross_Inv_NFLD!I61-Dep_Inv_NFLD!I60),"..",Gross_Inv_NFLD!I61-Dep_Inv_NFLD!I60)</f>
        <v>35.1</v>
      </c>
      <c r="J61" s="22" t="str">
        <f>IF(ISERROR(Gross_Inv_NFLD!J61-Dep_Inv_NFLD!J60),"..",Gross_Inv_NFLD!J61-Dep_Inv_NFLD!J60)</f>
        <v>..</v>
      </c>
      <c r="K61" s="22" t="str">
        <f>IF(ISERROR(Gross_Inv_NFLD!K61-Dep_Inv_NFLD!K60),"..",Gross_Inv_NFLD!K61-Dep_Inv_NFLD!K60)</f>
        <v>..</v>
      </c>
      <c r="L61" s="22" t="str">
        <f>IF(ISERROR(Gross_Inv_NFLD!L61-Dep_Inv_NFLD!L60),"..",Gross_Inv_NFLD!L61-Dep_Inv_NFLD!L60)</f>
        <v>..</v>
      </c>
      <c r="M61" s="22" t="str">
        <f>IF(ISERROR(Gross_Inv_NFLD!M61-Dep_Inv_NFLD!M60),"..",Gross_Inv_NFLD!M61-Dep_Inv_NFLD!M60)</f>
        <v>..</v>
      </c>
      <c r="N61" s="22" t="str">
        <f>IF(ISERROR(Gross_Inv_NFLD!N61-Dep_Inv_NFLD!N60),"..",Gross_Inv_NFLD!N61-Dep_Inv_NFLD!N60)</f>
        <v>..</v>
      </c>
      <c r="O61" s="22" t="str">
        <f>IF(ISERROR(Gross_Inv_NFLD!O61-Dep_Inv_NFLD!O60),"..",Gross_Inv_NFLD!O61-Dep_Inv_NFLD!O60)</f>
        <v>..</v>
      </c>
      <c r="P61" s="22">
        <f>IF(ISERROR(Gross_Inv_NFLD!P61-Dep_Inv_NFLD!P60),"..",Gross_Inv_NFLD!P61-Dep_Inv_NFLD!P60)</f>
        <v>2.4000000000000004</v>
      </c>
      <c r="Q61" s="22" t="str">
        <f>IF(ISERROR(Gross_Inv_NFLD!Q61-Dep_Inv_NFLD!Q60),"..",Gross_Inv_NFLD!Q61-Dep_Inv_NFLD!Q60)</f>
        <v>..</v>
      </c>
      <c r="R61" s="55"/>
    </row>
    <row r="62" spans="1:18">
      <c r="A62" s="5">
        <v>2002</v>
      </c>
      <c r="B62" s="92">
        <f>IF(ISERROR(Gross_Inv_NFLD!B62-Dep_Inv_NFLD!B61),"..",Gross_Inv_NFLD!B62-Dep_Inv_NFLD!B61)</f>
        <v>-206.79999999999973</v>
      </c>
      <c r="C62" s="22">
        <f>IF(ISERROR(Gross_Inv_NFLD!C62-Dep_Inv_NFLD!C61),"..",Gross_Inv_NFLD!C62-Dep_Inv_NFLD!C61)</f>
        <v>3.1000000000000014</v>
      </c>
      <c r="D62" s="22" t="str">
        <f>IF(ISERROR(Gross_Inv_NFLD!D62-Dep_Inv_NFLD!D61),"..",Gross_Inv_NFLD!D62-Dep_Inv_NFLD!D61)</f>
        <v>..</v>
      </c>
      <c r="E62" s="22" t="str">
        <f>IF(ISERROR(Gross_Inv_NFLD!E62-Dep_Inv_NFLD!E61),"..",Gross_Inv_NFLD!E62-Dep_Inv_NFLD!E61)</f>
        <v>..</v>
      </c>
      <c r="F62" s="22">
        <f>IF(ISERROR(Gross_Inv_NFLD!F62-Dep_Inv_NFLD!F61),"..",Gross_Inv_NFLD!F62-Dep_Inv_NFLD!F61)</f>
        <v>-1.2000000000000028</v>
      </c>
      <c r="G62" s="22">
        <f>IF(ISERROR(Gross_Inv_NFLD!G62-Dep_Inv_NFLD!G61),"..",Gross_Inv_NFLD!G62-Dep_Inv_NFLD!G61)</f>
        <v>-10.099999999999994</v>
      </c>
      <c r="H62" s="22">
        <f>IF(ISERROR(Gross_Inv_NFLD!H62-Dep_Inv_NFLD!H61),"..",Gross_Inv_NFLD!H62-Dep_Inv_NFLD!H61)</f>
        <v>4.3000000000000007</v>
      </c>
      <c r="I62" s="22">
        <f>IF(ISERROR(Gross_Inv_NFLD!I62-Dep_Inv_NFLD!I61),"..",Gross_Inv_NFLD!I62-Dep_Inv_NFLD!I61)</f>
        <v>14.899999999999999</v>
      </c>
      <c r="J62" s="22" t="str">
        <f>IF(ISERROR(Gross_Inv_NFLD!J62-Dep_Inv_NFLD!J61),"..",Gross_Inv_NFLD!J62-Dep_Inv_NFLD!J61)</f>
        <v>..</v>
      </c>
      <c r="K62" s="22" t="str">
        <f>IF(ISERROR(Gross_Inv_NFLD!K62-Dep_Inv_NFLD!K61),"..",Gross_Inv_NFLD!K62-Dep_Inv_NFLD!K61)</f>
        <v>..</v>
      </c>
      <c r="L62" s="22" t="str">
        <f>IF(ISERROR(Gross_Inv_NFLD!L62-Dep_Inv_NFLD!L61),"..",Gross_Inv_NFLD!L62-Dep_Inv_NFLD!L61)</f>
        <v>..</v>
      </c>
      <c r="M62" s="22" t="str">
        <f>IF(ISERROR(Gross_Inv_NFLD!M62-Dep_Inv_NFLD!M61),"..",Gross_Inv_NFLD!M62-Dep_Inv_NFLD!M61)</f>
        <v>..</v>
      </c>
      <c r="N62" s="22" t="str">
        <f>IF(ISERROR(Gross_Inv_NFLD!N62-Dep_Inv_NFLD!N61),"..",Gross_Inv_NFLD!N62-Dep_Inv_NFLD!N61)</f>
        <v>..</v>
      </c>
      <c r="O62" s="22" t="str">
        <f>IF(ISERROR(Gross_Inv_NFLD!O62-Dep_Inv_NFLD!O61),"..",Gross_Inv_NFLD!O62-Dep_Inv_NFLD!O61)</f>
        <v>..</v>
      </c>
      <c r="P62" s="22">
        <f>IF(ISERROR(Gross_Inv_NFLD!P62-Dep_Inv_NFLD!P61),"..",Gross_Inv_NFLD!P62-Dep_Inv_NFLD!P61)</f>
        <v>9.6999999999999993</v>
      </c>
      <c r="Q62" s="22" t="str">
        <f>IF(ISERROR(Gross_Inv_NFLD!Q62-Dep_Inv_NFLD!Q61),"..",Gross_Inv_NFLD!Q62-Dep_Inv_NFLD!Q61)</f>
        <v>..</v>
      </c>
      <c r="R62" s="55"/>
    </row>
    <row r="63" spans="1:18">
      <c r="A63" s="5">
        <v>2003</v>
      </c>
      <c r="B63" s="92">
        <f>IF(ISERROR(Gross_Inv_NFLD!B63-Dep_Inv_NFLD!B62),"..",Gross_Inv_NFLD!B63-Dep_Inv_NFLD!B62)</f>
        <v>141.30000000000018</v>
      </c>
      <c r="C63" s="22">
        <f>IF(ISERROR(Gross_Inv_NFLD!C63-Dep_Inv_NFLD!C62),"..",Gross_Inv_NFLD!C63-Dep_Inv_NFLD!C62)</f>
        <v>5.3999999999999986</v>
      </c>
      <c r="D63" s="22" t="str">
        <f>IF(ISERROR(Gross_Inv_NFLD!D63-Dep_Inv_NFLD!D62),"..",Gross_Inv_NFLD!D63-Dep_Inv_NFLD!D62)</f>
        <v>..</v>
      </c>
      <c r="E63" s="22" t="str">
        <f>IF(ISERROR(Gross_Inv_NFLD!E63-Dep_Inv_NFLD!E62),"..",Gross_Inv_NFLD!E63-Dep_Inv_NFLD!E62)</f>
        <v>..</v>
      </c>
      <c r="F63" s="22">
        <f>IF(ISERROR(Gross_Inv_NFLD!F63-Dep_Inv_NFLD!F62),"..",Gross_Inv_NFLD!F63-Dep_Inv_NFLD!F62)</f>
        <v>2.2999999999999972</v>
      </c>
      <c r="G63" s="22">
        <f>IF(ISERROR(Gross_Inv_NFLD!G63-Dep_Inv_NFLD!G62),"..",Gross_Inv_NFLD!G63-Dep_Inv_NFLD!G62)</f>
        <v>-17.599999999999994</v>
      </c>
      <c r="H63" s="22">
        <f>IF(ISERROR(Gross_Inv_NFLD!H63-Dep_Inv_NFLD!H62),"..",Gross_Inv_NFLD!H63-Dep_Inv_NFLD!H62)</f>
        <v>5.6999999999999957</v>
      </c>
      <c r="I63" s="22">
        <f>IF(ISERROR(Gross_Inv_NFLD!I63-Dep_Inv_NFLD!I62),"..",Gross_Inv_NFLD!I63-Dep_Inv_NFLD!I62)</f>
        <v>41.2</v>
      </c>
      <c r="J63" s="22" t="str">
        <f>IF(ISERROR(Gross_Inv_NFLD!J63-Dep_Inv_NFLD!J62),"..",Gross_Inv_NFLD!J63-Dep_Inv_NFLD!J62)</f>
        <v>..</v>
      </c>
      <c r="K63" s="22" t="str">
        <f>IF(ISERROR(Gross_Inv_NFLD!K63-Dep_Inv_NFLD!K62),"..",Gross_Inv_NFLD!K63-Dep_Inv_NFLD!K62)</f>
        <v>..</v>
      </c>
      <c r="L63" s="22" t="str">
        <f>IF(ISERROR(Gross_Inv_NFLD!L63-Dep_Inv_NFLD!L62),"..",Gross_Inv_NFLD!L63-Dep_Inv_NFLD!L62)</f>
        <v>..</v>
      </c>
      <c r="M63" s="22" t="str">
        <f>IF(ISERROR(Gross_Inv_NFLD!M63-Dep_Inv_NFLD!M62),"..",Gross_Inv_NFLD!M63-Dep_Inv_NFLD!M62)</f>
        <v>..</v>
      </c>
      <c r="N63" s="22" t="str">
        <f>IF(ISERROR(Gross_Inv_NFLD!N63-Dep_Inv_NFLD!N62),"..",Gross_Inv_NFLD!N63-Dep_Inv_NFLD!N62)</f>
        <v>..</v>
      </c>
      <c r="O63" s="22" t="str">
        <f>IF(ISERROR(Gross_Inv_NFLD!O63-Dep_Inv_NFLD!O62),"..",Gross_Inv_NFLD!O63-Dep_Inv_NFLD!O62)</f>
        <v>..</v>
      </c>
      <c r="P63" s="22">
        <f>IF(ISERROR(Gross_Inv_NFLD!P63-Dep_Inv_NFLD!P62),"..",Gross_Inv_NFLD!P63-Dep_Inv_NFLD!P62)</f>
        <v>9.6</v>
      </c>
      <c r="Q63" s="22" t="str">
        <f>IF(ISERROR(Gross_Inv_NFLD!Q63-Dep_Inv_NFLD!Q62),"..",Gross_Inv_NFLD!Q63-Dep_Inv_NFLD!Q62)</f>
        <v>..</v>
      </c>
      <c r="R63" s="55"/>
    </row>
    <row r="64" spans="1:18">
      <c r="A64" s="5">
        <v>2004</v>
      </c>
      <c r="B64" s="92">
        <f>IF(ISERROR(Gross_Inv_NFLD!B64-Dep_Inv_NFLD!B63),"..",Gross_Inv_NFLD!B64-Dep_Inv_NFLD!B63)</f>
        <v>526</v>
      </c>
      <c r="C64" s="22">
        <f>IF(ISERROR(Gross_Inv_NFLD!C64-Dep_Inv_NFLD!C63),"..",Gross_Inv_NFLD!C64-Dep_Inv_NFLD!C63)</f>
        <v>1.4000000000000057</v>
      </c>
      <c r="D64" s="22" t="str">
        <f>IF(ISERROR(Gross_Inv_NFLD!D64-Dep_Inv_NFLD!D63),"..",Gross_Inv_NFLD!D64-Dep_Inv_NFLD!D63)</f>
        <v>..</v>
      </c>
      <c r="E64" s="22" t="str">
        <f>IF(ISERROR(Gross_Inv_NFLD!E64-Dep_Inv_NFLD!E63),"..",Gross_Inv_NFLD!E64-Dep_Inv_NFLD!E63)</f>
        <v>..</v>
      </c>
      <c r="F64" s="22">
        <f>IF(ISERROR(Gross_Inv_NFLD!F64-Dep_Inv_NFLD!F63),"..",Gross_Inv_NFLD!F64-Dep_Inv_NFLD!F63)</f>
        <v>10</v>
      </c>
      <c r="G64" s="22">
        <f>IF(ISERROR(Gross_Inv_NFLD!G64-Dep_Inv_NFLD!G63),"..",Gross_Inv_NFLD!G64-Dep_Inv_NFLD!G63)</f>
        <v>20.5</v>
      </c>
      <c r="H64" s="22">
        <f>IF(ISERROR(Gross_Inv_NFLD!H64-Dep_Inv_NFLD!H63),"..",Gross_Inv_NFLD!H64-Dep_Inv_NFLD!H63)</f>
        <v>-0.29999999999999716</v>
      </c>
      <c r="I64" s="22">
        <f>IF(ISERROR(Gross_Inv_NFLD!I64-Dep_Inv_NFLD!I63),"..",Gross_Inv_NFLD!I64-Dep_Inv_NFLD!I63)</f>
        <v>31.400000000000006</v>
      </c>
      <c r="J64" s="22" t="str">
        <f>IF(ISERROR(Gross_Inv_NFLD!J64-Dep_Inv_NFLD!J63),"..",Gross_Inv_NFLD!J64-Dep_Inv_NFLD!J63)</f>
        <v>..</v>
      </c>
      <c r="K64" s="22" t="str">
        <f>IF(ISERROR(Gross_Inv_NFLD!K64-Dep_Inv_NFLD!K63),"..",Gross_Inv_NFLD!K64-Dep_Inv_NFLD!K63)</f>
        <v>..</v>
      </c>
      <c r="L64" s="22" t="str">
        <f>IF(ISERROR(Gross_Inv_NFLD!L64-Dep_Inv_NFLD!L63),"..",Gross_Inv_NFLD!L64-Dep_Inv_NFLD!L63)</f>
        <v>..</v>
      </c>
      <c r="M64" s="22" t="str">
        <f>IF(ISERROR(Gross_Inv_NFLD!M64-Dep_Inv_NFLD!M63),"..",Gross_Inv_NFLD!M64-Dep_Inv_NFLD!M63)</f>
        <v>..</v>
      </c>
      <c r="N64" s="22" t="str">
        <f>IF(ISERROR(Gross_Inv_NFLD!N64-Dep_Inv_NFLD!N63),"..",Gross_Inv_NFLD!N64-Dep_Inv_NFLD!N63)</f>
        <v>..</v>
      </c>
      <c r="O64" s="22" t="str">
        <f>IF(ISERROR(Gross_Inv_NFLD!O64-Dep_Inv_NFLD!O63),"..",Gross_Inv_NFLD!O64-Dep_Inv_NFLD!O63)</f>
        <v>..</v>
      </c>
      <c r="P64" s="22">
        <f>IF(ISERROR(Gross_Inv_NFLD!P64-Dep_Inv_NFLD!P63),"..",Gross_Inv_NFLD!P64-Dep_Inv_NFLD!P63)</f>
        <v>14.400000000000002</v>
      </c>
      <c r="Q64" s="22" t="str">
        <f>IF(ISERROR(Gross_Inv_NFLD!Q64-Dep_Inv_NFLD!Q63),"..",Gross_Inv_NFLD!Q64-Dep_Inv_NFLD!Q63)</f>
        <v>..</v>
      </c>
      <c r="R64" s="55"/>
    </row>
    <row r="65" spans="1:18">
      <c r="A65" s="5">
        <v>2005</v>
      </c>
      <c r="B65" s="92">
        <f>IF(ISERROR(Gross_Inv_NFLD!B65-Dep_Inv_NFLD!B64),"..",Gross_Inv_NFLD!B65-Dep_Inv_NFLD!B64)</f>
        <v>686.40000000000009</v>
      </c>
      <c r="C65" s="22">
        <f>IF(ISERROR(Gross_Inv_NFLD!C65-Dep_Inv_NFLD!C64),"..",Gross_Inv_NFLD!C65-Dep_Inv_NFLD!C64)</f>
        <v>0.10000000000000142</v>
      </c>
      <c r="D65" s="22" t="str">
        <f>IF(ISERROR(Gross_Inv_NFLD!D65-Dep_Inv_NFLD!D64),"..",Gross_Inv_NFLD!D65-Dep_Inv_NFLD!D64)</f>
        <v>..</v>
      </c>
      <c r="E65" s="22" t="str">
        <f>IF(ISERROR(Gross_Inv_NFLD!E65-Dep_Inv_NFLD!E64),"..",Gross_Inv_NFLD!E65-Dep_Inv_NFLD!E64)</f>
        <v>..</v>
      </c>
      <c r="F65" s="22">
        <f>IF(ISERROR(Gross_Inv_NFLD!F65-Dep_Inv_NFLD!F64),"..",Gross_Inv_NFLD!F65-Dep_Inv_NFLD!F64)</f>
        <v>9.8000000000000043</v>
      </c>
      <c r="G65" s="22">
        <f>IF(ISERROR(Gross_Inv_NFLD!G65-Dep_Inv_NFLD!G64),"..",Gross_Inv_NFLD!G65-Dep_Inv_NFLD!G64)</f>
        <v>73.599999999999994</v>
      </c>
      <c r="H65" s="22">
        <f>IF(ISERROR(Gross_Inv_NFLD!H65-Dep_Inv_NFLD!H64),"..",Gross_Inv_NFLD!H65-Dep_Inv_NFLD!H64)</f>
        <v>-1.1000000000000014</v>
      </c>
      <c r="I65" s="22">
        <f>IF(ISERROR(Gross_Inv_NFLD!I65-Dep_Inv_NFLD!I64),"..",Gross_Inv_NFLD!I65-Dep_Inv_NFLD!I64)</f>
        <v>17.299999999999997</v>
      </c>
      <c r="J65" s="22" t="str">
        <f>IF(ISERROR(Gross_Inv_NFLD!J65-Dep_Inv_NFLD!J64),"..",Gross_Inv_NFLD!J65-Dep_Inv_NFLD!J64)</f>
        <v>..</v>
      </c>
      <c r="K65" s="22" t="str">
        <f>IF(ISERROR(Gross_Inv_NFLD!K65-Dep_Inv_NFLD!K64),"..",Gross_Inv_NFLD!K65-Dep_Inv_NFLD!K64)</f>
        <v>..</v>
      </c>
      <c r="L65" s="22" t="str">
        <f>IF(ISERROR(Gross_Inv_NFLD!L65-Dep_Inv_NFLD!L64),"..",Gross_Inv_NFLD!L65-Dep_Inv_NFLD!L64)</f>
        <v>..</v>
      </c>
      <c r="M65" s="22" t="str">
        <f>IF(ISERROR(Gross_Inv_NFLD!M65-Dep_Inv_NFLD!M64),"..",Gross_Inv_NFLD!M65-Dep_Inv_NFLD!M64)</f>
        <v>..</v>
      </c>
      <c r="N65" s="22" t="str">
        <f>IF(ISERROR(Gross_Inv_NFLD!N65-Dep_Inv_NFLD!N64),"..",Gross_Inv_NFLD!N65-Dep_Inv_NFLD!N64)</f>
        <v>..</v>
      </c>
      <c r="O65" s="22" t="str">
        <f>IF(ISERROR(Gross_Inv_NFLD!O65-Dep_Inv_NFLD!O64),"..",Gross_Inv_NFLD!O65-Dep_Inv_NFLD!O64)</f>
        <v>..</v>
      </c>
      <c r="P65" s="22">
        <f>IF(ISERROR(Gross_Inv_NFLD!P65-Dep_Inv_NFLD!P64),"..",Gross_Inv_NFLD!P65-Dep_Inv_NFLD!P64)</f>
        <v>19.599999999999998</v>
      </c>
      <c r="Q65" s="22" t="str">
        <f>IF(ISERROR(Gross_Inv_NFLD!Q65-Dep_Inv_NFLD!Q64),"..",Gross_Inv_NFLD!Q65-Dep_Inv_NFLD!Q64)</f>
        <v>..</v>
      </c>
      <c r="R65" s="55"/>
    </row>
    <row r="66" spans="1:18">
      <c r="A66" s="5">
        <v>2006</v>
      </c>
      <c r="B66" s="92">
        <f>IF(ISERROR(Gross_Inv_NFLD!B66-Dep_Inv_NFLD!B65),"..",Gross_Inv_NFLD!B66-Dep_Inv_NFLD!B65)</f>
        <v>189.59999999999991</v>
      </c>
      <c r="C66" s="22">
        <f>IF(ISERROR(Gross_Inv_NFLD!C66-Dep_Inv_NFLD!C65),"..",Gross_Inv_NFLD!C66-Dep_Inv_NFLD!C65)</f>
        <v>-7.2000000000000028</v>
      </c>
      <c r="D66" s="22" t="str">
        <f>IF(ISERROR(Gross_Inv_NFLD!D66-Dep_Inv_NFLD!D65),"..",Gross_Inv_NFLD!D66-Dep_Inv_NFLD!D65)</f>
        <v>..</v>
      </c>
      <c r="E66" s="22" t="str">
        <f>IF(ISERROR(Gross_Inv_NFLD!E66-Dep_Inv_NFLD!E65),"..",Gross_Inv_NFLD!E66-Dep_Inv_NFLD!E65)</f>
        <v>..</v>
      </c>
      <c r="F66" s="22">
        <f>IF(ISERROR(Gross_Inv_NFLD!F66-Dep_Inv_NFLD!F65),"..",Gross_Inv_NFLD!F66-Dep_Inv_NFLD!F65)</f>
        <v>5.6000000000000014</v>
      </c>
      <c r="G66" s="22">
        <f>IF(ISERROR(Gross_Inv_NFLD!G66-Dep_Inv_NFLD!G65),"..",Gross_Inv_NFLD!G66-Dep_Inv_NFLD!G65)</f>
        <v>0</v>
      </c>
      <c r="H66" s="22">
        <f>IF(ISERROR(Gross_Inv_NFLD!H66-Dep_Inv_NFLD!H65),"..",Gross_Inv_NFLD!H66-Dep_Inv_NFLD!H65)</f>
        <v>-0.19999999999999929</v>
      </c>
      <c r="I66" s="22">
        <f>IF(ISERROR(Gross_Inv_NFLD!I66-Dep_Inv_NFLD!I65),"..",Gross_Inv_NFLD!I66-Dep_Inv_NFLD!I65)</f>
        <v>38.299999999999997</v>
      </c>
      <c r="J66" s="22" t="str">
        <f>IF(ISERROR(Gross_Inv_NFLD!J66-Dep_Inv_NFLD!J65),"..",Gross_Inv_NFLD!J66-Dep_Inv_NFLD!J65)</f>
        <v>..</v>
      </c>
      <c r="K66" s="22" t="str">
        <f>IF(ISERROR(Gross_Inv_NFLD!K66-Dep_Inv_NFLD!K65),"..",Gross_Inv_NFLD!K66-Dep_Inv_NFLD!K65)</f>
        <v>..</v>
      </c>
      <c r="L66" s="22" t="str">
        <f>IF(ISERROR(Gross_Inv_NFLD!L66-Dep_Inv_NFLD!L65),"..",Gross_Inv_NFLD!L66-Dep_Inv_NFLD!L65)</f>
        <v>..</v>
      </c>
      <c r="M66" s="22" t="str">
        <f>IF(ISERROR(Gross_Inv_NFLD!M66-Dep_Inv_NFLD!M65),"..",Gross_Inv_NFLD!M66-Dep_Inv_NFLD!M65)</f>
        <v>..</v>
      </c>
      <c r="N66" s="22" t="str">
        <f>IF(ISERROR(Gross_Inv_NFLD!N66-Dep_Inv_NFLD!N65),"..",Gross_Inv_NFLD!N66-Dep_Inv_NFLD!N65)</f>
        <v>..</v>
      </c>
      <c r="O66" s="22" t="str">
        <f>IF(ISERROR(Gross_Inv_NFLD!O66-Dep_Inv_NFLD!O65),"..",Gross_Inv_NFLD!O66-Dep_Inv_NFLD!O65)</f>
        <v>..</v>
      </c>
      <c r="P66" s="22" t="str">
        <f>IF(ISERROR(Gross_Inv_NFLD!P66-Dep_Inv_NFLD!P65),"..",Gross_Inv_NFLD!P66-Dep_Inv_NFLD!P65)</f>
        <v>..</v>
      </c>
      <c r="Q66" s="22" t="str">
        <f>IF(ISERROR(Gross_Inv_NFLD!Q66-Dep_Inv_NFLD!Q65),"..",Gross_Inv_NFLD!Q66-Dep_Inv_NFLD!Q65)</f>
        <v>..</v>
      </c>
      <c r="R66" s="55"/>
    </row>
    <row r="67" spans="1:18">
      <c r="A67" s="5">
        <v>2007</v>
      </c>
      <c r="B67" s="92">
        <f>IF(ISERROR(Gross_Inv_NFLD!B67-Dep_Inv_NFLD!B66),"..",Gross_Inv_NFLD!B67-Dep_Inv_NFLD!B66)</f>
        <v>-306.30000000000018</v>
      </c>
      <c r="C67" s="22">
        <f>IF(ISERROR(Gross_Inv_NFLD!C67-Dep_Inv_NFLD!C66),"..",Gross_Inv_NFLD!C67-Dep_Inv_NFLD!C66)</f>
        <v>-9.7000000000000028</v>
      </c>
      <c r="D67" s="22" t="str">
        <f>IF(ISERROR(Gross_Inv_NFLD!D67-Dep_Inv_NFLD!D66),"..",Gross_Inv_NFLD!D67-Dep_Inv_NFLD!D66)</f>
        <v>..</v>
      </c>
      <c r="E67" s="22" t="str">
        <f>IF(ISERROR(Gross_Inv_NFLD!E67-Dep_Inv_NFLD!E66),"..",Gross_Inv_NFLD!E67-Dep_Inv_NFLD!E66)</f>
        <v>..</v>
      </c>
      <c r="F67" s="22">
        <f>IF(ISERROR(Gross_Inv_NFLD!F67-Dep_Inv_NFLD!F66),"..",Gross_Inv_NFLD!F67-Dep_Inv_NFLD!F66)</f>
        <v>36.799999999999997</v>
      </c>
      <c r="G67" s="22" t="str">
        <f>IF(ISERROR(Gross_Inv_NFLD!G67-Dep_Inv_NFLD!G66),"..",Gross_Inv_NFLD!G67-Dep_Inv_NFLD!G66)</f>
        <v>..</v>
      </c>
      <c r="H67" s="22">
        <f>IF(ISERROR(Gross_Inv_NFLD!H67-Dep_Inv_NFLD!H66),"..",Gross_Inv_NFLD!H67-Dep_Inv_NFLD!H66)</f>
        <v>-5.3000000000000007</v>
      </c>
      <c r="I67" s="22">
        <f>IF(ISERROR(Gross_Inv_NFLD!I67-Dep_Inv_NFLD!I66),"..",Gross_Inv_NFLD!I67-Dep_Inv_NFLD!I66)</f>
        <v>36.700000000000003</v>
      </c>
      <c r="J67" s="22" t="str">
        <f>IF(ISERROR(Gross_Inv_NFLD!J67-Dep_Inv_NFLD!J66),"..",Gross_Inv_NFLD!J67-Dep_Inv_NFLD!J66)</f>
        <v>..</v>
      </c>
      <c r="K67" s="22" t="str">
        <f>IF(ISERROR(Gross_Inv_NFLD!K67-Dep_Inv_NFLD!K66),"..",Gross_Inv_NFLD!K67-Dep_Inv_NFLD!K66)</f>
        <v>..</v>
      </c>
      <c r="L67" s="22" t="str">
        <f>IF(ISERROR(Gross_Inv_NFLD!L67-Dep_Inv_NFLD!L66),"..",Gross_Inv_NFLD!L67-Dep_Inv_NFLD!L66)</f>
        <v>..</v>
      </c>
      <c r="M67" s="22" t="str">
        <f>IF(ISERROR(Gross_Inv_NFLD!M67-Dep_Inv_NFLD!M66),"..",Gross_Inv_NFLD!M67-Dep_Inv_NFLD!M66)</f>
        <v>..</v>
      </c>
      <c r="N67" s="22" t="str">
        <f>IF(ISERROR(Gross_Inv_NFLD!N67-Dep_Inv_NFLD!N66),"..",Gross_Inv_NFLD!N67-Dep_Inv_NFLD!N66)</f>
        <v>..</v>
      </c>
      <c r="O67" s="22" t="str">
        <f>IF(ISERROR(Gross_Inv_NFLD!O67-Dep_Inv_NFLD!O66),"..",Gross_Inv_NFLD!O67-Dep_Inv_NFLD!O66)</f>
        <v>..</v>
      </c>
      <c r="P67" s="22" t="str">
        <f>IF(ISERROR(Gross_Inv_NFLD!P67-Dep_Inv_NFLD!P66),"..",Gross_Inv_NFLD!P67-Dep_Inv_NFLD!P66)</f>
        <v>..</v>
      </c>
      <c r="Q67" s="22" t="str">
        <f>IF(ISERROR(Gross_Inv_NFLD!Q67-Dep_Inv_NFLD!Q66),"..",Gross_Inv_NFLD!Q67-Dep_Inv_NFLD!Q66)</f>
        <v>..</v>
      </c>
      <c r="R67" s="55"/>
    </row>
    <row r="68" spans="1:18">
      <c r="A68" s="5">
        <v>2008</v>
      </c>
      <c r="B68" s="92">
        <f>IF(ISERROR(Gross_Inv_NFLD!B68-Dep_Inv_NFLD!B67),"..",Gross_Inv_NFLD!B68-Dep_Inv_NFLD!B67)</f>
        <v>129</v>
      </c>
      <c r="C68" s="22">
        <f>IF(ISERROR(Gross_Inv_NFLD!C68-Dep_Inv_NFLD!C67),"..",Gross_Inv_NFLD!C68-Dep_Inv_NFLD!C67)</f>
        <v>-10.100000000000001</v>
      </c>
      <c r="D68" s="22" t="str">
        <f>IF(ISERROR(Gross_Inv_NFLD!D68-Dep_Inv_NFLD!D67),"..",Gross_Inv_NFLD!D68-Dep_Inv_NFLD!D67)</f>
        <v>..</v>
      </c>
      <c r="E68" s="22" t="str">
        <f>IF(ISERROR(Gross_Inv_NFLD!E68-Dep_Inv_NFLD!E67),"..",Gross_Inv_NFLD!E68-Dep_Inv_NFLD!E67)</f>
        <v>..</v>
      </c>
      <c r="F68" s="22">
        <f>IF(ISERROR(Gross_Inv_NFLD!F68-Dep_Inv_NFLD!F67),"..",Gross_Inv_NFLD!F68-Dep_Inv_NFLD!F67)</f>
        <v>16.100000000000001</v>
      </c>
      <c r="G68" s="22" t="str">
        <f>IF(ISERROR(Gross_Inv_NFLD!G68-Dep_Inv_NFLD!G67),"..",Gross_Inv_NFLD!G68-Dep_Inv_NFLD!G67)</f>
        <v>..</v>
      </c>
      <c r="H68" s="22">
        <f>IF(ISERROR(Gross_Inv_NFLD!H68-Dep_Inv_NFLD!H67),"..",Gross_Inv_NFLD!H68-Dep_Inv_NFLD!H67)</f>
        <v>6.7999999999999972</v>
      </c>
      <c r="I68" s="22">
        <f>IF(ISERROR(Gross_Inv_NFLD!I68-Dep_Inv_NFLD!I67),"..",Gross_Inv_NFLD!I68-Dep_Inv_NFLD!I67)</f>
        <v>23.5</v>
      </c>
      <c r="J68" s="22" t="str">
        <f>IF(ISERROR(Gross_Inv_NFLD!J68-Dep_Inv_NFLD!J67),"..",Gross_Inv_NFLD!J68-Dep_Inv_NFLD!J67)</f>
        <v>..</v>
      </c>
      <c r="K68" s="22" t="str">
        <f>IF(ISERROR(Gross_Inv_NFLD!K68-Dep_Inv_NFLD!K67),"..",Gross_Inv_NFLD!K68-Dep_Inv_NFLD!K67)</f>
        <v>..</v>
      </c>
      <c r="L68" s="22" t="str">
        <f>IF(ISERROR(Gross_Inv_NFLD!L68-Dep_Inv_NFLD!L67),"..",Gross_Inv_NFLD!L68-Dep_Inv_NFLD!L67)</f>
        <v>..</v>
      </c>
      <c r="M68" s="22" t="str">
        <f>IF(ISERROR(Gross_Inv_NFLD!M68-Dep_Inv_NFLD!M67),"..",Gross_Inv_NFLD!M68-Dep_Inv_NFLD!M67)</f>
        <v>..</v>
      </c>
      <c r="N68" s="22" t="str">
        <f>IF(ISERROR(Gross_Inv_NFLD!N68-Dep_Inv_NFLD!N67),"..",Gross_Inv_NFLD!N68-Dep_Inv_NFLD!N67)</f>
        <v>..</v>
      </c>
      <c r="O68" s="22" t="str">
        <f>IF(ISERROR(Gross_Inv_NFLD!O68-Dep_Inv_NFLD!O67),"..",Gross_Inv_NFLD!O68-Dep_Inv_NFLD!O67)</f>
        <v>..</v>
      </c>
      <c r="P68" s="22" t="str">
        <f>IF(ISERROR(Gross_Inv_NFLD!P68-Dep_Inv_NFLD!P67),"..",Gross_Inv_NFLD!P68-Dep_Inv_NFLD!P67)</f>
        <v>..</v>
      </c>
      <c r="Q68" s="22" t="str">
        <f>IF(ISERROR(Gross_Inv_NFLD!Q68-Dep_Inv_NFLD!Q67),"..",Gross_Inv_NFLD!Q68-Dep_Inv_NFLD!Q67)</f>
        <v>..</v>
      </c>
      <c r="R68" s="55"/>
    </row>
    <row r="69" spans="1:18">
      <c r="A69" s="5">
        <v>2009</v>
      </c>
      <c r="B69" s="92">
        <f>IF(ISERROR(Gross_Inv_NFLD!B69-Dep_Inv_NFLD!B68),"..",Gross_Inv_NFLD!B69-Dep_Inv_NFLD!B68)</f>
        <v>-322.69999999999982</v>
      </c>
      <c r="C69" s="22">
        <f>IF(ISERROR(Gross_Inv_NFLD!C69-Dep_Inv_NFLD!C68),"..",Gross_Inv_NFLD!C69-Dep_Inv_NFLD!C68)</f>
        <v>-11.200000000000003</v>
      </c>
      <c r="D69" s="22" t="str">
        <f>IF(ISERROR(Gross_Inv_NFLD!D69-Dep_Inv_NFLD!D68),"..",Gross_Inv_NFLD!D69-Dep_Inv_NFLD!D68)</f>
        <v>..</v>
      </c>
      <c r="E69" s="22" t="str">
        <f>IF(ISERROR(Gross_Inv_NFLD!E69-Dep_Inv_NFLD!E68),"..",Gross_Inv_NFLD!E69-Dep_Inv_NFLD!E68)</f>
        <v>..</v>
      </c>
      <c r="F69" s="22">
        <f>IF(ISERROR(Gross_Inv_NFLD!F69-Dep_Inv_NFLD!F68),"..",Gross_Inv_NFLD!F69-Dep_Inv_NFLD!F68)</f>
        <v>19.699999999999996</v>
      </c>
      <c r="G69" s="22" t="str">
        <f>IF(ISERROR(Gross_Inv_NFLD!G69-Dep_Inv_NFLD!G68),"..",Gross_Inv_NFLD!G69-Dep_Inv_NFLD!G68)</f>
        <v>..</v>
      </c>
      <c r="H69" s="22">
        <f>IF(ISERROR(Gross_Inv_NFLD!H69-Dep_Inv_NFLD!H68),"..",Gross_Inv_NFLD!H69-Dep_Inv_NFLD!H68)</f>
        <v>-2.8000000000000007</v>
      </c>
      <c r="I69" s="22">
        <f>IF(ISERROR(Gross_Inv_NFLD!I69-Dep_Inv_NFLD!I68),"..",Gross_Inv_NFLD!I69-Dep_Inv_NFLD!I68)</f>
        <v>-5.0999999999999943</v>
      </c>
      <c r="J69" s="22" t="str">
        <f>IF(ISERROR(Gross_Inv_NFLD!J69-Dep_Inv_NFLD!J68),"..",Gross_Inv_NFLD!J69-Dep_Inv_NFLD!J68)</f>
        <v>..</v>
      </c>
      <c r="K69" s="22" t="str">
        <f>IF(ISERROR(Gross_Inv_NFLD!K69-Dep_Inv_NFLD!K68),"..",Gross_Inv_NFLD!K69-Dep_Inv_NFLD!K68)</f>
        <v>..</v>
      </c>
      <c r="L69" s="22" t="str">
        <f>IF(ISERROR(Gross_Inv_NFLD!L69-Dep_Inv_NFLD!L68),"..",Gross_Inv_NFLD!L69-Dep_Inv_NFLD!L68)</f>
        <v>..</v>
      </c>
      <c r="M69" s="22" t="str">
        <f>IF(ISERROR(Gross_Inv_NFLD!M69-Dep_Inv_NFLD!M68),"..",Gross_Inv_NFLD!M69-Dep_Inv_NFLD!M68)</f>
        <v>..</v>
      </c>
      <c r="N69" s="22" t="str">
        <f>IF(ISERROR(Gross_Inv_NFLD!N69-Dep_Inv_NFLD!N68),"..",Gross_Inv_NFLD!N69-Dep_Inv_NFLD!N68)</f>
        <v>..</v>
      </c>
      <c r="O69" s="22" t="str">
        <f>IF(ISERROR(Gross_Inv_NFLD!O69-Dep_Inv_NFLD!O68),"..",Gross_Inv_NFLD!O69-Dep_Inv_NFLD!O68)</f>
        <v>..</v>
      </c>
      <c r="P69" s="22" t="str">
        <f>IF(ISERROR(Gross_Inv_NFLD!P69-Dep_Inv_NFLD!P68),"..",Gross_Inv_NFLD!P69-Dep_Inv_NFLD!P68)</f>
        <v>..</v>
      </c>
      <c r="Q69" s="22" t="str">
        <f>IF(ISERROR(Gross_Inv_NFLD!Q69-Dep_Inv_NFLD!Q68),"..",Gross_Inv_NFLD!Q69-Dep_Inv_NFLD!Q68)</f>
        <v>..</v>
      </c>
      <c r="R69" s="55"/>
    </row>
    <row r="70" spans="1:18">
      <c r="A70" s="5">
        <v>2010</v>
      </c>
      <c r="B70" s="92">
        <f>IF(ISERROR(Gross_Inv_NFLD!B70-Dep_Inv_NFLD!B69),"..",Gross_Inv_NFLD!B70-Dep_Inv_NFLD!B69)</f>
        <v>311.40000000000009</v>
      </c>
      <c r="C70" s="22" t="str">
        <f>IF(ISERROR(Gross_Inv_NFLD!C70-Dep_Inv_NFLD!C69),"..",Gross_Inv_NFLD!C70-Dep_Inv_NFLD!C69)</f>
        <v>..</v>
      </c>
      <c r="D70" s="22" t="str">
        <f>IF(ISERROR(Gross_Inv_NFLD!D70-Dep_Inv_NFLD!D69),"..",Gross_Inv_NFLD!D70-Dep_Inv_NFLD!D69)</f>
        <v>..</v>
      </c>
      <c r="E70" s="22" t="str">
        <f>IF(ISERROR(Gross_Inv_NFLD!E70-Dep_Inv_NFLD!E69),"..",Gross_Inv_NFLD!E70-Dep_Inv_NFLD!E69)</f>
        <v>..</v>
      </c>
      <c r="F70" s="22">
        <f>IF(ISERROR(Gross_Inv_NFLD!F70-Dep_Inv_NFLD!F69),"..",Gross_Inv_NFLD!F70-Dep_Inv_NFLD!F69)</f>
        <v>38.899999999999991</v>
      </c>
      <c r="G70" s="22" t="str">
        <f>IF(ISERROR(Gross_Inv_NFLD!G70-Dep_Inv_NFLD!G69),"..",Gross_Inv_NFLD!G70-Dep_Inv_NFLD!G69)</f>
        <v>..</v>
      </c>
      <c r="H70" s="22" t="str">
        <f>IF(ISERROR(Gross_Inv_NFLD!H70-Dep_Inv_NFLD!H69),"..",Gross_Inv_NFLD!H70-Dep_Inv_NFLD!H69)</f>
        <v>..</v>
      </c>
      <c r="I70" s="22">
        <f>IF(ISERROR(Gross_Inv_NFLD!I70-Dep_Inv_NFLD!I69),"..",Gross_Inv_NFLD!I70-Dep_Inv_NFLD!I69)</f>
        <v>24.200000000000003</v>
      </c>
      <c r="J70" s="22" t="str">
        <f>IF(ISERROR(Gross_Inv_NFLD!J70-Dep_Inv_NFLD!J69),"..",Gross_Inv_NFLD!J70-Dep_Inv_NFLD!J69)</f>
        <v>..</v>
      </c>
      <c r="K70" s="22" t="str">
        <f>IF(ISERROR(Gross_Inv_NFLD!K70-Dep_Inv_NFLD!K69),"..",Gross_Inv_NFLD!K70-Dep_Inv_NFLD!K69)</f>
        <v>..</v>
      </c>
      <c r="L70" s="22" t="str">
        <f>IF(ISERROR(Gross_Inv_NFLD!L70-Dep_Inv_NFLD!L69),"..",Gross_Inv_NFLD!L70-Dep_Inv_NFLD!L69)</f>
        <v>..</v>
      </c>
      <c r="M70" s="22" t="str">
        <f>IF(ISERROR(Gross_Inv_NFLD!M70-Dep_Inv_NFLD!M69),"..",Gross_Inv_NFLD!M70-Dep_Inv_NFLD!M69)</f>
        <v>..</v>
      </c>
      <c r="N70" s="22" t="str">
        <f>IF(ISERROR(Gross_Inv_NFLD!N70-Dep_Inv_NFLD!N69),"..",Gross_Inv_NFLD!N70-Dep_Inv_NFLD!N69)</f>
        <v>..</v>
      </c>
      <c r="O70" s="22" t="str">
        <f>IF(ISERROR(Gross_Inv_NFLD!O70-Dep_Inv_NFLD!O69),"..",Gross_Inv_NFLD!O70-Dep_Inv_NFLD!O69)</f>
        <v>..</v>
      </c>
      <c r="P70" s="22" t="str">
        <f>IF(ISERROR(Gross_Inv_NFLD!P70-Dep_Inv_NFLD!P69),"..",Gross_Inv_NFLD!P70-Dep_Inv_NFLD!P69)</f>
        <v>..</v>
      </c>
      <c r="Q70" s="22" t="str">
        <f>IF(ISERROR(Gross_Inv_NFLD!Q70-Dep_Inv_NFLD!Q69),"..",Gross_Inv_NFLD!Q70-Dep_Inv_NFLD!Q69)</f>
        <v>..</v>
      </c>
      <c r="R70" s="55"/>
    </row>
    <row r="71" spans="1:18">
      <c r="H71" s="55"/>
      <c r="I71" s="55"/>
      <c r="J71" s="55"/>
      <c r="K71" s="55"/>
      <c r="L71" s="55"/>
      <c r="M71" s="55"/>
      <c r="N71" s="55"/>
      <c r="O71" s="55"/>
      <c r="P71" s="55"/>
      <c r="Q71" s="55"/>
      <c r="R71" s="55"/>
    </row>
    <row r="72" spans="1:18">
      <c r="A72" s="4"/>
      <c r="B72" s="10" t="s">
        <v>17</v>
      </c>
      <c r="C72" s="8"/>
      <c r="D72" s="8"/>
      <c r="E72" s="8"/>
      <c r="F72" s="8"/>
      <c r="G72" s="8"/>
      <c r="H72" s="10"/>
      <c r="I72" s="8"/>
      <c r="J72" s="8"/>
      <c r="K72" s="8"/>
      <c r="L72" s="8"/>
      <c r="M72" s="8"/>
      <c r="N72" s="8"/>
      <c r="O72" s="8"/>
      <c r="P72" s="8"/>
      <c r="Q72" s="8"/>
      <c r="R72" s="55"/>
    </row>
    <row r="73" spans="1:18">
      <c r="A73" s="26" t="s">
        <v>18</v>
      </c>
      <c r="B73" s="15">
        <f t="shared" ref="B73:Q75" si="7">IF(ISERROR((POWER(VLOOKUP(VALUE(RIGHT($A73,4)),$A$55:$Q$71,COLUMN(B$71),)/VLOOKUP(VALUE(LEFT($A73,4)),$A$55:$Q$71,COLUMN(B$71),),1/(VALUE(RIGHT($A73,4))-VALUE(LEFT($A73,4))))-1)*100),"n.a.",(POWER(VLOOKUP(VALUE(RIGHT($A73,4)),$A$55:$Q$71,COLUMN(B$71),)/VLOOKUP(VALUE(LEFT($A73,4)),$A$55:$Q$71,COLUMN(B$71),),1/(VALUE(RIGHT($A73,4))-VALUE(LEFT($A73,4))))-1)*100)</f>
        <v>1.0146532869181435</v>
      </c>
      <c r="C73" s="9" t="str">
        <f t="shared" si="7"/>
        <v>n.a.</v>
      </c>
      <c r="D73" s="9" t="str">
        <f t="shared" si="7"/>
        <v>n.a.</v>
      </c>
      <c r="E73" s="9" t="str">
        <f t="shared" si="7"/>
        <v>n.a.</v>
      </c>
      <c r="F73" s="9">
        <f t="shared" si="7"/>
        <v>-236.21324865183001</v>
      </c>
      <c r="G73" s="9" t="str">
        <f t="shared" si="7"/>
        <v>n.a.</v>
      </c>
      <c r="H73" s="28" t="str">
        <f t="shared" si="7"/>
        <v>n.a.</v>
      </c>
      <c r="I73" s="28">
        <f t="shared" si="7"/>
        <v>1.1341017538141429</v>
      </c>
      <c r="J73" s="28" t="str">
        <f t="shared" si="7"/>
        <v>n.a.</v>
      </c>
      <c r="K73" s="28" t="str">
        <f t="shared" si="7"/>
        <v>n.a.</v>
      </c>
      <c r="L73" s="28" t="str">
        <f t="shared" si="7"/>
        <v>n.a.</v>
      </c>
      <c r="M73" s="28" t="str">
        <f t="shared" si="7"/>
        <v>n.a.</v>
      </c>
      <c r="N73" s="28" t="str">
        <f t="shared" si="7"/>
        <v>n.a.</v>
      </c>
      <c r="O73" s="28" t="str">
        <f t="shared" si="7"/>
        <v>n.a.</v>
      </c>
      <c r="P73" s="28" t="str">
        <f t="shared" si="7"/>
        <v>n.a.</v>
      </c>
      <c r="Q73" s="58" t="str">
        <f t="shared" si="7"/>
        <v>n.a.</v>
      </c>
      <c r="R73" s="55"/>
    </row>
    <row r="74" spans="1:18">
      <c r="A74" s="26" t="s">
        <v>19</v>
      </c>
      <c r="B74" s="16">
        <f t="shared" si="7"/>
        <v>-32.551218832715556</v>
      </c>
      <c r="C74" s="9">
        <f t="shared" si="7"/>
        <v>-59.376618468277023</v>
      </c>
      <c r="D74" s="9" t="str">
        <f t="shared" si="7"/>
        <v>n.a.</v>
      </c>
      <c r="E74" s="9" t="str">
        <f t="shared" si="7"/>
        <v>n.a.</v>
      </c>
      <c r="F74" s="9">
        <f t="shared" si="7"/>
        <v>-309.10318342988415</v>
      </c>
      <c r="G74" s="9">
        <f t="shared" si="7"/>
        <v>40.101966532769055</v>
      </c>
      <c r="H74" s="28">
        <f t="shared" si="7"/>
        <v>39.24766500838335</v>
      </c>
      <c r="I74" s="28">
        <f t="shared" si="7"/>
        <v>-41.895131381468666</v>
      </c>
      <c r="J74" s="28" t="str">
        <f t="shared" si="7"/>
        <v>n.a.</v>
      </c>
      <c r="K74" s="28" t="str">
        <f t="shared" si="7"/>
        <v>n.a.</v>
      </c>
      <c r="L74" s="28" t="str">
        <f t="shared" si="7"/>
        <v>n.a.</v>
      </c>
      <c r="M74" s="28" t="str">
        <f t="shared" si="7"/>
        <v>n.a.</v>
      </c>
      <c r="N74" s="28" t="str">
        <f t="shared" si="7"/>
        <v>n.a.</v>
      </c>
      <c r="O74" s="28" t="str">
        <f t="shared" si="7"/>
        <v>n.a.</v>
      </c>
      <c r="P74" s="28">
        <f t="shared" si="7"/>
        <v>36.718864323411623</v>
      </c>
      <c r="Q74" s="28" t="str">
        <f t="shared" si="7"/>
        <v>n.a.</v>
      </c>
      <c r="R74" s="55"/>
    </row>
    <row r="75" spans="1:18">
      <c r="A75" s="26" t="s">
        <v>20</v>
      </c>
      <c r="B75" s="16">
        <f t="shared" si="7"/>
        <v>14.026937139461616</v>
      </c>
      <c r="C75" s="9" t="str">
        <f t="shared" si="7"/>
        <v>n.a.</v>
      </c>
      <c r="D75" s="9" t="str">
        <f t="shared" si="7"/>
        <v>n.a.</v>
      </c>
      <c r="E75" s="9" t="str">
        <f t="shared" si="7"/>
        <v>n.a.</v>
      </c>
      <c r="F75" s="9">
        <f t="shared" si="7"/>
        <v>19.777973959714323</v>
      </c>
      <c r="G75" s="9" t="str">
        <f t="shared" si="7"/>
        <v>n.a.</v>
      </c>
      <c r="H75" s="28" t="str">
        <f t="shared" si="7"/>
        <v>n.a.</v>
      </c>
      <c r="I75" s="28">
        <f t="shared" si="7"/>
        <v>19.427172677861826</v>
      </c>
      <c r="J75" s="28" t="str">
        <f t="shared" si="7"/>
        <v>n.a.</v>
      </c>
      <c r="K75" s="28" t="str">
        <f t="shared" si="7"/>
        <v>n.a.</v>
      </c>
      <c r="L75" s="28" t="str">
        <f t="shared" si="7"/>
        <v>n.a.</v>
      </c>
      <c r="M75" s="28" t="str">
        <f t="shared" si="7"/>
        <v>n.a.</v>
      </c>
      <c r="N75" s="28" t="str">
        <f t="shared" si="7"/>
        <v>n.a.</v>
      </c>
      <c r="O75" s="28" t="str">
        <f t="shared" si="7"/>
        <v>n.a.</v>
      </c>
      <c r="P75" s="28" t="str">
        <f t="shared" si="7"/>
        <v>n.a.</v>
      </c>
      <c r="Q75" s="28" t="str">
        <f t="shared" si="7"/>
        <v>n.a.</v>
      </c>
      <c r="R75" s="55"/>
    </row>
    <row r="77" spans="1:18">
      <c r="B77" s="1" t="s">
        <v>16</v>
      </c>
      <c r="C77" s="1" t="s">
        <v>108</v>
      </c>
      <c r="J77" s="1" t="s">
        <v>23</v>
      </c>
      <c r="K77" s="1" t="s">
        <v>26</v>
      </c>
    </row>
    <row r="78" spans="1:18">
      <c r="K78" s="1" t="s">
        <v>58</v>
      </c>
    </row>
    <row r="79" spans="1:18">
      <c r="J79" s="1" t="s">
        <v>16</v>
      </c>
      <c r="K79" s="1" t="s">
        <v>108</v>
      </c>
    </row>
  </sheetData>
  <mergeCells count="6">
    <mergeCell ref="B4:I4"/>
    <mergeCell ref="J4:Q4"/>
    <mergeCell ref="B30:I30"/>
    <mergeCell ref="J30:Q30"/>
    <mergeCell ref="B56:I56"/>
    <mergeCell ref="J56:Q56"/>
  </mergeCells>
  <pageMargins left="0.70866141732283472" right="0.70866141732283472" top="0.74803149606299213" bottom="0.74803149606299213" header="0.31496062992125984" footer="0.31496062992125984"/>
  <pageSetup scale="80" orientation="landscape" horizontalDpi="300" verticalDpi="300" r:id="rId1"/>
  <rowBreaks count="1" manualBreakCount="1">
    <brk id="51"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sheetPr codeName="Sheet39">
    <tabColor theme="3"/>
  </sheetPr>
  <dimension ref="A1:R82"/>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Contents'!B80</f>
        <v>Table 60: Nominal Gross M&amp;E Investment, Newfoundland and Labrador, Business Sector Industries, 1997-2012</v>
      </c>
      <c r="H1" s="7"/>
      <c r="J1" s="7" t="str">
        <f>B1 &amp; " (continued)"</f>
        <v>Table 60: Nominal Gross M&amp;E Investment, Newfoundland and Labrador, Business Sector Industries, 1997-2012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2">
        <v>600.9</v>
      </c>
      <c r="C5" s="22">
        <v>14.7</v>
      </c>
      <c r="D5" s="22" t="s">
        <v>25</v>
      </c>
      <c r="E5" s="22" t="s">
        <v>25</v>
      </c>
      <c r="F5" s="22">
        <v>26.2</v>
      </c>
      <c r="G5" s="22">
        <v>69.2</v>
      </c>
      <c r="H5" s="22">
        <v>17.399999999999999</v>
      </c>
      <c r="I5" s="22">
        <v>35.4</v>
      </c>
      <c r="J5" s="22" t="s">
        <v>25</v>
      </c>
      <c r="K5" s="22">
        <v>74.599999999999994</v>
      </c>
      <c r="L5" s="22">
        <v>55.5</v>
      </c>
      <c r="M5" s="22" t="s">
        <v>25</v>
      </c>
      <c r="N5" s="22" t="s">
        <v>25</v>
      </c>
      <c r="O5" s="22" t="s">
        <v>25</v>
      </c>
      <c r="P5" s="22">
        <v>4.9000000000000004</v>
      </c>
      <c r="Q5" s="22" t="s">
        <v>25</v>
      </c>
      <c r="R5" s="55"/>
    </row>
    <row r="6" spans="1:18">
      <c r="A6" s="5">
        <v>1998</v>
      </c>
      <c r="B6" s="92">
        <v>661.3</v>
      </c>
      <c r="C6" s="22">
        <v>24.3</v>
      </c>
      <c r="D6" s="22" t="s">
        <v>25</v>
      </c>
      <c r="E6" s="22" t="s">
        <v>25</v>
      </c>
      <c r="F6" s="22">
        <v>29.9</v>
      </c>
      <c r="G6" s="22">
        <v>161.69999999999999</v>
      </c>
      <c r="H6" s="22">
        <v>7.9</v>
      </c>
      <c r="I6" s="22">
        <v>36.5</v>
      </c>
      <c r="J6" s="22" t="s">
        <v>25</v>
      </c>
      <c r="K6" s="22">
        <v>100.1</v>
      </c>
      <c r="L6" s="22">
        <v>78.7</v>
      </c>
      <c r="M6" s="22" t="s">
        <v>25</v>
      </c>
      <c r="N6" s="22" t="s">
        <v>25</v>
      </c>
      <c r="O6" s="22" t="s">
        <v>25</v>
      </c>
      <c r="P6" s="22">
        <v>6.6</v>
      </c>
      <c r="Q6" s="22" t="s">
        <v>25</v>
      </c>
      <c r="R6" s="55"/>
    </row>
    <row r="7" spans="1:18">
      <c r="A7" s="5">
        <v>1999</v>
      </c>
      <c r="B7" s="92">
        <v>608.6</v>
      </c>
      <c r="C7" s="22">
        <v>22.6</v>
      </c>
      <c r="D7" s="22" t="s">
        <v>25</v>
      </c>
      <c r="E7" s="22" t="s">
        <v>25</v>
      </c>
      <c r="F7" s="22">
        <v>38.200000000000003</v>
      </c>
      <c r="G7" s="22">
        <v>86.7</v>
      </c>
      <c r="H7" s="22">
        <v>15.9</v>
      </c>
      <c r="I7" s="22">
        <v>31.5</v>
      </c>
      <c r="J7" s="22" t="s">
        <v>25</v>
      </c>
      <c r="K7" s="22">
        <v>59.4</v>
      </c>
      <c r="L7" s="22" t="s">
        <v>25</v>
      </c>
      <c r="M7" s="22" t="s">
        <v>25</v>
      </c>
      <c r="N7" s="22" t="s">
        <v>25</v>
      </c>
      <c r="O7" s="22" t="s">
        <v>25</v>
      </c>
      <c r="P7" s="22">
        <v>3.2</v>
      </c>
      <c r="Q7" s="22" t="s">
        <v>25</v>
      </c>
      <c r="R7" s="55"/>
    </row>
    <row r="8" spans="1:18">
      <c r="A8" s="5">
        <v>2000</v>
      </c>
      <c r="B8" s="92">
        <v>1129.4000000000001</v>
      </c>
      <c r="C8" s="22">
        <v>22.9</v>
      </c>
      <c r="D8" s="22" t="s">
        <v>25</v>
      </c>
      <c r="E8" s="22" t="s">
        <v>25</v>
      </c>
      <c r="F8" s="22">
        <v>39.5</v>
      </c>
      <c r="G8" s="22">
        <v>58.8</v>
      </c>
      <c r="H8" s="22">
        <v>26.8</v>
      </c>
      <c r="I8" s="22">
        <v>33.200000000000003</v>
      </c>
      <c r="J8" s="22" t="s">
        <v>25</v>
      </c>
      <c r="K8" s="22" t="s">
        <v>25</v>
      </c>
      <c r="L8" s="22" t="s">
        <v>25</v>
      </c>
      <c r="M8" s="22" t="s">
        <v>25</v>
      </c>
      <c r="N8" s="22" t="s">
        <v>25</v>
      </c>
      <c r="O8" s="22" t="s">
        <v>25</v>
      </c>
      <c r="P8" s="22">
        <v>6.1</v>
      </c>
      <c r="Q8" s="22" t="s">
        <v>25</v>
      </c>
      <c r="R8" s="55"/>
    </row>
    <row r="9" spans="1:18">
      <c r="A9" s="5">
        <v>2001</v>
      </c>
      <c r="B9" s="92">
        <v>665.3</v>
      </c>
      <c r="C9" s="22">
        <v>20.399999999999999</v>
      </c>
      <c r="D9" s="22" t="s">
        <v>25</v>
      </c>
      <c r="E9" s="22" t="s">
        <v>25</v>
      </c>
      <c r="F9" s="22">
        <v>39.4</v>
      </c>
      <c r="G9" s="22">
        <v>90.5</v>
      </c>
      <c r="H9" s="22">
        <v>20.399999999999999</v>
      </c>
      <c r="I9" s="22">
        <v>40</v>
      </c>
      <c r="J9" s="22" t="s">
        <v>25</v>
      </c>
      <c r="K9" s="22" t="s">
        <v>25</v>
      </c>
      <c r="L9" s="22" t="s">
        <v>25</v>
      </c>
      <c r="M9" s="22" t="s">
        <v>25</v>
      </c>
      <c r="N9" s="22" t="s">
        <v>25</v>
      </c>
      <c r="O9" s="22" t="s">
        <v>25</v>
      </c>
      <c r="P9" s="22">
        <v>4.2</v>
      </c>
      <c r="Q9" s="22" t="s">
        <v>25</v>
      </c>
      <c r="R9" s="55"/>
    </row>
    <row r="10" spans="1:18">
      <c r="A10" s="5">
        <v>2002</v>
      </c>
      <c r="B10" s="92">
        <v>794.1</v>
      </c>
      <c r="C10" s="22">
        <v>29.6</v>
      </c>
      <c r="D10" s="22" t="s">
        <v>25</v>
      </c>
      <c r="E10" s="22" t="s">
        <v>25</v>
      </c>
      <c r="F10" s="22">
        <v>33</v>
      </c>
      <c r="G10" s="22">
        <v>109.3</v>
      </c>
      <c r="H10" s="22">
        <v>14.5</v>
      </c>
      <c r="I10" s="22">
        <v>37.799999999999997</v>
      </c>
      <c r="J10" s="22" t="s">
        <v>25</v>
      </c>
      <c r="K10" s="22" t="s">
        <v>25</v>
      </c>
      <c r="L10" s="22" t="s">
        <v>25</v>
      </c>
      <c r="M10" s="22" t="s">
        <v>25</v>
      </c>
      <c r="N10" s="22" t="s">
        <v>25</v>
      </c>
      <c r="O10" s="22" t="s">
        <v>25</v>
      </c>
      <c r="P10" s="22">
        <v>6.7</v>
      </c>
      <c r="Q10" s="22" t="s">
        <v>25</v>
      </c>
      <c r="R10" s="55"/>
    </row>
    <row r="11" spans="1:18">
      <c r="A11" s="5">
        <v>2003</v>
      </c>
      <c r="B11" s="92">
        <v>914.2</v>
      </c>
      <c r="C11" s="22">
        <v>29.8</v>
      </c>
      <c r="D11" s="22" t="s">
        <v>25</v>
      </c>
      <c r="E11" s="22" t="s">
        <v>25</v>
      </c>
      <c r="F11" s="22">
        <v>35.799999999999997</v>
      </c>
      <c r="G11" s="22">
        <v>99.5</v>
      </c>
      <c r="H11" s="22">
        <v>21.7</v>
      </c>
      <c r="I11" s="22">
        <v>58.2</v>
      </c>
      <c r="J11" s="22" t="s">
        <v>25</v>
      </c>
      <c r="K11" s="22" t="s">
        <v>25</v>
      </c>
      <c r="L11" s="22" t="s">
        <v>25</v>
      </c>
      <c r="M11" s="22" t="s">
        <v>25</v>
      </c>
      <c r="N11" s="22" t="s">
        <v>25</v>
      </c>
      <c r="O11" s="22" t="s">
        <v>25</v>
      </c>
      <c r="P11" s="22">
        <v>10.199999999999999</v>
      </c>
      <c r="Q11" s="22" t="s">
        <v>25</v>
      </c>
      <c r="R11" s="55"/>
    </row>
    <row r="12" spans="1:18">
      <c r="A12" s="5">
        <v>2004</v>
      </c>
      <c r="B12" s="92">
        <v>1148.0999999999999</v>
      </c>
      <c r="C12" s="22">
        <v>29.2</v>
      </c>
      <c r="D12" s="22" t="s">
        <v>25</v>
      </c>
      <c r="E12" s="22" t="s">
        <v>25</v>
      </c>
      <c r="F12" s="22">
        <v>42.3</v>
      </c>
      <c r="G12" s="22">
        <v>115</v>
      </c>
      <c r="H12" s="22">
        <v>14.7</v>
      </c>
      <c r="I12" s="22">
        <v>55.1</v>
      </c>
      <c r="J12" s="22" t="s">
        <v>25</v>
      </c>
      <c r="K12" s="22" t="s">
        <v>25</v>
      </c>
      <c r="L12" s="22" t="s">
        <v>25</v>
      </c>
      <c r="M12" s="22" t="s">
        <v>25</v>
      </c>
      <c r="N12" s="22" t="s">
        <v>25</v>
      </c>
      <c r="O12" s="22" t="s">
        <v>25</v>
      </c>
      <c r="P12" s="22">
        <v>10.9</v>
      </c>
      <c r="Q12" s="22" t="s">
        <v>25</v>
      </c>
      <c r="R12" s="55"/>
    </row>
    <row r="13" spans="1:18">
      <c r="A13" s="5">
        <v>2005</v>
      </c>
      <c r="B13" s="92">
        <v>1109.5999999999999</v>
      </c>
      <c r="C13" s="22">
        <v>25.4</v>
      </c>
      <c r="D13" s="22" t="s">
        <v>25</v>
      </c>
      <c r="E13" s="22" t="s">
        <v>25</v>
      </c>
      <c r="F13" s="22">
        <v>43.8</v>
      </c>
      <c r="G13" s="22">
        <v>171.9</v>
      </c>
      <c r="H13" s="22">
        <v>15.7</v>
      </c>
      <c r="I13" s="22">
        <v>50</v>
      </c>
      <c r="J13" s="22" t="s">
        <v>25</v>
      </c>
      <c r="K13" s="22" t="s">
        <v>25</v>
      </c>
      <c r="L13" s="22" t="s">
        <v>25</v>
      </c>
      <c r="M13" s="22" t="s">
        <v>25</v>
      </c>
      <c r="N13" s="22" t="s">
        <v>25</v>
      </c>
      <c r="O13" s="22" t="s">
        <v>25</v>
      </c>
      <c r="P13" s="22">
        <v>8.4</v>
      </c>
      <c r="Q13" s="22" t="s">
        <v>25</v>
      </c>
      <c r="R13" s="55"/>
    </row>
    <row r="14" spans="1:18">
      <c r="A14" s="5">
        <v>2006</v>
      </c>
      <c r="B14" s="92">
        <v>925.9</v>
      </c>
      <c r="C14" s="22">
        <v>25.5</v>
      </c>
      <c r="D14" s="22" t="s">
        <v>25</v>
      </c>
      <c r="E14" s="22" t="s">
        <v>25</v>
      </c>
      <c r="F14" s="22">
        <v>41.3</v>
      </c>
      <c r="G14" s="22" t="s">
        <v>25</v>
      </c>
      <c r="H14" s="22">
        <v>17.100000000000001</v>
      </c>
      <c r="I14" s="22">
        <v>38.4</v>
      </c>
      <c r="J14" s="22" t="s">
        <v>25</v>
      </c>
      <c r="K14" s="22" t="s">
        <v>25</v>
      </c>
      <c r="L14" s="22" t="s">
        <v>25</v>
      </c>
      <c r="M14" s="22" t="s">
        <v>25</v>
      </c>
      <c r="N14" s="22" t="s">
        <v>25</v>
      </c>
      <c r="O14" s="22" t="s">
        <v>25</v>
      </c>
      <c r="P14" s="22" t="s">
        <v>25</v>
      </c>
      <c r="Q14" s="22" t="s">
        <v>25</v>
      </c>
      <c r="R14" s="55"/>
    </row>
    <row r="15" spans="1:18">
      <c r="A15" s="5">
        <v>2007</v>
      </c>
      <c r="B15" s="92">
        <v>957.1</v>
      </c>
      <c r="C15" s="22">
        <v>22.3</v>
      </c>
      <c r="D15" s="22" t="s">
        <v>25</v>
      </c>
      <c r="E15" s="22" t="s">
        <v>25</v>
      </c>
      <c r="F15" s="22">
        <v>71.400000000000006</v>
      </c>
      <c r="G15" s="22" t="s">
        <v>25</v>
      </c>
      <c r="H15" s="22">
        <v>11.9</v>
      </c>
      <c r="I15" s="22">
        <v>57.8</v>
      </c>
      <c r="J15" s="22" t="s">
        <v>25</v>
      </c>
      <c r="K15" s="22" t="s">
        <v>25</v>
      </c>
      <c r="L15" s="22" t="s">
        <v>25</v>
      </c>
      <c r="M15" s="22" t="s">
        <v>25</v>
      </c>
      <c r="N15" s="22" t="s">
        <v>25</v>
      </c>
      <c r="O15" s="22" t="s">
        <v>25</v>
      </c>
      <c r="P15" s="22" t="s">
        <v>25</v>
      </c>
      <c r="Q15" s="22" t="s">
        <v>25</v>
      </c>
      <c r="R15" s="55"/>
    </row>
    <row r="16" spans="1:18">
      <c r="A16" s="5">
        <v>2008</v>
      </c>
      <c r="B16" s="92">
        <v>1059.0999999999999</v>
      </c>
      <c r="C16" s="22">
        <v>22.6</v>
      </c>
      <c r="D16" s="22" t="s">
        <v>25</v>
      </c>
      <c r="E16" s="22" t="s">
        <v>25</v>
      </c>
      <c r="F16" s="22">
        <v>66.7</v>
      </c>
      <c r="G16" s="22" t="s">
        <v>25</v>
      </c>
      <c r="H16" s="22">
        <v>29</v>
      </c>
      <c r="I16" s="22">
        <v>44.9</v>
      </c>
      <c r="J16" s="22" t="s">
        <v>25</v>
      </c>
      <c r="K16" s="22" t="s">
        <v>25</v>
      </c>
      <c r="L16" s="22" t="s">
        <v>25</v>
      </c>
      <c r="M16" s="22" t="s">
        <v>25</v>
      </c>
      <c r="N16" s="22" t="s">
        <v>25</v>
      </c>
      <c r="O16" s="22" t="s">
        <v>25</v>
      </c>
      <c r="P16" s="22" t="s">
        <v>25</v>
      </c>
      <c r="Q16" s="22" t="s">
        <v>25</v>
      </c>
      <c r="R16" s="55"/>
    </row>
    <row r="17" spans="1:18">
      <c r="A17" s="5">
        <v>2009</v>
      </c>
      <c r="B17" s="92">
        <v>896.8</v>
      </c>
      <c r="C17" s="22">
        <v>24.3</v>
      </c>
      <c r="D17" s="22" t="s">
        <v>25</v>
      </c>
      <c r="E17" s="22" t="s">
        <v>25</v>
      </c>
      <c r="F17" s="22">
        <v>81.2</v>
      </c>
      <c r="G17" s="22" t="s">
        <v>25</v>
      </c>
      <c r="H17" s="22">
        <v>20.8</v>
      </c>
      <c r="I17" s="22">
        <v>40.6</v>
      </c>
      <c r="J17" s="22" t="s">
        <v>25</v>
      </c>
      <c r="K17" s="22" t="s">
        <v>25</v>
      </c>
      <c r="L17" s="22" t="s">
        <v>25</v>
      </c>
      <c r="M17" s="22" t="s">
        <v>25</v>
      </c>
      <c r="N17" s="22" t="s">
        <v>25</v>
      </c>
      <c r="O17" s="22" t="s">
        <v>25</v>
      </c>
      <c r="P17" s="22" t="s">
        <v>25</v>
      </c>
      <c r="Q17" s="22" t="s">
        <v>25</v>
      </c>
      <c r="R17" s="55"/>
    </row>
    <row r="18" spans="1:18">
      <c r="A18" s="5">
        <v>2010</v>
      </c>
      <c r="B18" s="92">
        <v>1176.8</v>
      </c>
      <c r="C18" s="22" t="s">
        <v>25</v>
      </c>
      <c r="D18" s="22" t="s">
        <v>25</v>
      </c>
      <c r="E18" s="22" t="s">
        <v>25</v>
      </c>
      <c r="F18" s="22">
        <v>100.7</v>
      </c>
      <c r="G18" s="22" t="s">
        <v>25</v>
      </c>
      <c r="H18" s="22" t="s">
        <v>25</v>
      </c>
      <c r="I18" s="22">
        <v>63.8</v>
      </c>
      <c r="J18" s="22" t="s">
        <v>25</v>
      </c>
      <c r="K18" s="22" t="s">
        <v>25</v>
      </c>
      <c r="L18" s="22" t="s">
        <v>25</v>
      </c>
      <c r="M18" s="22" t="s">
        <v>25</v>
      </c>
      <c r="N18" s="22" t="s">
        <v>25</v>
      </c>
      <c r="O18" s="22" t="s">
        <v>25</v>
      </c>
      <c r="P18" s="22" t="s">
        <v>25</v>
      </c>
      <c r="Q18" s="22" t="s">
        <v>25</v>
      </c>
      <c r="R18" s="55"/>
    </row>
    <row r="19" spans="1:18">
      <c r="A19" s="5">
        <v>2011</v>
      </c>
      <c r="B19" s="92">
        <v>1325.8</v>
      </c>
      <c r="C19" s="22" t="s">
        <v>25</v>
      </c>
      <c r="D19" s="22" t="s">
        <v>25</v>
      </c>
      <c r="E19" s="22" t="s">
        <v>25</v>
      </c>
      <c r="F19" s="22">
        <v>98.5</v>
      </c>
      <c r="G19" s="22" t="s">
        <v>25</v>
      </c>
      <c r="H19" s="22" t="s">
        <v>25</v>
      </c>
      <c r="I19" s="22">
        <v>56.1</v>
      </c>
      <c r="J19" s="22" t="s">
        <v>25</v>
      </c>
      <c r="K19" s="22" t="s">
        <v>25</v>
      </c>
      <c r="L19" s="22" t="s">
        <v>25</v>
      </c>
      <c r="M19" s="22" t="s">
        <v>25</v>
      </c>
      <c r="N19" s="22" t="s">
        <v>25</v>
      </c>
      <c r="O19" s="22" t="s">
        <v>25</v>
      </c>
      <c r="P19" s="22" t="s">
        <v>25</v>
      </c>
      <c r="Q19" s="22" t="s">
        <v>25</v>
      </c>
      <c r="R19" s="55"/>
    </row>
    <row r="20" spans="1:18">
      <c r="A20" s="5">
        <v>2012</v>
      </c>
      <c r="B20" s="92">
        <v>1657.8</v>
      </c>
      <c r="C20" s="22" t="s">
        <v>25</v>
      </c>
      <c r="D20" s="22" t="s">
        <v>25</v>
      </c>
      <c r="E20" s="22" t="s">
        <v>25</v>
      </c>
      <c r="F20" s="22">
        <v>103.9</v>
      </c>
      <c r="G20" s="22" t="s">
        <v>25</v>
      </c>
      <c r="H20" s="22" t="s">
        <v>25</v>
      </c>
      <c r="I20" s="22">
        <v>67.400000000000006</v>
      </c>
      <c r="J20" s="22" t="s">
        <v>25</v>
      </c>
      <c r="K20" s="22" t="s">
        <v>25</v>
      </c>
      <c r="L20" s="22" t="s">
        <v>25</v>
      </c>
      <c r="M20" s="22" t="s">
        <v>25</v>
      </c>
      <c r="N20" s="22" t="s">
        <v>25</v>
      </c>
      <c r="O20" s="22" t="s">
        <v>25</v>
      </c>
      <c r="P20" s="22" t="s">
        <v>25</v>
      </c>
      <c r="Q20" s="22"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5.3061853981451801</v>
      </c>
      <c r="C23" s="9" t="str">
        <f t="shared" si="0"/>
        <v>n.a.</v>
      </c>
      <c r="D23" s="9" t="str">
        <f t="shared" si="0"/>
        <v>n.a.</v>
      </c>
      <c r="E23" s="9" t="str">
        <f t="shared" si="0"/>
        <v>n.a.</v>
      </c>
      <c r="F23" s="9">
        <f t="shared" si="0"/>
        <v>10.912141486193017</v>
      </c>
      <c r="G23" s="9" t="str">
        <f t="shared" si="0"/>
        <v>n.a.</v>
      </c>
      <c r="H23" s="28" t="str">
        <f t="shared" si="0"/>
        <v>n.a.</v>
      </c>
      <c r="I23" s="28">
        <f t="shared" si="0"/>
        <v>4.6353093985219251</v>
      </c>
      <c r="J23" s="28" t="str">
        <f t="shared" si="0"/>
        <v>n.a.</v>
      </c>
      <c r="K23" s="28" t="str">
        <f t="shared" si="0"/>
        <v>n.a.</v>
      </c>
      <c r="L23" s="28" t="str">
        <f t="shared" si="0"/>
        <v>n.a.</v>
      </c>
      <c r="M23" s="28" t="str">
        <f t="shared" si="0"/>
        <v>n.a.</v>
      </c>
      <c r="N23" s="28" t="str">
        <f t="shared" si="0"/>
        <v>n.a.</v>
      </c>
      <c r="O23" s="28" t="str">
        <f t="shared" si="0"/>
        <v>n.a.</v>
      </c>
      <c r="P23" s="28" t="str">
        <f t="shared" si="0"/>
        <v>n.a.</v>
      </c>
      <c r="Q23" s="58" t="str">
        <f t="shared" si="0"/>
        <v>n.a.</v>
      </c>
      <c r="R23" s="55"/>
    </row>
    <row r="24" spans="1:18">
      <c r="A24" s="26" t="s">
        <v>19</v>
      </c>
      <c r="B24" s="16">
        <f t="shared" si="0"/>
        <v>23.409481163559832</v>
      </c>
      <c r="C24" s="9">
        <f t="shared" si="0"/>
        <v>15.923828541566554</v>
      </c>
      <c r="D24" s="9" t="str">
        <f t="shared" si="0"/>
        <v>n.a.</v>
      </c>
      <c r="E24" s="9" t="str">
        <f t="shared" si="0"/>
        <v>n.a.</v>
      </c>
      <c r="F24" s="9">
        <f t="shared" si="0"/>
        <v>14.66527970483491</v>
      </c>
      <c r="G24" s="9">
        <f t="shared" si="0"/>
        <v>-5.2839138493675613</v>
      </c>
      <c r="H24" s="28">
        <f t="shared" si="0"/>
        <v>15.485780876264709</v>
      </c>
      <c r="I24" s="28">
        <f t="shared" si="0"/>
        <v>-2.1160227930157371</v>
      </c>
      <c r="J24" s="28" t="str">
        <f t="shared" si="0"/>
        <v>n.a.</v>
      </c>
      <c r="K24" s="28" t="str">
        <f t="shared" si="0"/>
        <v>n.a.</v>
      </c>
      <c r="L24" s="28" t="str">
        <f t="shared" si="0"/>
        <v>n.a.</v>
      </c>
      <c r="M24" s="28" t="str">
        <f t="shared" si="0"/>
        <v>n.a.</v>
      </c>
      <c r="N24" s="28" t="str">
        <f t="shared" si="0"/>
        <v>n.a.</v>
      </c>
      <c r="O24" s="28" t="str">
        <f t="shared" si="0"/>
        <v>n.a.</v>
      </c>
      <c r="P24" s="28">
        <f t="shared" si="0"/>
        <v>7.5749744635974059</v>
      </c>
      <c r="Q24" s="28" t="str">
        <f t="shared" si="0"/>
        <v>n.a.</v>
      </c>
      <c r="R24" s="55"/>
    </row>
    <row r="25" spans="1:18">
      <c r="A25" s="26" t="s">
        <v>20</v>
      </c>
      <c r="B25" s="16">
        <f t="shared" si="0"/>
        <v>0.41196999339809803</v>
      </c>
      <c r="C25" s="9" t="str">
        <f t="shared" si="0"/>
        <v>n.a.</v>
      </c>
      <c r="D25" s="9" t="str">
        <f t="shared" si="0"/>
        <v>n.a.</v>
      </c>
      <c r="E25" s="9" t="str">
        <f t="shared" si="0"/>
        <v>n.a.</v>
      </c>
      <c r="F25" s="9">
        <f t="shared" si="0"/>
        <v>9.8103403193104057</v>
      </c>
      <c r="G25" s="9" t="str">
        <f t="shared" si="0"/>
        <v>n.a.</v>
      </c>
      <c r="H25" s="28" t="str">
        <f t="shared" si="0"/>
        <v>n.a.</v>
      </c>
      <c r="I25" s="28">
        <f t="shared" si="0"/>
        <v>6.7500923731834916</v>
      </c>
      <c r="J25" s="28" t="str">
        <f t="shared" si="0"/>
        <v>n.a.</v>
      </c>
      <c r="K25" s="28" t="str">
        <f t="shared" si="0"/>
        <v>n.a.</v>
      </c>
      <c r="L25" s="28" t="str">
        <f t="shared" si="0"/>
        <v>n.a.</v>
      </c>
      <c r="M25" s="28" t="str">
        <f t="shared" si="0"/>
        <v>n.a.</v>
      </c>
      <c r="N25" s="28" t="str">
        <f t="shared" si="0"/>
        <v>n.a.</v>
      </c>
      <c r="O25" s="28" t="str">
        <f t="shared" si="0"/>
        <v>n.a.</v>
      </c>
      <c r="P25" s="28" t="str">
        <f t="shared" si="0"/>
        <v>n.a.</v>
      </c>
      <c r="Q25" s="28" t="str">
        <f t="shared" si="0"/>
        <v>n.a.</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22</v>
      </c>
      <c r="C30" s="142"/>
      <c r="D30" s="142"/>
      <c r="E30" s="142"/>
      <c r="F30" s="142"/>
      <c r="G30" s="142"/>
      <c r="H30" s="142"/>
      <c r="I30" s="142"/>
      <c r="J30" s="142" t="s">
        <v>22</v>
      </c>
      <c r="K30" s="142"/>
      <c r="L30" s="142"/>
      <c r="M30" s="142"/>
      <c r="N30" s="142"/>
      <c r="O30" s="142"/>
      <c r="P30" s="142"/>
      <c r="Q30" s="142"/>
      <c r="R30" s="55"/>
    </row>
    <row r="31" spans="1:18">
      <c r="A31" s="5">
        <v>1997</v>
      </c>
      <c r="B31" s="87">
        <f>IF(ISERROR((B5/$B5)*100),"..",(B5/$B5)*100)</f>
        <v>100</v>
      </c>
      <c r="C31" s="21">
        <f t="shared" ref="C31:Q31" si="1">IF(ISERROR((C5/$B5)*100),"..",(C5/$B5)*100)</f>
        <v>2.4463305042436345</v>
      </c>
      <c r="D31" s="21" t="str">
        <f t="shared" si="1"/>
        <v>..</v>
      </c>
      <c r="E31" s="21" t="str">
        <f t="shared" si="1"/>
        <v>..</v>
      </c>
      <c r="F31" s="21">
        <f t="shared" si="1"/>
        <v>4.3601264769512396</v>
      </c>
      <c r="G31" s="21">
        <f t="shared" si="1"/>
        <v>11.516059244466634</v>
      </c>
      <c r="H31" s="21">
        <f t="shared" si="1"/>
        <v>2.8956565152271589</v>
      </c>
      <c r="I31" s="21">
        <f t="shared" si="1"/>
        <v>5.8911632551173234</v>
      </c>
      <c r="J31" s="21" t="str">
        <f t="shared" si="1"/>
        <v>..</v>
      </c>
      <c r="K31" s="21">
        <f t="shared" si="1"/>
        <v>12.414711266433683</v>
      </c>
      <c r="L31" s="21">
        <f t="shared" si="1"/>
        <v>9.236145781328009</v>
      </c>
      <c r="M31" s="21" t="str">
        <f t="shared" si="1"/>
        <v>..</v>
      </c>
      <c r="N31" s="21" t="str">
        <f t="shared" si="1"/>
        <v>..</v>
      </c>
      <c r="O31" s="21" t="str">
        <f t="shared" si="1"/>
        <v>..</v>
      </c>
      <c r="P31" s="21">
        <f t="shared" si="1"/>
        <v>0.81544350141454502</v>
      </c>
      <c r="Q31" s="21" t="str">
        <f t="shared" si="1"/>
        <v>..</v>
      </c>
      <c r="R31" s="55"/>
    </row>
    <row r="32" spans="1:18">
      <c r="A32" s="5">
        <v>1998</v>
      </c>
      <c r="B32" s="87">
        <f t="shared" ref="B32:Q42" si="2">IF(ISERROR((B6/$B6)*100),"..",(B6/$B6)*100)</f>
        <v>100</v>
      </c>
      <c r="C32" s="21">
        <f t="shared" si="2"/>
        <v>3.6745803719945562</v>
      </c>
      <c r="D32" s="21" t="str">
        <f t="shared" si="2"/>
        <v>..</v>
      </c>
      <c r="E32" s="21" t="str">
        <f t="shared" si="2"/>
        <v>..</v>
      </c>
      <c r="F32" s="21">
        <f t="shared" si="2"/>
        <v>4.5213972478451536</v>
      </c>
      <c r="G32" s="21">
        <f t="shared" si="2"/>
        <v>24.451837290185995</v>
      </c>
      <c r="H32" s="21">
        <f t="shared" si="2"/>
        <v>1.1946166641463785</v>
      </c>
      <c r="I32" s="21">
        <f t="shared" si="2"/>
        <v>5.5194314229547858</v>
      </c>
      <c r="J32" s="21" t="str">
        <f t="shared" si="2"/>
        <v>..</v>
      </c>
      <c r="K32" s="21">
        <f t="shared" si="2"/>
        <v>15.136851655829428</v>
      </c>
      <c r="L32" s="21">
        <f t="shared" si="2"/>
        <v>11.900801451686075</v>
      </c>
      <c r="M32" s="21" t="str">
        <f t="shared" si="2"/>
        <v>..</v>
      </c>
      <c r="N32" s="21" t="str">
        <f t="shared" si="2"/>
        <v>..</v>
      </c>
      <c r="O32" s="21" t="str">
        <f t="shared" si="2"/>
        <v>..</v>
      </c>
      <c r="P32" s="21">
        <f t="shared" si="2"/>
        <v>0.99803417510963255</v>
      </c>
      <c r="Q32" s="21" t="str">
        <f t="shared" si="2"/>
        <v>..</v>
      </c>
      <c r="R32" s="55"/>
    </row>
    <row r="33" spans="1:18">
      <c r="A33" s="5">
        <v>1999</v>
      </c>
      <c r="B33" s="87">
        <f t="shared" si="2"/>
        <v>100</v>
      </c>
      <c r="C33" s="21">
        <f t="shared" si="2"/>
        <v>3.7134406835359846</v>
      </c>
      <c r="D33" s="21" t="str">
        <f t="shared" si="2"/>
        <v>..</v>
      </c>
      <c r="E33" s="21" t="str">
        <f t="shared" si="2"/>
        <v>..</v>
      </c>
      <c r="F33" s="21">
        <f t="shared" si="2"/>
        <v>6.2767006243838326</v>
      </c>
      <c r="G33" s="21">
        <f t="shared" si="2"/>
        <v>14.24581005586592</v>
      </c>
      <c r="H33" s="21">
        <f t="shared" si="2"/>
        <v>2.6125534012487677</v>
      </c>
      <c r="I33" s="21">
        <f t="shared" si="2"/>
        <v>5.1758133420966148</v>
      </c>
      <c r="J33" s="21" t="str">
        <f t="shared" si="2"/>
        <v>..</v>
      </c>
      <c r="K33" s="21">
        <f t="shared" si="2"/>
        <v>9.7601051593821868</v>
      </c>
      <c r="L33" s="21" t="str">
        <f t="shared" si="2"/>
        <v>..</v>
      </c>
      <c r="M33" s="21" t="str">
        <f t="shared" si="2"/>
        <v>..</v>
      </c>
      <c r="N33" s="21" t="str">
        <f t="shared" si="2"/>
        <v>..</v>
      </c>
      <c r="O33" s="21" t="str">
        <f t="shared" si="2"/>
        <v>..</v>
      </c>
      <c r="P33" s="21">
        <f t="shared" si="2"/>
        <v>0.52579691094314829</v>
      </c>
      <c r="Q33" s="21" t="str">
        <f t="shared" si="2"/>
        <v>..</v>
      </c>
      <c r="R33" s="55"/>
    </row>
    <row r="34" spans="1:18">
      <c r="A34" s="5">
        <v>2000</v>
      </c>
      <c r="B34" s="87">
        <f t="shared" si="2"/>
        <v>100</v>
      </c>
      <c r="C34" s="21">
        <f t="shared" si="2"/>
        <v>2.027625287763414</v>
      </c>
      <c r="D34" s="21" t="str">
        <f t="shared" si="2"/>
        <v>..</v>
      </c>
      <c r="E34" s="21" t="str">
        <f t="shared" si="2"/>
        <v>..</v>
      </c>
      <c r="F34" s="21">
        <f t="shared" si="2"/>
        <v>3.4974322649194263</v>
      </c>
      <c r="G34" s="21">
        <f t="shared" si="2"/>
        <v>5.2063042323357527</v>
      </c>
      <c r="H34" s="21">
        <f t="shared" si="2"/>
        <v>2.3729413848060914</v>
      </c>
      <c r="I34" s="21">
        <f t="shared" si="2"/>
        <v>2.9396139543120241</v>
      </c>
      <c r="J34" s="21" t="str">
        <f t="shared" si="2"/>
        <v>..</v>
      </c>
      <c r="K34" s="21" t="str">
        <f t="shared" si="2"/>
        <v>..</v>
      </c>
      <c r="L34" s="21" t="str">
        <f t="shared" si="2"/>
        <v>..</v>
      </c>
      <c r="M34" s="21" t="str">
        <f t="shared" si="2"/>
        <v>..</v>
      </c>
      <c r="N34" s="21" t="str">
        <f t="shared" si="2"/>
        <v>..</v>
      </c>
      <c r="O34" s="21" t="str">
        <f t="shared" si="2"/>
        <v>..</v>
      </c>
      <c r="P34" s="21">
        <f t="shared" si="2"/>
        <v>0.54010979281034166</v>
      </c>
      <c r="Q34" s="21" t="str">
        <f t="shared" si="2"/>
        <v>..</v>
      </c>
      <c r="R34" s="55"/>
    </row>
    <row r="35" spans="1:18">
      <c r="A35" s="5">
        <v>2001</v>
      </c>
      <c r="B35" s="87">
        <f t="shared" si="2"/>
        <v>100</v>
      </c>
      <c r="C35" s="21">
        <f t="shared" si="2"/>
        <v>3.0662858860664359</v>
      </c>
      <c r="D35" s="21" t="str">
        <f t="shared" si="2"/>
        <v>..</v>
      </c>
      <c r="E35" s="21" t="str">
        <f t="shared" si="2"/>
        <v>..</v>
      </c>
      <c r="F35" s="21">
        <f t="shared" si="2"/>
        <v>5.9221403877949799</v>
      </c>
      <c r="G35" s="21">
        <f t="shared" si="2"/>
        <v>13.602885916128063</v>
      </c>
      <c r="H35" s="21">
        <f t="shared" si="2"/>
        <v>3.0662858860664359</v>
      </c>
      <c r="I35" s="21">
        <f t="shared" si="2"/>
        <v>6.0123252667969345</v>
      </c>
      <c r="J35" s="21" t="str">
        <f t="shared" si="2"/>
        <v>..</v>
      </c>
      <c r="K35" s="21" t="str">
        <f t="shared" si="2"/>
        <v>..</v>
      </c>
      <c r="L35" s="21" t="str">
        <f t="shared" si="2"/>
        <v>..</v>
      </c>
      <c r="M35" s="21" t="str">
        <f t="shared" si="2"/>
        <v>..</v>
      </c>
      <c r="N35" s="21" t="str">
        <f t="shared" si="2"/>
        <v>..</v>
      </c>
      <c r="O35" s="21" t="str">
        <f t="shared" si="2"/>
        <v>..</v>
      </c>
      <c r="P35" s="21">
        <f t="shared" si="2"/>
        <v>0.63129415301367808</v>
      </c>
      <c r="Q35" s="21" t="str">
        <f t="shared" si="2"/>
        <v>..</v>
      </c>
      <c r="R35" s="55"/>
    </row>
    <row r="36" spans="1:18">
      <c r="A36" s="5">
        <v>2002</v>
      </c>
      <c r="B36" s="87">
        <f t="shared" si="2"/>
        <v>100</v>
      </c>
      <c r="C36" s="21">
        <f t="shared" si="2"/>
        <v>3.7274902405238635</v>
      </c>
      <c r="D36" s="21" t="str">
        <f t="shared" si="2"/>
        <v>..</v>
      </c>
      <c r="E36" s="21" t="str">
        <f t="shared" si="2"/>
        <v>..</v>
      </c>
      <c r="F36" s="21">
        <f t="shared" si="2"/>
        <v>4.1556479032867397</v>
      </c>
      <c r="G36" s="21">
        <f t="shared" si="2"/>
        <v>13.764009570583049</v>
      </c>
      <c r="H36" s="21">
        <f t="shared" si="2"/>
        <v>1.8259665029593248</v>
      </c>
      <c r="I36" s="21">
        <f t="shared" si="2"/>
        <v>4.7601057801284474</v>
      </c>
      <c r="J36" s="21" t="str">
        <f t="shared" si="2"/>
        <v>..</v>
      </c>
      <c r="K36" s="21" t="str">
        <f t="shared" si="2"/>
        <v>..</v>
      </c>
      <c r="L36" s="21" t="str">
        <f t="shared" si="2"/>
        <v>..</v>
      </c>
      <c r="M36" s="21" t="str">
        <f t="shared" si="2"/>
        <v>..</v>
      </c>
      <c r="N36" s="21" t="str">
        <f t="shared" si="2"/>
        <v>..</v>
      </c>
      <c r="O36" s="21" t="str">
        <f t="shared" si="2"/>
        <v>..</v>
      </c>
      <c r="P36" s="21">
        <f t="shared" si="2"/>
        <v>0.84372245309155025</v>
      </c>
      <c r="Q36" s="21" t="str">
        <f t="shared" si="2"/>
        <v>..</v>
      </c>
      <c r="R36" s="55"/>
    </row>
    <row r="37" spans="1:18">
      <c r="A37" s="5">
        <v>2003</v>
      </c>
      <c r="B37" s="87">
        <f t="shared" si="2"/>
        <v>100</v>
      </c>
      <c r="C37" s="21">
        <f t="shared" si="2"/>
        <v>3.2596805950557863</v>
      </c>
      <c r="D37" s="21" t="str">
        <f t="shared" si="2"/>
        <v>..</v>
      </c>
      <c r="E37" s="21" t="str">
        <f t="shared" si="2"/>
        <v>..</v>
      </c>
      <c r="F37" s="21">
        <f t="shared" si="2"/>
        <v>3.9159921242616491</v>
      </c>
      <c r="G37" s="21">
        <f t="shared" si="2"/>
        <v>10.88383285933056</v>
      </c>
      <c r="H37" s="21">
        <f t="shared" si="2"/>
        <v>2.373660030627871</v>
      </c>
      <c r="I37" s="21">
        <f t="shared" si="2"/>
        <v>6.3662218332968719</v>
      </c>
      <c r="J37" s="21" t="str">
        <f t="shared" si="2"/>
        <v>..</v>
      </c>
      <c r="K37" s="21" t="str">
        <f t="shared" si="2"/>
        <v>..</v>
      </c>
      <c r="L37" s="21" t="str">
        <f t="shared" si="2"/>
        <v>..</v>
      </c>
      <c r="M37" s="21" t="str">
        <f t="shared" si="2"/>
        <v>..</v>
      </c>
      <c r="N37" s="21" t="str">
        <f t="shared" si="2"/>
        <v>..</v>
      </c>
      <c r="O37" s="21" t="str">
        <f t="shared" si="2"/>
        <v>..</v>
      </c>
      <c r="P37" s="21">
        <f t="shared" si="2"/>
        <v>1.115729599649967</v>
      </c>
      <c r="Q37" s="21" t="str">
        <f t="shared" si="2"/>
        <v>..</v>
      </c>
      <c r="R37" s="55"/>
    </row>
    <row r="38" spans="1:18">
      <c r="A38" s="5">
        <v>2004</v>
      </c>
      <c r="B38" s="87">
        <f t="shared" si="2"/>
        <v>100</v>
      </c>
      <c r="C38" s="21">
        <f t="shared" si="2"/>
        <v>2.5433324623290656</v>
      </c>
      <c r="D38" s="21" t="str">
        <f t="shared" si="2"/>
        <v>..</v>
      </c>
      <c r="E38" s="21" t="str">
        <f t="shared" si="2"/>
        <v>..</v>
      </c>
      <c r="F38" s="21">
        <f t="shared" si="2"/>
        <v>3.6843480533054613</v>
      </c>
      <c r="G38" s="21">
        <f t="shared" si="2"/>
        <v>10.016549081090497</v>
      </c>
      <c r="H38" s="21">
        <f t="shared" si="2"/>
        <v>1.2803762738437419</v>
      </c>
      <c r="I38" s="21">
        <f t="shared" si="2"/>
        <v>4.7992335162442297</v>
      </c>
      <c r="J38" s="21" t="str">
        <f t="shared" si="2"/>
        <v>..</v>
      </c>
      <c r="K38" s="21" t="str">
        <f t="shared" si="2"/>
        <v>..</v>
      </c>
      <c r="L38" s="21" t="str">
        <f t="shared" si="2"/>
        <v>..</v>
      </c>
      <c r="M38" s="21" t="str">
        <f t="shared" si="2"/>
        <v>..</v>
      </c>
      <c r="N38" s="21" t="str">
        <f t="shared" si="2"/>
        <v>..</v>
      </c>
      <c r="O38" s="21" t="str">
        <f t="shared" si="2"/>
        <v>..</v>
      </c>
      <c r="P38" s="21">
        <f t="shared" si="2"/>
        <v>0.94939465203379514</v>
      </c>
      <c r="Q38" s="21" t="str">
        <f t="shared" si="2"/>
        <v>..</v>
      </c>
      <c r="R38" s="55"/>
    </row>
    <row r="39" spans="1:18">
      <c r="A39" s="5">
        <v>2005</v>
      </c>
      <c r="B39" s="87">
        <f t="shared" si="2"/>
        <v>100</v>
      </c>
      <c r="C39" s="21">
        <f t="shared" si="2"/>
        <v>2.2891131939437637</v>
      </c>
      <c r="D39" s="21" t="str">
        <f t="shared" si="2"/>
        <v>..</v>
      </c>
      <c r="E39" s="21" t="str">
        <f t="shared" si="2"/>
        <v>..</v>
      </c>
      <c r="F39" s="21">
        <f t="shared" si="2"/>
        <v>3.9473684210526314</v>
      </c>
      <c r="G39" s="21">
        <f t="shared" si="2"/>
        <v>15.49206921413122</v>
      </c>
      <c r="H39" s="21">
        <f t="shared" si="2"/>
        <v>1.4149242970439799</v>
      </c>
      <c r="I39" s="21">
        <f t="shared" si="2"/>
        <v>4.5061283345349681</v>
      </c>
      <c r="J39" s="21" t="str">
        <f t="shared" si="2"/>
        <v>..</v>
      </c>
      <c r="K39" s="21" t="str">
        <f t="shared" si="2"/>
        <v>..</v>
      </c>
      <c r="L39" s="21" t="str">
        <f t="shared" si="2"/>
        <v>..</v>
      </c>
      <c r="M39" s="21" t="str">
        <f t="shared" si="2"/>
        <v>..</v>
      </c>
      <c r="N39" s="21" t="str">
        <f t="shared" si="2"/>
        <v>..</v>
      </c>
      <c r="O39" s="21" t="str">
        <f t="shared" si="2"/>
        <v>..</v>
      </c>
      <c r="P39" s="21">
        <f t="shared" si="2"/>
        <v>0.75702956020187473</v>
      </c>
      <c r="Q39" s="21" t="str">
        <f t="shared" si="2"/>
        <v>..</v>
      </c>
      <c r="R39" s="55"/>
    </row>
    <row r="40" spans="1:18">
      <c r="A40" s="5">
        <v>2006</v>
      </c>
      <c r="B40" s="87">
        <f t="shared" si="2"/>
        <v>100</v>
      </c>
      <c r="C40" s="21">
        <f t="shared" si="2"/>
        <v>2.7540771141591964</v>
      </c>
      <c r="D40" s="21" t="str">
        <f t="shared" si="2"/>
        <v>..</v>
      </c>
      <c r="E40" s="21" t="str">
        <f t="shared" si="2"/>
        <v>..</v>
      </c>
      <c r="F40" s="21">
        <f t="shared" si="2"/>
        <v>4.4605248946970519</v>
      </c>
      <c r="G40" s="21" t="str">
        <f t="shared" si="2"/>
        <v>..</v>
      </c>
      <c r="H40" s="21">
        <f t="shared" si="2"/>
        <v>1.846851711847932</v>
      </c>
      <c r="I40" s="21">
        <f t="shared" si="2"/>
        <v>4.1473161248514963</v>
      </c>
      <c r="J40" s="21" t="str">
        <f t="shared" si="2"/>
        <v>..</v>
      </c>
      <c r="K40" s="21" t="str">
        <f t="shared" si="2"/>
        <v>..</v>
      </c>
      <c r="L40" s="21" t="str">
        <f t="shared" si="2"/>
        <v>..</v>
      </c>
      <c r="M40" s="21" t="str">
        <f t="shared" si="2"/>
        <v>..</v>
      </c>
      <c r="N40" s="21" t="str">
        <f t="shared" si="2"/>
        <v>..</v>
      </c>
      <c r="O40" s="21" t="str">
        <f t="shared" si="2"/>
        <v>..</v>
      </c>
      <c r="P40" s="21" t="str">
        <f t="shared" si="2"/>
        <v>..</v>
      </c>
      <c r="Q40" s="21" t="str">
        <f t="shared" si="2"/>
        <v>..</v>
      </c>
      <c r="R40" s="55"/>
    </row>
    <row r="41" spans="1:18">
      <c r="A41" s="5">
        <v>2007</v>
      </c>
      <c r="B41" s="87">
        <f t="shared" si="2"/>
        <v>100</v>
      </c>
      <c r="C41" s="21">
        <f t="shared" si="2"/>
        <v>2.3299550726151921</v>
      </c>
      <c r="D41" s="21" t="str">
        <f t="shared" si="2"/>
        <v>..</v>
      </c>
      <c r="E41" s="21" t="str">
        <f t="shared" si="2"/>
        <v>..</v>
      </c>
      <c r="F41" s="21">
        <f t="shared" si="2"/>
        <v>7.4600355239786866</v>
      </c>
      <c r="G41" s="21" t="str">
        <f t="shared" si="2"/>
        <v>..</v>
      </c>
      <c r="H41" s="21">
        <f t="shared" si="2"/>
        <v>1.2433392539964476</v>
      </c>
      <c r="I41" s="21">
        <f t="shared" si="2"/>
        <v>6.0390763765541733</v>
      </c>
      <c r="J41" s="21" t="str">
        <f t="shared" si="2"/>
        <v>..</v>
      </c>
      <c r="K41" s="21" t="str">
        <f t="shared" si="2"/>
        <v>..</v>
      </c>
      <c r="L41" s="21" t="str">
        <f t="shared" si="2"/>
        <v>..</v>
      </c>
      <c r="M41" s="21" t="str">
        <f t="shared" si="2"/>
        <v>..</v>
      </c>
      <c r="N41" s="21" t="str">
        <f t="shared" si="2"/>
        <v>..</v>
      </c>
      <c r="O41" s="21" t="str">
        <f t="shared" si="2"/>
        <v>..</v>
      </c>
      <c r="P41" s="21" t="str">
        <f t="shared" si="2"/>
        <v>..</v>
      </c>
      <c r="Q41" s="21" t="str">
        <f t="shared" si="2"/>
        <v>..</v>
      </c>
      <c r="R41" s="55"/>
    </row>
    <row r="42" spans="1:18">
      <c r="A42" s="5">
        <v>2008</v>
      </c>
      <c r="B42" s="87">
        <f t="shared" si="2"/>
        <v>100</v>
      </c>
      <c r="C42" s="21">
        <f t="shared" si="2"/>
        <v>2.1338872627702772</v>
      </c>
      <c r="D42" s="21" t="str">
        <f t="shared" si="2"/>
        <v>..</v>
      </c>
      <c r="E42" s="21" t="str">
        <f t="shared" si="2"/>
        <v>..</v>
      </c>
      <c r="F42" s="21">
        <f t="shared" si="2"/>
        <v>6.2978000188839589</v>
      </c>
      <c r="G42" s="21" t="str">
        <f t="shared" si="2"/>
        <v>..</v>
      </c>
      <c r="H42" s="21">
        <f t="shared" si="2"/>
        <v>2.7381739212538951</v>
      </c>
      <c r="I42" s="21">
        <f t="shared" si="2"/>
        <v>4.2394485884241346</v>
      </c>
      <c r="J42" s="21" t="str">
        <f t="shared" si="2"/>
        <v>..</v>
      </c>
      <c r="K42" s="21" t="str">
        <f t="shared" si="2"/>
        <v>..</v>
      </c>
      <c r="L42" s="21" t="str">
        <f t="shared" si="2"/>
        <v>..</v>
      </c>
      <c r="M42" s="21" t="str">
        <f t="shared" ref="M42:Q42" si="3">IF(ISERROR((M16/$B16)*100),"..",(M16/$B16)*100)</f>
        <v>..</v>
      </c>
      <c r="N42" s="21" t="str">
        <f t="shared" si="3"/>
        <v>..</v>
      </c>
      <c r="O42" s="21" t="str">
        <f t="shared" si="3"/>
        <v>..</v>
      </c>
      <c r="P42" s="21" t="str">
        <f t="shared" si="3"/>
        <v>..</v>
      </c>
      <c r="Q42" s="21" t="str">
        <f t="shared" si="3"/>
        <v>..</v>
      </c>
      <c r="R42" s="55"/>
    </row>
    <row r="43" spans="1:18">
      <c r="A43" s="5">
        <v>2009</v>
      </c>
      <c r="B43" s="87">
        <f t="shared" ref="B43:Q44" si="4">IF(ISERROR((B17/$B17)*100),"..",(B17/$B17)*100)</f>
        <v>100</v>
      </c>
      <c r="C43" s="21">
        <f t="shared" si="4"/>
        <v>2.7096342551293491</v>
      </c>
      <c r="D43" s="21" t="str">
        <f t="shared" si="4"/>
        <v>..</v>
      </c>
      <c r="E43" s="21" t="str">
        <f t="shared" si="4"/>
        <v>..</v>
      </c>
      <c r="F43" s="21">
        <f t="shared" si="4"/>
        <v>9.0544157002676187</v>
      </c>
      <c r="G43" s="21" t="str">
        <f t="shared" si="4"/>
        <v>..</v>
      </c>
      <c r="H43" s="21">
        <f t="shared" si="4"/>
        <v>2.3193577163247103</v>
      </c>
      <c r="I43" s="21">
        <f t="shared" si="4"/>
        <v>4.5272078501338093</v>
      </c>
      <c r="J43" s="21" t="str">
        <f t="shared" si="4"/>
        <v>..</v>
      </c>
      <c r="K43" s="21" t="str">
        <f t="shared" si="4"/>
        <v>..</v>
      </c>
      <c r="L43" s="21" t="str">
        <f t="shared" si="4"/>
        <v>..</v>
      </c>
      <c r="M43" s="21" t="str">
        <f t="shared" si="4"/>
        <v>..</v>
      </c>
      <c r="N43" s="21" t="str">
        <f t="shared" si="4"/>
        <v>..</v>
      </c>
      <c r="O43" s="21" t="str">
        <f t="shared" si="4"/>
        <v>..</v>
      </c>
      <c r="P43" s="21" t="str">
        <f t="shared" si="4"/>
        <v>..</v>
      </c>
      <c r="Q43" s="21" t="str">
        <f t="shared" si="4"/>
        <v>..</v>
      </c>
      <c r="R43" s="55"/>
    </row>
    <row r="44" spans="1:18">
      <c r="A44" s="5">
        <v>2010</v>
      </c>
      <c r="B44" s="87">
        <f t="shared" si="4"/>
        <v>100</v>
      </c>
      <c r="C44" s="21" t="str">
        <f t="shared" si="4"/>
        <v>..</v>
      </c>
      <c r="D44" s="21" t="str">
        <f t="shared" si="4"/>
        <v>..</v>
      </c>
      <c r="E44" s="21" t="str">
        <f t="shared" si="4"/>
        <v>..</v>
      </c>
      <c r="F44" s="21">
        <f t="shared" si="4"/>
        <v>8.5571040108769552</v>
      </c>
      <c r="G44" s="21" t="str">
        <f t="shared" si="4"/>
        <v>..</v>
      </c>
      <c r="H44" s="21" t="str">
        <f t="shared" si="4"/>
        <v>..</v>
      </c>
      <c r="I44" s="21">
        <f t="shared" si="4"/>
        <v>5.4214819850441875</v>
      </c>
      <c r="J44" s="21" t="str">
        <f t="shared" si="4"/>
        <v>..</v>
      </c>
      <c r="K44" s="21" t="str">
        <f t="shared" si="4"/>
        <v>..</v>
      </c>
      <c r="L44" s="21" t="str">
        <f t="shared" si="4"/>
        <v>..</v>
      </c>
      <c r="M44" s="21" t="str">
        <f t="shared" si="4"/>
        <v>..</v>
      </c>
      <c r="N44" s="21" t="str">
        <f t="shared" si="4"/>
        <v>..</v>
      </c>
      <c r="O44" s="21" t="str">
        <f t="shared" si="4"/>
        <v>..</v>
      </c>
      <c r="P44" s="21" t="str">
        <f t="shared" si="4"/>
        <v>..</v>
      </c>
      <c r="Q44" s="21" t="str">
        <f t="shared" si="4"/>
        <v>..</v>
      </c>
      <c r="R44" s="55"/>
    </row>
    <row r="45" spans="1:18">
      <c r="A45" s="5">
        <v>2011</v>
      </c>
      <c r="B45" s="87">
        <f t="shared" ref="B45:Q45" si="5">IF(ISERROR((B19/$B19)*100),"..",(B19/$B19)*100)</f>
        <v>100</v>
      </c>
      <c r="C45" s="21" t="str">
        <f t="shared" si="5"/>
        <v>..</v>
      </c>
      <c r="D45" s="21" t="str">
        <f t="shared" si="5"/>
        <v>..</v>
      </c>
      <c r="E45" s="21" t="str">
        <f t="shared" si="5"/>
        <v>..</v>
      </c>
      <c r="F45" s="21">
        <f t="shared" si="5"/>
        <v>7.4294765424649274</v>
      </c>
      <c r="G45" s="21" t="str">
        <f t="shared" si="5"/>
        <v>..</v>
      </c>
      <c r="H45" s="21" t="str">
        <f t="shared" si="5"/>
        <v>..</v>
      </c>
      <c r="I45" s="21">
        <f t="shared" si="5"/>
        <v>4.2314074521043903</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87">
        <f t="shared" ref="B46:Q46" si="6">IF(ISERROR((B20/$B20)*100),"..",(B20/$B20)*100)</f>
        <v>100</v>
      </c>
      <c r="C46" s="21" t="str">
        <f t="shared" si="6"/>
        <v>..</v>
      </c>
      <c r="D46" s="21" t="str">
        <f t="shared" si="6"/>
        <v>..</v>
      </c>
      <c r="E46" s="21" t="str">
        <f t="shared" si="6"/>
        <v>..</v>
      </c>
      <c r="F46" s="21">
        <f t="shared" si="6"/>
        <v>6.2673422608276033</v>
      </c>
      <c r="G46" s="21" t="str">
        <f t="shared" si="6"/>
        <v>..</v>
      </c>
      <c r="H46" s="21" t="str">
        <f t="shared" si="6"/>
        <v>..</v>
      </c>
      <c r="I46" s="21">
        <f t="shared" si="6"/>
        <v>4.0656291470623724</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7" spans="1:18">
      <c r="H47" s="55"/>
      <c r="I47" s="55"/>
      <c r="J47" s="55"/>
      <c r="K47" s="55"/>
      <c r="L47" s="55"/>
      <c r="M47" s="55"/>
      <c r="N47" s="55"/>
      <c r="O47" s="55"/>
      <c r="P47" s="55"/>
      <c r="Q47" s="55"/>
      <c r="R47" s="55"/>
    </row>
    <row r="48" spans="1:18">
      <c r="B48" s="1" t="s">
        <v>16</v>
      </c>
      <c r="C48" s="1" t="s">
        <v>57</v>
      </c>
      <c r="I48" s="55"/>
      <c r="J48" s="55" t="s">
        <v>26</v>
      </c>
      <c r="K48" s="55"/>
      <c r="L48" s="55"/>
      <c r="M48" s="55"/>
      <c r="N48" s="55"/>
      <c r="O48" s="55"/>
      <c r="P48" s="55"/>
      <c r="Q48" s="55"/>
      <c r="R48" s="55"/>
    </row>
    <row r="49" spans="1:18">
      <c r="I49" s="55"/>
      <c r="J49" s="55" t="s">
        <v>58</v>
      </c>
      <c r="K49" s="55"/>
      <c r="L49" s="55"/>
      <c r="M49" s="55"/>
      <c r="N49" s="55"/>
      <c r="O49" s="55"/>
      <c r="P49" s="55"/>
      <c r="Q49" s="55"/>
      <c r="R49" s="55"/>
    </row>
    <row r="50" spans="1:18">
      <c r="I50" s="55"/>
      <c r="J50" s="55" t="s">
        <v>57</v>
      </c>
      <c r="K50" s="55"/>
      <c r="L50" s="55"/>
      <c r="M50" s="55"/>
      <c r="N50" s="55"/>
      <c r="O50" s="55"/>
      <c r="P50" s="55"/>
      <c r="Q50" s="55"/>
      <c r="R50" s="55"/>
    </row>
    <row r="51" spans="1:18">
      <c r="H51" s="55"/>
      <c r="I51" s="55"/>
      <c r="J51" s="55"/>
      <c r="K51" s="55"/>
      <c r="L51" s="55"/>
      <c r="M51" s="55"/>
      <c r="N51" s="55"/>
      <c r="O51" s="55"/>
      <c r="P51" s="55"/>
      <c r="Q51" s="55"/>
      <c r="R51" s="55"/>
    </row>
    <row r="52" spans="1:18">
      <c r="H52" s="55"/>
      <c r="I52" s="55"/>
      <c r="J52" s="55"/>
      <c r="K52" s="55"/>
      <c r="L52" s="55"/>
      <c r="M52" s="55"/>
      <c r="N52" s="55"/>
      <c r="O52" s="55"/>
      <c r="P52" s="55"/>
      <c r="Q52" s="55"/>
      <c r="R52" s="55"/>
    </row>
    <row r="53" spans="1:18">
      <c r="H53" s="55"/>
      <c r="I53" s="55"/>
      <c r="J53" s="55"/>
      <c r="K53" s="55"/>
      <c r="L53" s="55"/>
      <c r="M53" s="55"/>
      <c r="N53" s="55"/>
      <c r="O53" s="55"/>
      <c r="P53" s="55"/>
      <c r="Q53" s="55"/>
      <c r="R53" s="55"/>
    </row>
    <row r="54" spans="1:18" ht="12.75">
      <c r="B54" s="7" t="str">
        <f>'Table of Contents'!B81</f>
        <v>Table 61: Real Gross M&amp;E Investment, Newfoundland and Labrador, Business Sector Industries, 1997-2012</v>
      </c>
      <c r="H54" s="55"/>
      <c r="I54" s="55"/>
      <c r="J54" s="86" t="str">
        <f>B54 &amp; " (continued)"</f>
        <v>Table 61: Real Gross M&amp;E Investment, Newfoundland and Labrador, Business Sector Industries, 1997-2012 (continued)</v>
      </c>
      <c r="K54" s="55"/>
      <c r="L54" s="55"/>
      <c r="M54" s="55"/>
      <c r="N54" s="55"/>
      <c r="O54" s="55"/>
      <c r="P54" s="55"/>
      <c r="Q54" s="55"/>
      <c r="R54" s="55"/>
    </row>
    <row r="55" spans="1:18">
      <c r="H55" s="55"/>
      <c r="I55" s="55"/>
      <c r="J55" s="55"/>
      <c r="K55" s="55"/>
      <c r="L55" s="55"/>
      <c r="M55" s="55"/>
      <c r="N55" s="55"/>
      <c r="O55" s="55"/>
      <c r="P55" s="55"/>
      <c r="Q55" s="55"/>
      <c r="R55" s="55"/>
    </row>
    <row r="56" spans="1:18" ht="33.75">
      <c r="A56" s="4"/>
      <c r="B56" s="94" t="s">
        <v>3</v>
      </c>
      <c r="C56" s="3" t="s">
        <v>2</v>
      </c>
      <c r="D56" s="3" t="s">
        <v>1</v>
      </c>
      <c r="E56" s="3" t="s">
        <v>0</v>
      </c>
      <c r="F56" s="3" t="s">
        <v>4</v>
      </c>
      <c r="G56" s="3" t="s">
        <v>5</v>
      </c>
      <c r="H56" s="3" t="s">
        <v>6</v>
      </c>
      <c r="I56" s="3" t="s">
        <v>7</v>
      </c>
      <c r="J56" s="3" t="s">
        <v>8</v>
      </c>
      <c r="K56" s="3" t="s">
        <v>9</v>
      </c>
      <c r="L56" s="3" t="str">
        <f>L3</f>
        <v>FIRE</v>
      </c>
      <c r="M56" s="3" t="s">
        <v>10</v>
      </c>
      <c r="N56" s="3" t="s">
        <v>15</v>
      </c>
      <c r="O56" s="3" t="s">
        <v>11</v>
      </c>
      <c r="P56" s="3" t="s">
        <v>12</v>
      </c>
      <c r="Q56" s="3" t="s">
        <v>13</v>
      </c>
      <c r="R56" s="55"/>
    </row>
    <row r="57" spans="1:18" ht="11.25" customHeight="1">
      <c r="A57" s="5"/>
      <c r="B57" s="141" t="s">
        <v>138</v>
      </c>
      <c r="C57" s="142"/>
      <c r="D57" s="142"/>
      <c r="E57" s="142"/>
      <c r="F57" s="142"/>
      <c r="G57" s="142"/>
      <c r="H57" s="142"/>
      <c r="I57" s="142"/>
      <c r="J57" s="142" t="s">
        <v>138</v>
      </c>
      <c r="K57" s="142"/>
      <c r="L57" s="142"/>
      <c r="M57" s="142"/>
      <c r="N57" s="142"/>
      <c r="O57" s="142"/>
      <c r="P57" s="142"/>
      <c r="Q57" s="142"/>
      <c r="R57" s="55"/>
    </row>
    <row r="58" spans="1:18">
      <c r="A58" s="5">
        <v>1997</v>
      </c>
      <c r="B58" s="92">
        <v>541.29999999999995</v>
      </c>
      <c r="C58" s="22">
        <v>16.100000000000001</v>
      </c>
      <c r="D58" s="22"/>
      <c r="E58" s="22" t="s">
        <v>25</v>
      </c>
      <c r="F58" s="22">
        <v>25.3</v>
      </c>
      <c r="G58" s="22">
        <v>66.400000000000006</v>
      </c>
      <c r="H58" s="22">
        <v>10.1</v>
      </c>
      <c r="I58" s="22">
        <v>30.7</v>
      </c>
      <c r="J58" s="22" t="s">
        <v>25</v>
      </c>
      <c r="K58" s="22">
        <v>52.1</v>
      </c>
      <c r="L58" s="22">
        <v>48.2</v>
      </c>
      <c r="M58" s="22" t="s">
        <v>25</v>
      </c>
      <c r="N58" s="22" t="s">
        <v>25</v>
      </c>
      <c r="O58" s="22" t="s">
        <v>25</v>
      </c>
      <c r="P58" s="22">
        <v>4.8</v>
      </c>
      <c r="Q58" s="22" t="s">
        <v>25</v>
      </c>
      <c r="R58" s="55"/>
    </row>
    <row r="59" spans="1:18">
      <c r="A59" s="5">
        <v>1998</v>
      </c>
      <c r="B59" s="92">
        <v>542.20000000000005</v>
      </c>
      <c r="C59" s="22">
        <v>23.7</v>
      </c>
      <c r="D59" s="22"/>
      <c r="E59" s="22" t="s">
        <v>25</v>
      </c>
      <c r="F59" s="22">
        <v>25.6</v>
      </c>
      <c r="G59" s="22">
        <v>137</v>
      </c>
      <c r="H59" s="22">
        <v>4.5999999999999996</v>
      </c>
      <c r="I59" s="22">
        <v>29.1</v>
      </c>
      <c r="J59" s="22" t="s">
        <v>25</v>
      </c>
      <c r="K59" s="22">
        <v>64.599999999999994</v>
      </c>
      <c r="L59" s="22">
        <v>64.2</v>
      </c>
      <c r="M59" s="22" t="s">
        <v>25</v>
      </c>
      <c r="N59" s="22" t="s">
        <v>25</v>
      </c>
      <c r="O59" s="22" t="s">
        <v>25</v>
      </c>
      <c r="P59" s="22">
        <v>5.8</v>
      </c>
      <c r="Q59" s="22" t="s">
        <v>25</v>
      </c>
      <c r="R59" s="55"/>
    </row>
    <row r="60" spans="1:18">
      <c r="A60" s="5">
        <v>1999</v>
      </c>
      <c r="B60" s="92">
        <v>508.4</v>
      </c>
      <c r="C60" s="22">
        <v>21.9</v>
      </c>
      <c r="D60" s="22"/>
      <c r="E60" s="22" t="s">
        <v>25</v>
      </c>
      <c r="F60" s="22">
        <v>32.700000000000003</v>
      </c>
      <c r="G60" s="22">
        <v>73.8</v>
      </c>
      <c r="H60" s="22">
        <v>10.8</v>
      </c>
      <c r="I60" s="22">
        <v>25</v>
      </c>
      <c r="J60" s="22" t="s">
        <v>25</v>
      </c>
      <c r="K60" s="22">
        <v>39.799999999999997</v>
      </c>
      <c r="L60" s="22" t="s">
        <v>25</v>
      </c>
      <c r="M60" s="22" t="s">
        <v>25</v>
      </c>
      <c r="N60" s="22" t="s">
        <v>25</v>
      </c>
      <c r="O60" s="22" t="s">
        <v>25</v>
      </c>
      <c r="P60" s="22">
        <v>2.9</v>
      </c>
      <c r="Q60" s="22" t="s">
        <v>25</v>
      </c>
      <c r="R60" s="55"/>
    </row>
    <row r="61" spans="1:18">
      <c r="A61" s="5">
        <v>2000</v>
      </c>
      <c r="B61" s="92">
        <v>939</v>
      </c>
      <c r="C61" s="22">
        <v>22.1</v>
      </c>
      <c r="D61" s="22"/>
      <c r="E61" s="22" t="s">
        <v>25</v>
      </c>
      <c r="F61" s="22">
        <v>33.6</v>
      </c>
      <c r="G61" s="22">
        <v>49.8</v>
      </c>
      <c r="H61" s="22">
        <v>18.7</v>
      </c>
      <c r="I61" s="22">
        <v>26.7</v>
      </c>
      <c r="J61" s="22" t="s">
        <v>25</v>
      </c>
      <c r="K61" s="22" t="s">
        <v>25</v>
      </c>
      <c r="L61" s="22" t="s">
        <v>25</v>
      </c>
      <c r="M61" s="22" t="s">
        <v>25</v>
      </c>
      <c r="N61" s="22" t="s">
        <v>25</v>
      </c>
      <c r="O61" s="22" t="s">
        <v>25</v>
      </c>
      <c r="P61" s="22">
        <v>5.4</v>
      </c>
      <c r="Q61" s="22" t="s">
        <v>25</v>
      </c>
      <c r="R61" s="55"/>
    </row>
    <row r="62" spans="1:18">
      <c r="A62" s="5">
        <v>2001</v>
      </c>
      <c r="B62" s="92">
        <v>542.70000000000005</v>
      </c>
      <c r="C62" s="22">
        <v>19.2</v>
      </c>
      <c r="D62" s="22"/>
      <c r="E62" s="22" t="s">
        <v>25</v>
      </c>
      <c r="F62" s="22">
        <v>33.1</v>
      </c>
      <c r="G62" s="22">
        <v>74.2</v>
      </c>
      <c r="H62" s="22">
        <v>14.2</v>
      </c>
      <c r="I62" s="22">
        <v>32.299999999999997</v>
      </c>
      <c r="J62" s="22" t="s">
        <v>25</v>
      </c>
      <c r="K62" s="22" t="s">
        <v>25</v>
      </c>
      <c r="L62" s="22" t="s">
        <v>25</v>
      </c>
      <c r="M62" s="22" t="s">
        <v>25</v>
      </c>
      <c r="N62" s="22" t="s">
        <v>25</v>
      </c>
      <c r="O62" s="22" t="s">
        <v>25</v>
      </c>
      <c r="P62" s="22">
        <v>3.7</v>
      </c>
      <c r="Q62" s="22" t="s">
        <v>25</v>
      </c>
      <c r="R62" s="55"/>
    </row>
    <row r="63" spans="1:18">
      <c r="A63" s="5">
        <v>2002</v>
      </c>
      <c r="B63" s="92">
        <v>667.2</v>
      </c>
      <c r="C63" s="22">
        <v>28.3</v>
      </c>
      <c r="D63" s="22" t="s">
        <v>25</v>
      </c>
      <c r="E63" s="22" t="s">
        <v>25</v>
      </c>
      <c r="F63" s="22">
        <v>28.4</v>
      </c>
      <c r="G63" s="22">
        <v>91.5</v>
      </c>
      <c r="H63" s="22">
        <v>10.5</v>
      </c>
      <c r="I63" s="22">
        <v>31.8</v>
      </c>
      <c r="J63" s="22" t="s">
        <v>25</v>
      </c>
      <c r="K63" s="22" t="s">
        <v>25</v>
      </c>
      <c r="L63" s="22" t="s">
        <v>25</v>
      </c>
      <c r="M63" s="22" t="s">
        <v>25</v>
      </c>
      <c r="N63" s="22" t="s">
        <v>25</v>
      </c>
      <c r="O63" s="22" t="s">
        <v>25</v>
      </c>
      <c r="P63" s="22">
        <v>6.1</v>
      </c>
      <c r="Q63" s="22" t="s">
        <v>25</v>
      </c>
      <c r="R63" s="55"/>
    </row>
    <row r="64" spans="1:18">
      <c r="A64" s="5">
        <v>2003</v>
      </c>
      <c r="B64" s="92">
        <v>792.4</v>
      </c>
      <c r="C64" s="22">
        <v>28.3</v>
      </c>
      <c r="D64" s="22" t="s">
        <v>25</v>
      </c>
      <c r="E64" s="22" t="s">
        <v>25</v>
      </c>
      <c r="F64" s="22">
        <v>31.6</v>
      </c>
      <c r="G64" s="22">
        <v>86.9</v>
      </c>
      <c r="H64" s="22">
        <v>16.3</v>
      </c>
      <c r="I64" s="22">
        <v>49.8</v>
      </c>
      <c r="J64" s="22" t="s">
        <v>25</v>
      </c>
      <c r="K64" s="22" t="s">
        <v>25</v>
      </c>
      <c r="L64" s="22" t="s">
        <v>25</v>
      </c>
      <c r="M64" s="22" t="s">
        <v>25</v>
      </c>
      <c r="N64" s="22" t="s">
        <v>25</v>
      </c>
      <c r="O64" s="22" t="s">
        <v>25</v>
      </c>
      <c r="P64" s="22">
        <v>9.4</v>
      </c>
      <c r="Q64" s="22" t="s">
        <v>25</v>
      </c>
      <c r="R64" s="55"/>
    </row>
    <row r="65" spans="1:18">
      <c r="A65" s="5">
        <v>2004</v>
      </c>
      <c r="B65" s="92">
        <v>1045.3</v>
      </c>
      <c r="C65" s="22">
        <v>28.4</v>
      </c>
      <c r="D65" s="22" t="s">
        <v>25</v>
      </c>
      <c r="E65" s="22" t="s">
        <v>25</v>
      </c>
      <c r="F65" s="22">
        <v>39.5</v>
      </c>
      <c r="G65" s="22">
        <v>104.9</v>
      </c>
      <c r="H65" s="22">
        <v>12</v>
      </c>
      <c r="I65" s="22">
        <v>49.6</v>
      </c>
      <c r="J65" s="22" t="s">
        <v>25</v>
      </c>
      <c r="K65" s="22" t="s">
        <v>25</v>
      </c>
      <c r="L65" s="22" t="s">
        <v>25</v>
      </c>
      <c r="M65" s="22" t="s">
        <v>25</v>
      </c>
      <c r="N65" s="22" t="s">
        <v>25</v>
      </c>
      <c r="O65" s="22" t="s">
        <v>25</v>
      </c>
      <c r="P65" s="22">
        <v>10.3</v>
      </c>
      <c r="Q65" s="22" t="s">
        <v>25</v>
      </c>
      <c r="R65" s="55"/>
    </row>
    <row r="66" spans="1:18">
      <c r="A66" s="5">
        <v>2005</v>
      </c>
      <c r="B66" s="92">
        <v>1043.3</v>
      </c>
      <c r="C66" s="22">
        <v>25</v>
      </c>
      <c r="D66" s="22" t="s">
        <v>25</v>
      </c>
      <c r="E66" s="22" t="s">
        <v>25</v>
      </c>
      <c r="F66" s="22">
        <v>41.9</v>
      </c>
      <c r="G66" s="22">
        <v>162.5</v>
      </c>
      <c r="H66" s="22">
        <v>14.2</v>
      </c>
      <c r="I66" s="22">
        <v>46.7</v>
      </c>
      <c r="J66" s="22" t="s">
        <v>25</v>
      </c>
      <c r="K66" s="22" t="s">
        <v>25</v>
      </c>
      <c r="L66" s="22" t="s">
        <v>25</v>
      </c>
      <c r="M66" s="22" t="s">
        <v>25</v>
      </c>
      <c r="N66" s="22" t="s">
        <v>25</v>
      </c>
      <c r="O66" s="22" t="s">
        <v>25</v>
      </c>
      <c r="P66" s="22">
        <v>8.1</v>
      </c>
      <c r="Q66" s="22" t="s">
        <v>25</v>
      </c>
      <c r="R66" s="55"/>
    </row>
    <row r="67" spans="1:18">
      <c r="A67" s="5">
        <v>2006</v>
      </c>
      <c r="B67" s="92">
        <v>899.4</v>
      </c>
      <c r="C67" s="22">
        <v>25.5</v>
      </c>
      <c r="D67" s="22" t="s">
        <v>25</v>
      </c>
      <c r="E67" s="22" t="s">
        <v>25</v>
      </c>
      <c r="F67" s="22">
        <v>40.6</v>
      </c>
      <c r="G67" s="22"/>
      <c r="H67" s="22">
        <v>16.399999999999999</v>
      </c>
      <c r="I67" s="22">
        <v>37.299999999999997</v>
      </c>
      <c r="J67" s="22" t="s">
        <v>25</v>
      </c>
      <c r="K67" s="22" t="s">
        <v>25</v>
      </c>
      <c r="L67" s="22" t="s">
        <v>25</v>
      </c>
      <c r="M67" s="22" t="s">
        <v>25</v>
      </c>
      <c r="N67" s="22" t="s">
        <v>25</v>
      </c>
      <c r="O67" s="22" t="s">
        <v>25</v>
      </c>
      <c r="P67" s="22" t="s">
        <v>25</v>
      </c>
      <c r="Q67" s="22" t="s">
        <v>25</v>
      </c>
      <c r="R67" s="55"/>
    </row>
    <row r="68" spans="1:18">
      <c r="A68" s="5">
        <v>2007</v>
      </c>
      <c r="B68" s="92">
        <v>957.1</v>
      </c>
      <c r="C68" s="22">
        <v>22.3</v>
      </c>
      <c r="D68" s="22" t="s">
        <v>25</v>
      </c>
      <c r="E68" s="22" t="s">
        <v>25</v>
      </c>
      <c r="F68" s="22">
        <v>71.400000000000006</v>
      </c>
      <c r="G68" s="22" t="s">
        <v>25</v>
      </c>
      <c r="H68" s="22">
        <v>11.9</v>
      </c>
      <c r="I68" s="22">
        <v>57.8</v>
      </c>
      <c r="J68" s="22" t="s">
        <v>25</v>
      </c>
      <c r="K68" s="22" t="s">
        <v>25</v>
      </c>
      <c r="L68" s="22" t="s">
        <v>25</v>
      </c>
      <c r="M68" s="22" t="s">
        <v>25</v>
      </c>
      <c r="N68" s="22" t="s">
        <v>25</v>
      </c>
      <c r="O68" s="22" t="s">
        <v>25</v>
      </c>
      <c r="P68" s="22" t="s">
        <v>25</v>
      </c>
      <c r="Q68" s="22" t="s">
        <v>25</v>
      </c>
      <c r="R68" s="55"/>
    </row>
    <row r="69" spans="1:18">
      <c r="A69" s="5">
        <v>2008</v>
      </c>
      <c r="B69" s="92">
        <v>1010.6</v>
      </c>
      <c r="C69" s="22">
        <v>21.4</v>
      </c>
      <c r="D69" s="22" t="s">
        <v>25</v>
      </c>
      <c r="E69" s="22" t="s">
        <v>25</v>
      </c>
      <c r="F69" s="22">
        <v>62.2</v>
      </c>
      <c r="G69" s="22" t="s">
        <v>25</v>
      </c>
      <c r="H69" s="22">
        <v>28.2</v>
      </c>
      <c r="I69" s="22">
        <v>43.3</v>
      </c>
      <c r="J69" s="22" t="s">
        <v>25</v>
      </c>
      <c r="K69" s="22" t="s">
        <v>25</v>
      </c>
      <c r="L69" s="22" t="s">
        <v>25</v>
      </c>
      <c r="M69" s="22" t="s">
        <v>25</v>
      </c>
      <c r="N69" s="22" t="s">
        <v>25</v>
      </c>
      <c r="O69" s="22" t="s">
        <v>25</v>
      </c>
      <c r="P69" s="22" t="s">
        <v>25</v>
      </c>
      <c r="Q69" s="22" t="s">
        <v>25</v>
      </c>
      <c r="R69" s="55"/>
    </row>
    <row r="70" spans="1:18">
      <c r="A70" s="5">
        <v>2009</v>
      </c>
      <c r="B70" s="92">
        <v>806.1</v>
      </c>
      <c r="C70" s="22">
        <v>21.9</v>
      </c>
      <c r="D70" s="22" t="s">
        <v>25</v>
      </c>
      <c r="E70" s="22" t="s">
        <v>25</v>
      </c>
      <c r="F70" s="22">
        <v>70.099999999999994</v>
      </c>
      <c r="G70" s="22" t="s">
        <v>25</v>
      </c>
      <c r="H70" s="22">
        <v>19.100000000000001</v>
      </c>
      <c r="I70" s="22">
        <v>37.299999999999997</v>
      </c>
      <c r="J70" s="22" t="s">
        <v>25</v>
      </c>
      <c r="K70" s="22" t="s">
        <v>25</v>
      </c>
      <c r="L70" s="22" t="s">
        <v>25</v>
      </c>
      <c r="M70" s="22" t="s">
        <v>25</v>
      </c>
      <c r="N70" s="22" t="s">
        <v>25</v>
      </c>
      <c r="O70" s="22" t="s">
        <v>25</v>
      </c>
      <c r="P70" s="22" t="s">
        <v>25</v>
      </c>
      <c r="Q70" s="22" t="s">
        <v>25</v>
      </c>
      <c r="R70" s="55"/>
    </row>
    <row r="71" spans="1:18">
      <c r="A71" s="5">
        <v>2010</v>
      </c>
      <c r="B71" s="92">
        <v>1138.0999999999999</v>
      </c>
      <c r="C71" s="22" t="s">
        <v>25</v>
      </c>
      <c r="D71" s="22" t="s">
        <v>25</v>
      </c>
      <c r="E71" s="22" t="s">
        <v>25</v>
      </c>
      <c r="F71" s="22">
        <v>94.4</v>
      </c>
      <c r="G71" s="22" t="s">
        <v>25</v>
      </c>
      <c r="H71" s="22" t="s">
        <v>25</v>
      </c>
      <c r="I71" s="22">
        <v>63.2</v>
      </c>
      <c r="J71" s="22" t="s">
        <v>25</v>
      </c>
      <c r="K71" s="22" t="s">
        <v>25</v>
      </c>
      <c r="L71" s="22" t="s">
        <v>25</v>
      </c>
      <c r="M71" s="22" t="s">
        <v>25</v>
      </c>
      <c r="N71" s="22" t="s">
        <v>25</v>
      </c>
      <c r="O71" s="22" t="s">
        <v>25</v>
      </c>
      <c r="P71" s="22" t="s">
        <v>25</v>
      </c>
      <c r="Q71" s="22" t="s">
        <v>25</v>
      </c>
      <c r="R71" s="55"/>
    </row>
    <row r="72" spans="1:18">
      <c r="A72" s="5">
        <v>2011</v>
      </c>
      <c r="B72" s="92">
        <v>1317.8</v>
      </c>
      <c r="C72" s="22" t="s">
        <v>25</v>
      </c>
      <c r="D72" s="22" t="s">
        <v>25</v>
      </c>
      <c r="E72" s="22" t="s">
        <v>25</v>
      </c>
      <c r="F72" s="22">
        <v>93.8</v>
      </c>
      <c r="G72" s="22" t="s">
        <v>25</v>
      </c>
      <c r="H72" s="22" t="s">
        <v>25</v>
      </c>
      <c r="I72" s="22">
        <v>58</v>
      </c>
      <c r="J72" s="22" t="s">
        <v>25</v>
      </c>
      <c r="K72" s="22" t="s">
        <v>25</v>
      </c>
      <c r="L72" s="22" t="s">
        <v>25</v>
      </c>
      <c r="M72" s="22" t="s">
        <v>25</v>
      </c>
      <c r="N72" s="22" t="s">
        <v>25</v>
      </c>
      <c r="O72" s="22" t="s">
        <v>25</v>
      </c>
      <c r="P72" s="22" t="s">
        <v>25</v>
      </c>
      <c r="Q72" s="22" t="s">
        <v>25</v>
      </c>
      <c r="R72" s="55"/>
    </row>
    <row r="73" spans="1:18">
      <c r="A73" s="5">
        <v>2012</v>
      </c>
      <c r="B73" s="92">
        <v>1603.1</v>
      </c>
      <c r="C73" s="22" t="s">
        <v>25</v>
      </c>
      <c r="D73" s="22" t="s">
        <v>25</v>
      </c>
      <c r="E73" s="22" t="s">
        <v>25</v>
      </c>
      <c r="F73" s="22">
        <v>93.6</v>
      </c>
      <c r="G73" s="22" t="s">
        <v>25</v>
      </c>
      <c r="H73" s="22" t="s">
        <v>25</v>
      </c>
      <c r="I73" s="22">
        <v>69.2</v>
      </c>
      <c r="J73" s="22" t="s">
        <v>25</v>
      </c>
      <c r="K73" s="22" t="s">
        <v>25</v>
      </c>
      <c r="L73" s="22" t="s">
        <v>25</v>
      </c>
      <c r="M73" s="22" t="s">
        <v>25</v>
      </c>
      <c r="N73" s="22" t="s">
        <v>25</v>
      </c>
      <c r="O73" s="22" t="s">
        <v>25</v>
      </c>
      <c r="P73" s="22" t="s">
        <v>25</v>
      </c>
      <c r="Q73" s="22" t="s">
        <v>25</v>
      </c>
      <c r="R73" s="55"/>
    </row>
    <row r="74" spans="1:18">
      <c r="C74" s="55"/>
      <c r="D74" s="55"/>
      <c r="E74" s="55"/>
      <c r="F74" s="55"/>
      <c r="G74" s="55"/>
      <c r="H74" s="55"/>
      <c r="I74" s="55"/>
      <c r="J74" s="55"/>
      <c r="K74" s="55"/>
      <c r="L74" s="55"/>
      <c r="M74" s="55"/>
      <c r="N74" s="55"/>
      <c r="O74" s="55"/>
      <c r="P74" s="55"/>
      <c r="Q74" s="55"/>
      <c r="R74" s="55"/>
    </row>
    <row r="75" spans="1:18">
      <c r="A75" s="4"/>
      <c r="B75" s="10" t="s">
        <v>17</v>
      </c>
      <c r="C75" s="8"/>
      <c r="D75" s="8"/>
      <c r="E75" s="8"/>
      <c r="F75" s="8"/>
      <c r="G75" s="8"/>
      <c r="H75" s="10"/>
      <c r="I75" s="8"/>
      <c r="J75" s="10" t="s">
        <v>17</v>
      </c>
      <c r="K75" s="8"/>
      <c r="L75" s="8"/>
      <c r="M75" s="8"/>
      <c r="N75" s="8"/>
      <c r="O75" s="8"/>
      <c r="P75" s="8"/>
      <c r="Q75" s="8"/>
      <c r="R75" s="55"/>
    </row>
    <row r="76" spans="1:18">
      <c r="A76" s="26" t="s">
        <v>18</v>
      </c>
      <c r="B76" s="15">
        <f t="shared" ref="B76:Q78" si="7">IF(ISERROR((POWER(VLOOKUP(VALUE(RIGHT($A76,4)),$A$56:$Q$74,COLUMN(B$74),)/VLOOKUP(VALUE(LEFT($A76,4)),$A$56:$Q$74,COLUMN(B$74),),1/(VALUE(RIGHT($A76,4))-VALUE(LEFT($A76,4))))-1)*100),"n.a.",(POWER(VLOOKUP(VALUE(RIGHT($A76,4)),$A$56:$Q$74,COLUMN(B$74),)/VLOOKUP(VALUE(LEFT($A76,4)),$A$56:$Q$74,COLUMN(B$74),),1/(VALUE(RIGHT($A76,4))-VALUE(LEFT($A76,4))))-1)*100)</f>
        <v>5.8830244863741221</v>
      </c>
      <c r="C76" s="28" t="str">
        <f t="shared" si="7"/>
        <v>n.a.</v>
      </c>
      <c r="D76" s="28" t="str">
        <f t="shared" si="7"/>
        <v>n.a.</v>
      </c>
      <c r="E76" s="28" t="str">
        <f t="shared" si="7"/>
        <v>n.a.</v>
      </c>
      <c r="F76" s="28">
        <f t="shared" si="7"/>
        <v>10.659467200227413</v>
      </c>
      <c r="G76" s="28" t="str">
        <f t="shared" si="7"/>
        <v>n.a.</v>
      </c>
      <c r="H76" s="28" t="str">
        <f t="shared" si="7"/>
        <v>n.a.</v>
      </c>
      <c r="I76" s="28">
        <f t="shared" si="7"/>
        <v>5.7113060897379109</v>
      </c>
      <c r="J76" s="28" t="str">
        <f t="shared" si="7"/>
        <v>n.a.</v>
      </c>
      <c r="K76" s="28" t="str">
        <f t="shared" si="7"/>
        <v>n.a.</v>
      </c>
      <c r="L76" s="28" t="str">
        <f t="shared" si="7"/>
        <v>n.a.</v>
      </c>
      <c r="M76" s="28" t="str">
        <f t="shared" si="7"/>
        <v>n.a.</v>
      </c>
      <c r="N76" s="28" t="str">
        <f t="shared" si="7"/>
        <v>n.a.</v>
      </c>
      <c r="O76" s="28" t="str">
        <f t="shared" si="7"/>
        <v>n.a.</v>
      </c>
      <c r="P76" s="28" t="str">
        <f t="shared" si="7"/>
        <v>n.a.</v>
      </c>
      <c r="Q76" s="58" t="str">
        <f t="shared" si="7"/>
        <v>n.a.</v>
      </c>
      <c r="R76" s="55"/>
    </row>
    <row r="77" spans="1:18">
      <c r="A77" s="26" t="s">
        <v>19</v>
      </c>
      <c r="B77" s="16">
        <f t="shared" si="7"/>
        <v>20.155186459665497</v>
      </c>
      <c r="C77" s="28">
        <f t="shared" si="7"/>
        <v>11.136180218749514</v>
      </c>
      <c r="D77" s="28" t="str">
        <f t="shared" si="7"/>
        <v>n.a.</v>
      </c>
      <c r="E77" s="28" t="str">
        <f t="shared" si="7"/>
        <v>n.a.</v>
      </c>
      <c r="F77" s="28">
        <f t="shared" si="7"/>
        <v>9.9190379762299266</v>
      </c>
      <c r="G77" s="28">
        <f t="shared" si="7"/>
        <v>-9.1439703583930161</v>
      </c>
      <c r="H77" s="28">
        <f t="shared" si="7"/>
        <v>22.792943739727313</v>
      </c>
      <c r="I77" s="28">
        <f t="shared" si="7"/>
        <v>-4.5466967918070029</v>
      </c>
      <c r="J77" s="28" t="str">
        <f t="shared" si="7"/>
        <v>n.a.</v>
      </c>
      <c r="K77" s="28" t="str">
        <f t="shared" si="7"/>
        <v>n.a.</v>
      </c>
      <c r="L77" s="28" t="str">
        <f t="shared" si="7"/>
        <v>n.a.</v>
      </c>
      <c r="M77" s="28" t="str">
        <f t="shared" si="7"/>
        <v>n.a.</v>
      </c>
      <c r="N77" s="28" t="str">
        <f t="shared" si="7"/>
        <v>n.a.</v>
      </c>
      <c r="O77" s="28" t="str">
        <f t="shared" si="7"/>
        <v>n.a.</v>
      </c>
      <c r="P77" s="28">
        <f t="shared" si="7"/>
        <v>4.0041911525952045</v>
      </c>
      <c r="Q77" s="28" t="str">
        <f t="shared" si="7"/>
        <v>n.a.</v>
      </c>
      <c r="R77" s="55"/>
    </row>
    <row r="78" spans="1:18">
      <c r="A78" s="26" t="s">
        <v>20</v>
      </c>
      <c r="B78" s="16">
        <f t="shared" si="7"/>
        <v>1.9416087873832089</v>
      </c>
      <c r="C78" s="28" t="str">
        <f t="shared" si="7"/>
        <v>n.a.</v>
      </c>
      <c r="D78" s="28" t="str">
        <f t="shared" si="7"/>
        <v>n.a.</v>
      </c>
      <c r="E78" s="28" t="str">
        <f t="shared" si="7"/>
        <v>n.a.</v>
      </c>
      <c r="F78" s="28">
        <f t="shared" si="7"/>
        <v>10.882567030859791</v>
      </c>
      <c r="G78" s="28" t="str">
        <f t="shared" si="7"/>
        <v>n.a.</v>
      </c>
      <c r="H78" s="28" t="str">
        <f t="shared" si="7"/>
        <v>n.a.</v>
      </c>
      <c r="I78" s="28">
        <f t="shared" si="7"/>
        <v>8.9985151394772256</v>
      </c>
      <c r="J78" s="28" t="str">
        <f t="shared" si="7"/>
        <v>n.a.</v>
      </c>
      <c r="K78" s="28" t="str">
        <f t="shared" si="7"/>
        <v>n.a.</v>
      </c>
      <c r="L78" s="28" t="str">
        <f t="shared" si="7"/>
        <v>n.a.</v>
      </c>
      <c r="M78" s="28" t="str">
        <f t="shared" si="7"/>
        <v>n.a.</v>
      </c>
      <c r="N78" s="28" t="str">
        <f t="shared" si="7"/>
        <v>n.a.</v>
      </c>
      <c r="O78" s="28" t="str">
        <f t="shared" si="7"/>
        <v>n.a.</v>
      </c>
      <c r="P78" s="28" t="str">
        <f t="shared" si="7"/>
        <v>n.a.</v>
      </c>
      <c r="Q78" s="28" t="str">
        <f t="shared" si="7"/>
        <v>n.a.</v>
      </c>
      <c r="R78" s="55"/>
    </row>
    <row r="80" spans="1:18">
      <c r="B80" s="1" t="s">
        <v>16</v>
      </c>
      <c r="C80" s="1" t="s">
        <v>57</v>
      </c>
      <c r="J80" s="1" t="s">
        <v>23</v>
      </c>
      <c r="K80" s="1" t="s">
        <v>26</v>
      </c>
    </row>
    <row r="81" spans="10:11">
      <c r="K81" s="1" t="s">
        <v>58</v>
      </c>
    </row>
    <row r="82" spans="10:11">
      <c r="J82" s="1" t="s">
        <v>16</v>
      </c>
      <c r="K82" s="1" t="s">
        <v>57</v>
      </c>
    </row>
  </sheetData>
  <mergeCells count="6">
    <mergeCell ref="B4:I4"/>
    <mergeCell ref="J4:Q4"/>
    <mergeCell ref="B30:I30"/>
    <mergeCell ref="J30:Q30"/>
    <mergeCell ref="B57:I57"/>
    <mergeCell ref="J57:Q57"/>
  </mergeCells>
  <pageMargins left="0.70866141732283472" right="0.70866141732283472" top="0.74803149606299213" bottom="0.74803149606299213" header="0.31496062992125984" footer="0.31496062992125984"/>
  <pageSetup scale="80" orientation="landscape" horizontalDpi="300" verticalDpi="300" r:id="rId1"/>
  <rowBreaks count="1" manualBreakCount="1">
    <brk id="52"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sheetPr codeName="Sheet40">
    <tabColor theme="4" tint="-0.249977111117893"/>
  </sheetPr>
  <dimension ref="A1:P107"/>
  <sheetViews>
    <sheetView zoomScaleNormal="100" workbookViewId="0"/>
  </sheetViews>
  <sheetFormatPr defaultRowHeight="11.25" outlineLevelCol="1"/>
  <cols>
    <col min="1" max="1" width="9.140625" style="1"/>
    <col min="2" max="8" width="12.7109375" style="1" customWidth="1"/>
    <col min="9" max="9" width="14.7109375" style="1" customWidth="1"/>
    <col min="10" max="10" width="12.7109375" style="1" customWidth="1"/>
    <col min="11" max="11" width="9.140625" style="1"/>
    <col min="12" max="12" width="15.7109375" style="1" hidden="1" customWidth="1" outlineLevel="1"/>
    <col min="13" max="13" width="9.140625" style="1" collapsed="1"/>
    <col min="14" max="16384" width="9.140625" style="1"/>
  </cols>
  <sheetData>
    <row r="1" spans="1:14" ht="12.75">
      <c r="B1" s="7" t="str">
        <f>'Table of Contents'!B82</f>
        <v>Table 62: Nominal Gross Investment (Fixed, Non-Res) by Asset Type, Newfoundland and Labrador, Business Sector, 1997-2012</v>
      </c>
    </row>
    <row r="3" spans="1:14" ht="33.75">
      <c r="A3" s="4"/>
      <c r="B3" s="23" t="s">
        <v>45</v>
      </c>
      <c r="C3" s="12" t="s">
        <v>46</v>
      </c>
      <c r="D3" s="3" t="s">
        <v>47</v>
      </c>
      <c r="E3" s="3" t="s">
        <v>48</v>
      </c>
      <c r="F3" s="13" t="s">
        <v>153</v>
      </c>
      <c r="G3" s="3" t="s">
        <v>49</v>
      </c>
      <c r="H3" s="3" t="s">
        <v>50</v>
      </c>
      <c r="I3" s="3" t="s">
        <v>51</v>
      </c>
      <c r="J3" s="3" t="s">
        <v>52</v>
      </c>
      <c r="L3" s="3" t="s">
        <v>250</v>
      </c>
      <c r="M3" s="116"/>
      <c r="N3" s="116"/>
    </row>
    <row r="4" spans="1:14" ht="11.25" customHeight="1">
      <c r="A4" s="107"/>
      <c r="B4" s="142" t="s">
        <v>43</v>
      </c>
      <c r="C4" s="142"/>
      <c r="D4" s="142"/>
      <c r="E4" s="142"/>
      <c r="F4" s="142"/>
      <c r="G4" s="142"/>
      <c r="H4" s="142"/>
      <c r="I4" s="142"/>
      <c r="J4" s="142"/>
      <c r="L4" s="60"/>
      <c r="M4" s="116"/>
      <c r="N4" s="116"/>
    </row>
    <row r="5" spans="1:14">
      <c r="A5" s="5">
        <v>1997</v>
      </c>
      <c r="B5" s="92">
        <v>2051</v>
      </c>
      <c r="C5" s="109">
        <v>155.19999999999999</v>
      </c>
      <c r="D5" s="22">
        <v>1178.2</v>
      </c>
      <c r="E5" s="22">
        <v>600.9</v>
      </c>
      <c r="F5" s="14">
        <v>116.8</v>
      </c>
      <c r="G5" s="22">
        <f>SUM(H5:J5)</f>
        <v>229.6</v>
      </c>
      <c r="H5" s="22">
        <v>76.099999999999994</v>
      </c>
      <c r="I5" s="22">
        <v>79.599999999999994</v>
      </c>
      <c r="J5" s="22">
        <v>73.900000000000006</v>
      </c>
      <c r="L5" s="34">
        <v>2401.5</v>
      </c>
      <c r="M5" s="119"/>
      <c r="N5" s="116"/>
    </row>
    <row r="6" spans="1:14">
      <c r="A6" s="5">
        <v>1998</v>
      </c>
      <c r="B6" s="92">
        <v>2037.7</v>
      </c>
      <c r="C6" s="109">
        <v>123.7</v>
      </c>
      <c r="D6" s="22">
        <v>1037.2</v>
      </c>
      <c r="E6" s="22">
        <v>661.3</v>
      </c>
      <c r="F6" s="14">
        <v>215.5</v>
      </c>
      <c r="G6" s="22">
        <f t="shared" ref="G6:G20" si="0">SUM(H6:J6)</f>
        <v>278.10000000000002</v>
      </c>
      <c r="H6" s="22">
        <v>109.7</v>
      </c>
      <c r="I6" s="22">
        <v>75.8</v>
      </c>
      <c r="J6" s="22">
        <v>92.6</v>
      </c>
      <c r="L6" s="34">
        <v>2494.6</v>
      </c>
      <c r="M6" s="119"/>
      <c r="N6" s="116"/>
    </row>
    <row r="7" spans="1:14">
      <c r="A7" s="5">
        <v>1999</v>
      </c>
      <c r="B7" s="92">
        <v>2715.8</v>
      </c>
      <c r="C7" s="109">
        <v>159.9</v>
      </c>
      <c r="D7" s="22">
        <v>1490.3</v>
      </c>
      <c r="E7" s="22">
        <v>608.6</v>
      </c>
      <c r="F7" s="14">
        <v>457</v>
      </c>
      <c r="G7" s="22">
        <f t="shared" si="0"/>
        <v>326</v>
      </c>
      <c r="H7" s="22">
        <v>54.2</v>
      </c>
      <c r="I7" s="22">
        <v>109.2</v>
      </c>
      <c r="J7" s="22">
        <v>162.6</v>
      </c>
      <c r="L7" s="34">
        <v>3336.8</v>
      </c>
      <c r="M7" s="119"/>
      <c r="N7" s="116"/>
    </row>
    <row r="8" spans="1:14">
      <c r="A8" s="5">
        <v>2000</v>
      </c>
      <c r="B8" s="92">
        <v>2280.6</v>
      </c>
      <c r="C8" s="109">
        <v>147</v>
      </c>
      <c r="D8" s="22">
        <v>823.4</v>
      </c>
      <c r="E8" s="22">
        <v>1129.4000000000001</v>
      </c>
      <c r="F8" s="14">
        <v>180.8</v>
      </c>
      <c r="G8" s="22">
        <f t="shared" si="0"/>
        <v>267.39999999999998</v>
      </c>
      <c r="H8" s="22">
        <v>64.2</v>
      </c>
      <c r="I8" s="22">
        <v>137.5</v>
      </c>
      <c r="J8" s="22">
        <v>65.7</v>
      </c>
      <c r="L8" s="34">
        <v>2927.2</v>
      </c>
      <c r="M8" s="119"/>
      <c r="N8" s="116"/>
    </row>
    <row r="9" spans="1:14">
      <c r="A9" s="5">
        <v>2001</v>
      </c>
      <c r="B9" s="92">
        <v>2181.1999999999998</v>
      </c>
      <c r="C9" s="109">
        <v>189.7</v>
      </c>
      <c r="D9" s="22">
        <v>1136.4000000000001</v>
      </c>
      <c r="E9" s="22">
        <v>665.3</v>
      </c>
      <c r="F9" s="14">
        <v>189.8</v>
      </c>
      <c r="G9" s="22">
        <f t="shared" si="0"/>
        <v>290</v>
      </c>
      <c r="H9" s="22">
        <v>75.7</v>
      </c>
      <c r="I9" s="22">
        <v>121.4</v>
      </c>
      <c r="J9" s="22">
        <v>92.9</v>
      </c>
      <c r="L9" s="34">
        <v>2864.4</v>
      </c>
      <c r="M9" s="119"/>
      <c r="N9" s="116"/>
    </row>
    <row r="10" spans="1:14">
      <c r="A10" s="5">
        <v>2002</v>
      </c>
      <c r="B10" s="92">
        <v>2063.9</v>
      </c>
      <c r="C10" s="109">
        <v>140.6</v>
      </c>
      <c r="D10" s="22">
        <v>850.7</v>
      </c>
      <c r="E10" s="22">
        <v>794.1</v>
      </c>
      <c r="F10" s="14">
        <v>278.5</v>
      </c>
      <c r="G10" s="22">
        <f t="shared" si="0"/>
        <v>285.3</v>
      </c>
      <c r="H10" s="22">
        <v>76.5</v>
      </c>
      <c r="I10" s="22">
        <v>127.9</v>
      </c>
      <c r="J10" s="22">
        <v>80.900000000000006</v>
      </c>
      <c r="L10" s="34">
        <v>2776.3</v>
      </c>
      <c r="M10" s="119"/>
      <c r="N10" s="116"/>
    </row>
    <row r="11" spans="1:14">
      <c r="A11" s="5">
        <v>2003</v>
      </c>
      <c r="B11" s="92">
        <v>2432.6</v>
      </c>
      <c r="C11" s="109">
        <v>144.4</v>
      </c>
      <c r="D11" s="22">
        <v>1054.8</v>
      </c>
      <c r="E11" s="22">
        <v>914.2</v>
      </c>
      <c r="F11" s="14">
        <v>319.2</v>
      </c>
      <c r="G11" s="22">
        <f t="shared" si="0"/>
        <v>342.4</v>
      </c>
      <c r="H11" s="22">
        <v>122.7</v>
      </c>
      <c r="I11" s="22">
        <v>122.8</v>
      </c>
      <c r="J11" s="22">
        <v>96.9</v>
      </c>
      <c r="L11" s="34">
        <v>2956.2</v>
      </c>
      <c r="M11" s="119"/>
      <c r="N11" s="116"/>
    </row>
    <row r="12" spans="1:14">
      <c r="A12" s="5">
        <v>2004</v>
      </c>
      <c r="B12" s="92">
        <v>2936.7</v>
      </c>
      <c r="C12" s="109">
        <v>222.3</v>
      </c>
      <c r="D12" s="22">
        <v>1357.5</v>
      </c>
      <c r="E12" s="22">
        <v>1148.0999999999999</v>
      </c>
      <c r="F12" s="14">
        <v>208.9</v>
      </c>
      <c r="G12" s="22">
        <f t="shared" si="0"/>
        <v>369.7</v>
      </c>
      <c r="H12" s="22">
        <v>112.9</v>
      </c>
      <c r="I12" s="22">
        <v>125.6</v>
      </c>
      <c r="J12" s="22">
        <v>131.19999999999999</v>
      </c>
      <c r="L12" s="34">
        <v>3370.7</v>
      </c>
      <c r="M12" s="119"/>
      <c r="N12" s="116"/>
    </row>
    <row r="13" spans="1:14">
      <c r="A13" s="5">
        <v>2005</v>
      </c>
      <c r="B13" s="92">
        <v>3248.6</v>
      </c>
      <c r="C13" s="109">
        <v>234.4</v>
      </c>
      <c r="D13" s="22">
        <v>1546.5</v>
      </c>
      <c r="E13" s="22">
        <v>1109.5999999999999</v>
      </c>
      <c r="F13" s="14">
        <v>358.2</v>
      </c>
      <c r="G13" s="22">
        <f t="shared" si="0"/>
        <v>393</v>
      </c>
      <c r="H13" s="22">
        <v>123</v>
      </c>
      <c r="I13" s="22">
        <v>115.7</v>
      </c>
      <c r="J13" s="22">
        <v>154.30000000000001</v>
      </c>
      <c r="L13" s="34">
        <v>3790.2</v>
      </c>
      <c r="M13" s="119"/>
      <c r="N13" s="116"/>
    </row>
    <row r="14" spans="1:14">
      <c r="A14" s="5">
        <v>2006</v>
      </c>
      <c r="B14" s="92">
        <v>2913</v>
      </c>
      <c r="C14" s="109">
        <v>251.1</v>
      </c>
      <c r="D14" s="22">
        <v>1087.4000000000001</v>
      </c>
      <c r="E14" s="22">
        <v>925.9</v>
      </c>
      <c r="F14" s="14">
        <v>648.6</v>
      </c>
      <c r="G14" s="22">
        <f t="shared" si="0"/>
        <v>397.1</v>
      </c>
      <c r="H14" s="22">
        <v>99.3</v>
      </c>
      <c r="I14" s="22">
        <v>157.30000000000001</v>
      </c>
      <c r="J14" s="22">
        <v>140.5</v>
      </c>
      <c r="L14" s="34">
        <v>3500.4</v>
      </c>
      <c r="M14" s="119"/>
      <c r="N14" s="116"/>
    </row>
    <row r="15" spans="1:14">
      <c r="A15" s="5">
        <v>2007</v>
      </c>
      <c r="B15" s="92">
        <v>2490.6</v>
      </c>
      <c r="C15" s="109">
        <v>191.4</v>
      </c>
      <c r="D15" s="22">
        <v>838.7</v>
      </c>
      <c r="E15" s="22">
        <v>957.1</v>
      </c>
      <c r="F15" s="14">
        <v>503.5</v>
      </c>
      <c r="G15" s="22">
        <f t="shared" si="0"/>
        <v>389.8</v>
      </c>
      <c r="H15" s="22">
        <v>139.9</v>
      </c>
      <c r="I15" s="22">
        <v>115.9</v>
      </c>
      <c r="J15" s="22">
        <v>134</v>
      </c>
      <c r="L15" s="34">
        <v>3181.9</v>
      </c>
      <c r="M15" s="119"/>
      <c r="N15" s="116"/>
    </row>
    <row r="16" spans="1:14">
      <c r="A16" s="5">
        <v>2008</v>
      </c>
      <c r="B16" s="92">
        <v>3078.9</v>
      </c>
      <c r="C16" s="109">
        <v>258.8</v>
      </c>
      <c r="D16" s="22">
        <v>1360.8</v>
      </c>
      <c r="E16" s="22">
        <v>1059.0999999999999</v>
      </c>
      <c r="F16" s="14">
        <v>400.2</v>
      </c>
      <c r="G16" s="22">
        <f t="shared" si="0"/>
        <v>395.9</v>
      </c>
      <c r="H16" s="22">
        <v>130.9</v>
      </c>
      <c r="I16" s="22">
        <v>140</v>
      </c>
      <c r="J16" s="22">
        <v>125</v>
      </c>
      <c r="L16" s="34">
        <v>3875.4</v>
      </c>
      <c r="M16" s="119"/>
      <c r="N16" s="116"/>
    </row>
    <row r="17" spans="1:14">
      <c r="A17" s="5">
        <v>2009</v>
      </c>
      <c r="B17" s="92">
        <v>2687.2</v>
      </c>
      <c r="C17" s="109">
        <v>161.9</v>
      </c>
      <c r="D17" s="22">
        <v>1372.7</v>
      </c>
      <c r="E17" s="22">
        <v>896.8</v>
      </c>
      <c r="F17" s="14">
        <v>255.8</v>
      </c>
      <c r="G17" s="115">
        <f t="shared" si="0"/>
        <v>372.86356821589203</v>
      </c>
      <c r="H17" s="22">
        <v>119.7</v>
      </c>
      <c r="I17" s="132">
        <v>124.16356821589204</v>
      </c>
      <c r="J17" s="22">
        <v>129</v>
      </c>
      <c r="L17" s="34">
        <v>3733.9</v>
      </c>
      <c r="M17" s="119"/>
      <c r="N17" s="116"/>
    </row>
    <row r="18" spans="1:14">
      <c r="A18" s="5">
        <v>2010</v>
      </c>
      <c r="B18" s="92">
        <v>3346.4</v>
      </c>
      <c r="C18" s="109">
        <v>439.7</v>
      </c>
      <c r="D18" s="22">
        <v>1133.0999999999999</v>
      </c>
      <c r="E18" s="22">
        <v>1176.8</v>
      </c>
      <c r="F18" s="14">
        <v>596.79999999999995</v>
      </c>
      <c r="G18" s="115">
        <f t="shared" si="0"/>
        <v>438.98050974512745</v>
      </c>
      <c r="H18" s="22">
        <v>160.80000000000001</v>
      </c>
      <c r="I18" s="132">
        <v>146.18050974512744</v>
      </c>
      <c r="J18" s="22">
        <v>132</v>
      </c>
      <c r="K18" s="116"/>
      <c r="L18" s="34">
        <v>4512.8</v>
      </c>
      <c r="M18" s="119"/>
      <c r="N18" s="116"/>
    </row>
    <row r="19" spans="1:14">
      <c r="A19" s="5">
        <v>2011</v>
      </c>
      <c r="B19" s="92">
        <v>4726.8</v>
      </c>
      <c r="C19" s="109">
        <v>433.8</v>
      </c>
      <c r="D19" s="22">
        <v>1815.9</v>
      </c>
      <c r="E19" s="22">
        <v>1325.8</v>
      </c>
      <c r="F19" s="14">
        <v>1151.2</v>
      </c>
      <c r="G19" s="115">
        <f t="shared" si="0"/>
        <v>439.7301349325337</v>
      </c>
      <c r="H19" s="22">
        <v>155.30000000000001</v>
      </c>
      <c r="I19" s="132">
        <v>146.43013493253369</v>
      </c>
      <c r="J19" s="22">
        <v>138</v>
      </c>
      <c r="K19" s="116"/>
      <c r="L19" s="34">
        <v>5721.5</v>
      </c>
      <c r="M19" s="119"/>
      <c r="N19" s="116"/>
    </row>
    <row r="20" spans="1:14">
      <c r="A20" s="5">
        <v>2012</v>
      </c>
      <c r="B20" s="92">
        <v>6773.2</v>
      </c>
      <c r="C20" s="109">
        <v>712.2</v>
      </c>
      <c r="D20" s="22">
        <v>2824</v>
      </c>
      <c r="E20" s="22">
        <v>1657.8</v>
      </c>
      <c r="F20" s="14">
        <v>1579.3</v>
      </c>
      <c r="G20" s="115">
        <f t="shared" si="0"/>
        <v>468.36581709145429</v>
      </c>
      <c r="H20" s="22">
        <v>168.1</v>
      </c>
      <c r="I20" s="132">
        <v>155.96581709145426</v>
      </c>
      <c r="J20" s="22">
        <v>144.30000000000001</v>
      </c>
      <c r="K20" s="116"/>
      <c r="L20" s="34">
        <v>7761.7</v>
      </c>
      <c r="M20" s="119"/>
      <c r="N20" s="116"/>
    </row>
    <row r="21" spans="1:14">
      <c r="B21" s="22"/>
      <c r="C21" s="22"/>
      <c r="D21" s="22"/>
      <c r="E21" s="22"/>
      <c r="F21" s="22"/>
    </row>
    <row r="22" spans="1:14">
      <c r="A22" s="4"/>
      <c r="B22" s="10" t="s">
        <v>17</v>
      </c>
      <c r="C22" s="8"/>
      <c r="D22" s="8"/>
      <c r="E22" s="8"/>
      <c r="F22" s="8"/>
      <c r="G22" s="8"/>
      <c r="H22" s="8"/>
      <c r="I22" s="8"/>
      <c r="J22" s="8"/>
    </row>
    <row r="23" spans="1:14">
      <c r="A23" s="26" t="s">
        <v>18</v>
      </c>
      <c r="B23" s="15">
        <f t="shared" ref="B23:J25" si="1">IF(ISERROR((POWER(VLOOKUP(VALUE(RIGHT($A23,4)),$A$3:$J$21,COLUMN(B$21),)/VLOOKUP(VALUE(LEFT($A23,4)),$A$3:$J$21,COLUMN(B$21),),1/(VALUE(RIGHT($A23,4))-VALUE(LEFT($A23,4))))-1)*100),"n.a.",(POWER(VLOOKUP(VALUE(RIGHT($A23,4)),$A$3:$J$21,COLUMN(B$21),)/VLOOKUP(VALUE(LEFT($A23,4)),$A$3:$J$21,COLUMN(B$21),),1/(VALUE(RIGHT($A23,4))-VALUE(LEFT($A23,4))))-1)*100)</f>
        <v>3.8376340044036672</v>
      </c>
      <c r="C23" s="110">
        <f t="shared" si="1"/>
        <v>8.3401907893752014</v>
      </c>
      <c r="D23" s="58">
        <f t="shared" si="1"/>
        <v>-0.29978521097533406</v>
      </c>
      <c r="E23" s="58">
        <f t="shared" si="1"/>
        <v>5.3061853981451801</v>
      </c>
      <c r="F23" s="17">
        <f t="shared" si="1"/>
        <v>13.368194099674803</v>
      </c>
      <c r="G23" s="9">
        <f t="shared" si="1"/>
        <v>5.1118782329906409</v>
      </c>
      <c r="H23" s="9">
        <f t="shared" si="1"/>
        <v>5.9235223977715634</v>
      </c>
      <c r="I23" s="9">
        <f t="shared" si="1"/>
        <v>4.7866309252190709</v>
      </c>
      <c r="J23" s="9">
        <f t="shared" si="1"/>
        <v>4.5632785010002896</v>
      </c>
    </row>
    <row r="24" spans="1:14">
      <c r="A24" s="26" t="s">
        <v>19</v>
      </c>
      <c r="B24" s="16">
        <f t="shared" si="1"/>
        <v>3.6003334419368427</v>
      </c>
      <c r="C24" s="111">
        <f t="shared" si="1"/>
        <v>-1.7931293304474849</v>
      </c>
      <c r="D24" s="28">
        <f t="shared" si="1"/>
        <v>-11.257713425886539</v>
      </c>
      <c r="E24" s="28">
        <f t="shared" si="1"/>
        <v>23.409481163559832</v>
      </c>
      <c r="F24" s="18">
        <f t="shared" si="1"/>
        <v>15.67829027368175</v>
      </c>
      <c r="G24" s="9">
        <f t="shared" si="1"/>
        <v>5.2114904759523295</v>
      </c>
      <c r="H24" s="9">
        <f t="shared" si="1"/>
        <v>-5.51052040510982</v>
      </c>
      <c r="I24" s="9">
        <f t="shared" si="1"/>
        <v>19.985806994382393</v>
      </c>
      <c r="J24" s="9">
        <f t="shared" si="1"/>
        <v>-3.8446077761520536</v>
      </c>
    </row>
    <row r="25" spans="1:14">
      <c r="A25" s="26" t="s">
        <v>20</v>
      </c>
      <c r="B25" s="16">
        <f t="shared" si="1"/>
        <v>3.9089301080396988</v>
      </c>
      <c r="C25" s="111">
        <f t="shared" si="1"/>
        <v>11.579372086601293</v>
      </c>
      <c r="D25" s="28">
        <f t="shared" si="1"/>
        <v>3.2442176510427467</v>
      </c>
      <c r="E25" s="28">
        <f t="shared" si="1"/>
        <v>0.41196999339809803</v>
      </c>
      <c r="F25" s="18">
        <f t="shared" si="1"/>
        <v>12.684203388672355</v>
      </c>
      <c r="G25" s="9">
        <f t="shared" si="1"/>
        <v>5.0820129548079684</v>
      </c>
      <c r="H25" s="9">
        <f t="shared" si="1"/>
        <v>9.6162906288423713</v>
      </c>
      <c r="I25" s="9">
        <f t="shared" si="1"/>
        <v>0.61406076077259453</v>
      </c>
      <c r="J25" s="9">
        <f t="shared" si="1"/>
        <v>7.2261854105297063</v>
      </c>
    </row>
    <row r="29" spans="1:14" ht="33.75">
      <c r="A29" s="4"/>
      <c r="B29" s="23" t="s">
        <v>45</v>
      </c>
      <c r="C29" s="12" t="s">
        <v>46</v>
      </c>
      <c r="D29" s="3" t="s">
        <v>47</v>
      </c>
      <c r="E29" s="3" t="s">
        <v>48</v>
      </c>
      <c r="F29" s="13" t="str">
        <f>F3</f>
        <v>Interllectual Property Products</v>
      </c>
      <c r="G29" s="3" t="s">
        <v>49</v>
      </c>
      <c r="H29" s="3" t="s">
        <v>50</v>
      </c>
      <c r="I29" s="3" t="s">
        <v>51</v>
      </c>
      <c r="J29" s="3" t="s">
        <v>52</v>
      </c>
    </row>
    <row r="30" spans="1:14" ht="11.25" customHeight="1">
      <c r="A30" s="5"/>
      <c r="B30" s="141" t="s">
        <v>22</v>
      </c>
      <c r="C30" s="142"/>
      <c r="D30" s="142"/>
      <c r="E30" s="142"/>
      <c r="F30" s="142"/>
      <c r="G30" s="142" t="s">
        <v>253</v>
      </c>
      <c r="H30" s="142"/>
      <c r="I30" s="142"/>
      <c r="J30" s="142"/>
    </row>
    <row r="31" spans="1:14">
      <c r="A31" s="5">
        <v>1997</v>
      </c>
      <c r="B31" s="25">
        <f>IF(ISERROR((B5/$B5)*100),"..",(B5/$B5)*100)</f>
        <v>100</v>
      </c>
      <c r="C31" s="19">
        <f t="shared" ref="C31" si="2">IF(ISERROR((C5/$B5)*100),"..",(C5/$B5)*100)</f>
        <v>7.5670404680643584</v>
      </c>
      <c r="D31" s="21">
        <f t="shared" ref="D31:F31" si="3">IF(ISERROR((D5/$B5)*100),"..",(D5/$B5)*100)</f>
        <v>57.445148707947347</v>
      </c>
      <c r="E31" s="21">
        <f t="shared" si="3"/>
        <v>29.297903461725987</v>
      </c>
      <c r="F31" s="20">
        <f t="shared" si="3"/>
        <v>5.6947830326669919</v>
      </c>
      <c r="G31" s="21">
        <f t="shared" ref="G31:J46" si="4">IF(ISERROR((G5/$L5)*100),"..",(G5/$L5)*100)</f>
        <v>9.560691234645013</v>
      </c>
      <c r="H31" s="117">
        <f t="shared" si="4"/>
        <v>3.1688528003331244</v>
      </c>
      <c r="I31" s="117">
        <f t="shared" si="4"/>
        <v>3.3145950447636894</v>
      </c>
      <c r="J31" s="117">
        <f t="shared" si="4"/>
        <v>3.0772433895481992</v>
      </c>
      <c r="N31" s="29"/>
    </row>
    <row r="32" spans="1:14">
      <c r="A32" s="5">
        <v>1998</v>
      </c>
      <c r="B32" s="25">
        <f t="shared" ref="B32:F44" si="5">IF(ISERROR((B6/$B6)*100),"..",(B6/$B6)*100)</f>
        <v>100</v>
      </c>
      <c r="C32" s="19">
        <f t="shared" si="5"/>
        <v>6.070569760023556</v>
      </c>
      <c r="D32" s="21">
        <f t="shared" si="5"/>
        <v>50.900525101830496</v>
      </c>
      <c r="E32" s="21">
        <f t="shared" si="5"/>
        <v>32.453256122098438</v>
      </c>
      <c r="F32" s="20">
        <f t="shared" si="5"/>
        <v>10.575649016047505</v>
      </c>
      <c r="G32" s="117">
        <f t="shared" si="4"/>
        <v>11.148079852481361</v>
      </c>
      <c r="H32" s="117">
        <f t="shared" si="4"/>
        <v>4.397498596969454</v>
      </c>
      <c r="I32" s="117">
        <f t="shared" si="4"/>
        <v>3.0385632967209175</v>
      </c>
      <c r="J32" s="117">
        <f t="shared" si="4"/>
        <v>3.7120179587909883</v>
      </c>
    </row>
    <row r="33" spans="1:10">
      <c r="A33" s="5">
        <v>1999</v>
      </c>
      <c r="B33" s="25">
        <f t="shared" si="5"/>
        <v>100</v>
      </c>
      <c r="C33" s="19">
        <f t="shared" si="5"/>
        <v>5.8877678768686943</v>
      </c>
      <c r="D33" s="21">
        <f t="shared" si="5"/>
        <v>54.875174902422849</v>
      </c>
      <c r="E33" s="21">
        <f t="shared" si="5"/>
        <v>22.409603063554016</v>
      </c>
      <c r="F33" s="20">
        <f t="shared" si="5"/>
        <v>16.827454157154428</v>
      </c>
      <c r="G33" s="117">
        <f t="shared" si="4"/>
        <v>9.7698393670582586</v>
      </c>
      <c r="H33" s="117">
        <f t="shared" si="4"/>
        <v>1.6243107168544713</v>
      </c>
      <c r="I33" s="117">
        <f t="shared" si="4"/>
        <v>3.272596499640374</v>
      </c>
      <c r="J33" s="117">
        <f t="shared" si="4"/>
        <v>4.8729321505634138</v>
      </c>
    </row>
    <row r="34" spans="1:10">
      <c r="A34" s="5">
        <v>2000</v>
      </c>
      <c r="B34" s="25">
        <f t="shared" si="5"/>
        <v>100</v>
      </c>
      <c r="C34" s="19">
        <f t="shared" si="5"/>
        <v>6.4456721915285451</v>
      </c>
      <c r="D34" s="21">
        <f t="shared" si="5"/>
        <v>36.104533894589139</v>
      </c>
      <c r="E34" s="21">
        <f t="shared" si="5"/>
        <v>49.522055599403672</v>
      </c>
      <c r="F34" s="20">
        <f t="shared" si="5"/>
        <v>7.9277383144786464</v>
      </c>
      <c r="G34" s="117">
        <f t="shared" si="4"/>
        <v>9.1350095654550412</v>
      </c>
      <c r="H34" s="117">
        <f t="shared" si="4"/>
        <v>2.1932221918556984</v>
      </c>
      <c r="I34" s="117">
        <f t="shared" si="4"/>
        <v>4.6973216725881386</v>
      </c>
      <c r="J34" s="117">
        <f t="shared" si="4"/>
        <v>2.2444657010112055</v>
      </c>
    </row>
    <row r="35" spans="1:10">
      <c r="A35" s="5">
        <v>2001</v>
      </c>
      <c r="B35" s="25">
        <f t="shared" si="5"/>
        <v>100</v>
      </c>
      <c r="C35" s="19">
        <f t="shared" si="5"/>
        <v>8.6970474967907574</v>
      </c>
      <c r="D35" s="21">
        <f t="shared" si="5"/>
        <v>52.099761599119752</v>
      </c>
      <c r="E35" s="21">
        <f t="shared" si="5"/>
        <v>30.501558774986247</v>
      </c>
      <c r="F35" s="20">
        <f t="shared" si="5"/>
        <v>8.7016321291032472</v>
      </c>
      <c r="G35" s="117">
        <f t="shared" si="4"/>
        <v>10.124284317832705</v>
      </c>
      <c r="H35" s="117">
        <f t="shared" si="4"/>
        <v>2.6427873202066752</v>
      </c>
      <c r="I35" s="117">
        <f t="shared" si="4"/>
        <v>4.2382348833961743</v>
      </c>
      <c r="J35" s="117">
        <f t="shared" si="4"/>
        <v>3.2432621142298563</v>
      </c>
    </row>
    <row r="36" spans="1:10">
      <c r="A36" s="5">
        <v>2002</v>
      </c>
      <c r="B36" s="25">
        <f t="shared" si="5"/>
        <v>100</v>
      </c>
      <c r="C36" s="19">
        <f t="shared" si="5"/>
        <v>6.8123455593778761</v>
      </c>
      <c r="D36" s="21">
        <f t="shared" si="5"/>
        <v>41.218082271427882</v>
      </c>
      <c r="E36" s="21">
        <f t="shared" si="5"/>
        <v>38.475701342119287</v>
      </c>
      <c r="F36" s="20">
        <f t="shared" si="5"/>
        <v>13.493870827074955</v>
      </c>
      <c r="G36" s="117">
        <f t="shared" si="4"/>
        <v>10.276266974030184</v>
      </c>
      <c r="H36" s="117">
        <f t="shared" si="4"/>
        <v>2.7554659078629831</v>
      </c>
      <c r="I36" s="117">
        <f t="shared" si="4"/>
        <v>4.6068508446493528</v>
      </c>
      <c r="J36" s="117">
        <f t="shared" si="4"/>
        <v>2.9139502215178474</v>
      </c>
    </row>
    <row r="37" spans="1:10">
      <c r="A37" s="5">
        <v>2003</v>
      </c>
      <c r="B37" s="25">
        <f t="shared" si="5"/>
        <v>100</v>
      </c>
      <c r="C37" s="19">
        <f t="shared" si="5"/>
        <v>5.9360355175532353</v>
      </c>
      <c r="D37" s="21">
        <f t="shared" si="5"/>
        <v>43.361012907999665</v>
      </c>
      <c r="E37" s="21">
        <f t="shared" si="5"/>
        <v>37.581188851434682</v>
      </c>
      <c r="F37" s="20">
        <f t="shared" si="5"/>
        <v>13.121762723012415</v>
      </c>
      <c r="G37" s="117">
        <f t="shared" si="4"/>
        <v>11.582436912252216</v>
      </c>
      <c r="H37" s="117">
        <f t="shared" si="4"/>
        <v>4.1505987416277659</v>
      </c>
      <c r="I37" s="117">
        <f t="shared" si="4"/>
        <v>4.1539814626885869</v>
      </c>
      <c r="J37" s="117">
        <f t="shared" si="4"/>
        <v>3.277856707935864</v>
      </c>
    </row>
    <row r="38" spans="1:10">
      <c r="A38" s="5">
        <v>2004</v>
      </c>
      <c r="B38" s="25">
        <f t="shared" si="5"/>
        <v>100</v>
      </c>
      <c r="C38" s="19">
        <f t="shared" si="5"/>
        <v>7.569721115537849</v>
      </c>
      <c r="D38" s="21">
        <f t="shared" si="5"/>
        <v>46.22535499029523</v>
      </c>
      <c r="E38" s="21">
        <f t="shared" si="5"/>
        <v>39.094902441515991</v>
      </c>
      <c r="F38" s="20">
        <f t="shared" si="5"/>
        <v>7.1134266353389863</v>
      </c>
      <c r="G38" s="117">
        <f t="shared" si="4"/>
        <v>10.968048179903285</v>
      </c>
      <c r="H38" s="117">
        <f t="shared" si="4"/>
        <v>3.34945263595099</v>
      </c>
      <c r="I38" s="117">
        <f t="shared" si="4"/>
        <v>3.7262289732103127</v>
      </c>
      <c r="J38" s="117">
        <f t="shared" si="4"/>
        <v>3.8923665707419821</v>
      </c>
    </row>
    <row r="39" spans="1:10">
      <c r="A39" s="5">
        <v>2005</v>
      </c>
      <c r="B39" s="25">
        <f t="shared" si="5"/>
        <v>100</v>
      </c>
      <c r="C39" s="19">
        <f t="shared" si="5"/>
        <v>7.2154158714523184</v>
      </c>
      <c r="D39" s="21">
        <f t="shared" si="5"/>
        <v>47.60512220648895</v>
      </c>
      <c r="E39" s="21">
        <f t="shared" si="5"/>
        <v>34.156251923905678</v>
      </c>
      <c r="F39" s="20">
        <f t="shared" si="5"/>
        <v>11.026288247244967</v>
      </c>
      <c r="G39" s="117">
        <f t="shared" si="4"/>
        <v>10.368845971188856</v>
      </c>
      <c r="H39" s="117">
        <f t="shared" si="4"/>
        <v>3.2452113344942219</v>
      </c>
      <c r="I39" s="117">
        <f t="shared" si="4"/>
        <v>3.0526093609835896</v>
      </c>
      <c r="J39" s="117">
        <f t="shared" si="4"/>
        <v>4.0710252757110448</v>
      </c>
    </row>
    <row r="40" spans="1:10">
      <c r="A40" s="5">
        <v>2006</v>
      </c>
      <c r="B40" s="25">
        <f t="shared" si="5"/>
        <v>100</v>
      </c>
      <c r="C40" s="19">
        <f t="shared" si="5"/>
        <v>8.6199794026776519</v>
      </c>
      <c r="D40" s="21">
        <f t="shared" si="5"/>
        <v>37.329213868863718</v>
      </c>
      <c r="E40" s="21">
        <f t="shared" si="5"/>
        <v>31.785101270168209</v>
      </c>
      <c r="F40" s="20">
        <f t="shared" si="5"/>
        <v>22.265705458290423</v>
      </c>
      <c r="G40" s="117">
        <f t="shared" si="4"/>
        <v>11.344417780825049</v>
      </c>
      <c r="H40" s="117">
        <f t="shared" si="4"/>
        <v>2.8368186492972227</v>
      </c>
      <c r="I40" s="117">
        <f t="shared" si="4"/>
        <v>4.4937721403268194</v>
      </c>
      <c r="J40" s="117">
        <f t="shared" si="4"/>
        <v>4.0138269912010056</v>
      </c>
    </row>
    <row r="41" spans="1:10">
      <c r="A41" s="5">
        <v>2007</v>
      </c>
      <c r="B41" s="25">
        <f t="shared" si="5"/>
        <v>100</v>
      </c>
      <c r="C41" s="19">
        <f t="shared" si="5"/>
        <v>7.6848952059744651</v>
      </c>
      <c r="D41" s="21">
        <f t="shared" si="5"/>
        <v>33.674616558259061</v>
      </c>
      <c r="E41" s="21">
        <f t="shared" si="5"/>
        <v>38.428491126636153</v>
      </c>
      <c r="F41" s="20">
        <f t="shared" si="5"/>
        <v>20.216012205894163</v>
      </c>
      <c r="G41" s="117">
        <f t="shared" si="4"/>
        <v>12.250542128916685</v>
      </c>
      <c r="H41" s="117">
        <f t="shared" si="4"/>
        <v>4.3967440837235614</v>
      </c>
      <c r="I41" s="117">
        <f t="shared" si="4"/>
        <v>3.6424777648574755</v>
      </c>
      <c r="J41" s="117">
        <f t="shared" si="4"/>
        <v>4.2113202803356478</v>
      </c>
    </row>
    <row r="42" spans="1:10">
      <c r="A42" s="5">
        <v>2008</v>
      </c>
      <c r="B42" s="25">
        <f t="shared" si="5"/>
        <v>100</v>
      </c>
      <c r="C42" s="19">
        <f t="shared" si="5"/>
        <v>8.4055994023839684</v>
      </c>
      <c r="D42" s="21">
        <f t="shared" si="5"/>
        <v>44.197603040046765</v>
      </c>
      <c r="E42" s="21">
        <f t="shared" si="5"/>
        <v>34.398648868102235</v>
      </c>
      <c r="F42" s="20">
        <f t="shared" si="5"/>
        <v>12.998148689467017</v>
      </c>
      <c r="G42" s="117">
        <f t="shared" si="4"/>
        <v>10.215719667647209</v>
      </c>
      <c r="H42" s="117">
        <f t="shared" si="4"/>
        <v>3.3777158486865875</v>
      </c>
      <c r="I42" s="117">
        <f t="shared" si="4"/>
        <v>3.6125303194508955</v>
      </c>
      <c r="J42" s="117">
        <f t="shared" si="4"/>
        <v>3.2254734995097283</v>
      </c>
    </row>
    <row r="43" spans="1:10">
      <c r="A43" s="5">
        <v>2009</v>
      </c>
      <c r="B43" s="25">
        <f t="shared" si="5"/>
        <v>100</v>
      </c>
      <c r="C43" s="19">
        <f t="shared" si="5"/>
        <v>6.024858588865734</v>
      </c>
      <c r="D43" s="21">
        <f t="shared" si="5"/>
        <v>51.082911580827627</v>
      </c>
      <c r="E43" s="21">
        <f t="shared" si="5"/>
        <v>33.373027686811554</v>
      </c>
      <c r="F43" s="20">
        <f t="shared" si="5"/>
        <v>9.5192021434950878</v>
      </c>
      <c r="G43" s="117">
        <f t="shared" si="4"/>
        <v>9.9859012886229426</v>
      </c>
      <c r="H43" s="117">
        <f t="shared" si="4"/>
        <v>3.2057634109108437</v>
      </c>
      <c r="I43" s="117">
        <f t="shared" si="4"/>
        <v>3.3253051291114395</v>
      </c>
      <c r="J43" s="117">
        <f t="shared" si="4"/>
        <v>3.4548327486006585</v>
      </c>
    </row>
    <row r="44" spans="1:10">
      <c r="A44" s="5">
        <v>2010</v>
      </c>
      <c r="B44" s="25">
        <f t="shared" si="5"/>
        <v>100</v>
      </c>
      <c r="C44" s="19">
        <f t="shared" si="5"/>
        <v>13.139493186708103</v>
      </c>
      <c r="D44" s="21">
        <f t="shared" si="5"/>
        <v>33.860267750418352</v>
      </c>
      <c r="E44" s="21">
        <f t="shared" si="5"/>
        <v>35.166148697107339</v>
      </c>
      <c r="F44" s="20">
        <f t="shared" si="5"/>
        <v>17.834090365766194</v>
      </c>
      <c r="G44" s="117">
        <f t="shared" si="4"/>
        <v>9.7274532384578851</v>
      </c>
      <c r="H44" s="117">
        <f t="shared" si="4"/>
        <v>3.5631980145364297</v>
      </c>
      <c r="I44" s="117">
        <f t="shared" si="4"/>
        <v>3.2392419284064755</v>
      </c>
      <c r="J44" s="117">
        <f t="shared" si="4"/>
        <v>2.9250132955149795</v>
      </c>
    </row>
    <row r="45" spans="1:10">
      <c r="A45" s="5">
        <v>2011</v>
      </c>
      <c r="B45" s="25">
        <f t="shared" ref="B45:F45" si="6">IF(ISERROR((B19/$B19)*100),"..",(B19/$B19)*100)</f>
        <v>100</v>
      </c>
      <c r="C45" s="19">
        <f t="shared" si="6"/>
        <v>9.1774562071591781</v>
      </c>
      <c r="D45" s="21">
        <f t="shared" si="6"/>
        <v>38.41711094186342</v>
      </c>
      <c r="E45" s="21">
        <f t="shared" si="6"/>
        <v>28.048574088178047</v>
      </c>
      <c r="F45" s="20">
        <f t="shared" si="6"/>
        <v>24.354743166624353</v>
      </c>
      <c r="G45" s="117">
        <f t="shared" si="4"/>
        <v>7.685574323735624</v>
      </c>
      <c r="H45" s="117">
        <f t="shared" si="4"/>
        <v>2.7143231670016603</v>
      </c>
      <c r="I45" s="117">
        <f t="shared" si="4"/>
        <v>2.5592962498039622</v>
      </c>
      <c r="J45" s="117">
        <f t="shared" si="4"/>
        <v>2.4119549069300006</v>
      </c>
    </row>
    <row r="46" spans="1:10">
      <c r="A46" s="5">
        <v>2012</v>
      </c>
      <c r="B46" s="25">
        <f t="shared" ref="B46:F46" si="7">IF(ISERROR((B20/$B20)*100),"..",(B20/$B20)*100)</f>
        <v>100</v>
      </c>
      <c r="C46" s="19">
        <f t="shared" si="7"/>
        <v>10.514970767141087</v>
      </c>
      <c r="D46" s="21">
        <f t="shared" si="7"/>
        <v>41.693734128624584</v>
      </c>
      <c r="E46" s="21">
        <f t="shared" si="7"/>
        <v>24.475875509360421</v>
      </c>
      <c r="F46" s="20">
        <f t="shared" si="7"/>
        <v>23.316896001889802</v>
      </c>
      <c r="G46" s="117">
        <f t="shared" si="4"/>
        <v>6.0343200212769661</v>
      </c>
      <c r="H46" s="117">
        <f t="shared" si="4"/>
        <v>2.165762655088447</v>
      </c>
      <c r="I46" s="117">
        <f t="shared" si="4"/>
        <v>2.0094285670852292</v>
      </c>
      <c r="J46" s="117">
        <f t="shared" si="4"/>
        <v>1.8591287991032892</v>
      </c>
    </row>
    <row r="47" spans="1:10">
      <c r="G47" s="6"/>
      <c r="H47" s="6"/>
      <c r="I47" s="6"/>
      <c r="J47" s="6"/>
    </row>
    <row r="48" spans="1:10">
      <c r="B48" s="1" t="s">
        <v>84</v>
      </c>
      <c r="C48" s="116" t="s">
        <v>115</v>
      </c>
    </row>
    <row r="49" spans="1:10" s="116" customFormat="1" ht="22.5" customHeight="1">
      <c r="C49" s="143" t="s">
        <v>252</v>
      </c>
      <c r="D49" s="143"/>
      <c r="E49" s="143"/>
      <c r="F49" s="143"/>
      <c r="G49" s="143"/>
      <c r="H49" s="143"/>
      <c r="I49" s="143"/>
      <c r="J49" s="143"/>
    </row>
    <row r="50" spans="1:10">
      <c r="B50" s="1" t="s">
        <v>16</v>
      </c>
      <c r="C50" s="1" t="s">
        <v>129</v>
      </c>
    </row>
    <row r="54" spans="1:10" ht="12.75">
      <c r="B54" s="7" t="str">
        <f>'Table of Contents'!B83</f>
        <v>Table 63: Gross Investment as a Share of Nominal GDP, Newfoundland and Labrador, Business Sector Industries, 1997-2010</v>
      </c>
    </row>
    <row r="56" spans="1:10" ht="33.75">
      <c r="A56" s="4"/>
      <c r="B56" s="23" t="s">
        <v>45</v>
      </c>
      <c r="C56" s="12" t="s">
        <v>46</v>
      </c>
      <c r="D56" s="3" t="s">
        <v>47</v>
      </c>
      <c r="E56" s="3" t="s">
        <v>48</v>
      </c>
      <c r="F56" s="3" t="str">
        <f>F3</f>
        <v>Interllectual Property Products</v>
      </c>
      <c r="G56" s="3" t="s">
        <v>49</v>
      </c>
      <c r="H56" s="3" t="s">
        <v>50</v>
      </c>
      <c r="I56" s="3" t="s">
        <v>51</v>
      </c>
      <c r="J56" s="3" t="s">
        <v>52</v>
      </c>
    </row>
    <row r="57" spans="1:10">
      <c r="A57" s="5"/>
      <c r="B57" s="141" t="s">
        <v>138</v>
      </c>
      <c r="C57" s="142"/>
      <c r="D57" s="142"/>
      <c r="E57" s="142"/>
      <c r="F57" s="142"/>
      <c r="G57" s="142"/>
      <c r="H57" s="142"/>
      <c r="I57" s="142"/>
      <c r="J57" s="142"/>
    </row>
    <row r="58" spans="1:10">
      <c r="A58" s="5">
        <v>1997</v>
      </c>
      <c r="B58" s="25">
        <f>IF(ISERROR((B5/NGDP_NFLD!$B5)*100),"..",(B5/NGDP_NFLD!$B5)*100)</f>
        <v>35.013724663063314</v>
      </c>
      <c r="C58" s="19">
        <f>IF(ISERROR((C5/NGDP_NFLD!$B5)*100),"..",(C5/NGDP_NFLD!$B5)*100)</f>
        <v>2.649502714630632</v>
      </c>
      <c r="D58" s="21">
        <f>IF(ISERROR((D5/NGDP_NFLD!$B5)*100),"..",(D5/NGDP_NFLD!$B5)*100)</f>
        <v>20.113686200887958</v>
      </c>
      <c r="E58" s="21">
        <f>IF(ISERROR((E5/NGDP_NFLD!$B5)*100),"..",(E5/NGDP_NFLD!$B5)*100)</f>
        <v>10.258287250138833</v>
      </c>
      <c r="F58" s="21">
        <f>IF(ISERROR((F5/NGDP_NFLD!$B5)*100),"..",(F5/NGDP_NFLD!$B5)*100)</f>
        <v>1.9939556512168677</v>
      </c>
      <c r="G58" s="21">
        <f>IF(ISERROR((G5/NGDP_NFLD!$B5)*100),"..",(G5/NGDP_NFLD!$B5)*100)</f>
        <v>3.9196251499948014</v>
      </c>
      <c r="H58" s="21">
        <f>IF(ISERROR((H5/NGDP_NFLD!$B5)*100),"..",(H5/NGDP_NFLD!$B5)*100)</f>
        <v>1.2991440501507159</v>
      </c>
      <c r="I58" s="21">
        <f>IF(ISERROR((I5/NGDP_NFLD!$B5)*100),"..",(I5/NGDP_NFLD!$B5)*100)</f>
        <v>1.358894433534783</v>
      </c>
      <c r="J58" s="21">
        <f>IF(ISERROR((J5/NGDP_NFLD!$B5)*100),"..",(J5/NGDP_NFLD!$B5)*100)</f>
        <v>1.2615866663093025</v>
      </c>
    </row>
    <row r="59" spans="1:10">
      <c r="A59" s="5">
        <v>1998</v>
      </c>
      <c r="B59" s="25">
        <f>IF(ISERROR((B6/NGDP_NFLD!$B6)*100),"..",(B6/NGDP_NFLD!$B6)*100)</f>
        <v>31.875260843094939</v>
      </c>
      <c r="C59" s="19">
        <f>IF(ISERROR((C6/NGDP_NFLD!$B6)*100),"..",(C6/NGDP_NFLD!$B6)*100)</f>
        <v>1.9350099456695511</v>
      </c>
      <c r="D59" s="21">
        <f>IF(ISERROR((D6/NGDP_NFLD!$B6)*100),"..",(D6/NGDP_NFLD!$B6)*100)</f>
        <v>16.224675146713487</v>
      </c>
      <c r="E59" s="21">
        <f>IF(ISERROR((E6/NGDP_NFLD!$B6)*100),"..",(E6/NGDP_NFLD!$B6)*100)</f>
        <v>10.344560040996557</v>
      </c>
      <c r="F59" s="21">
        <f>IF(ISERROR((F6/NGDP_NFLD!$B6)*100),"..",(F6/NGDP_NFLD!$B6)*100)</f>
        <v>3.3710157097153455</v>
      </c>
      <c r="G59" s="21">
        <f>IF(ISERROR((G6/NGDP_NFLD!$B6)*100),"..",(G6/NGDP_NFLD!$B6)*100)</f>
        <v>4.3502527557857897</v>
      </c>
      <c r="H59" s="21">
        <f>IF(ISERROR((H6/NGDP_NFLD!$B6)*100),"..",(H6/NGDP_NFLD!$B6)*100)</f>
        <v>1.7160112452704102</v>
      </c>
      <c r="I59" s="21">
        <f>IF(ISERROR((I6/NGDP_NFLD!$B6)*100),"..",(I6/NGDP_NFLD!$B6)*100)</f>
        <v>1.1857215350182051</v>
      </c>
      <c r="J59" s="21">
        <f>IF(ISERROR((J6/NGDP_NFLD!$B6)*100),"..",(J6/NGDP_NFLD!$B6)*100)</f>
        <v>1.4485199754971738</v>
      </c>
    </row>
    <row r="60" spans="1:10">
      <c r="A60" s="5">
        <v>1999</v>
      </c>
      <c r="B60" s="25">
        <f>IF(ISERROR((B7/NGDP_NFLD!$B7)*100),"..",(B7/NGDP_NFLD!$B7)*100)</f>
        <v>37.867247675196673</v>
      </c>
      <c r="C60" s="19">
        <f>IF(ISERROR((C7/NGDP_NFLD!$B7)*100),"..",(C7/NGDP_NFLD!$B7)*100)</f>
        <v>2.2295356444745376</v>
      </c>
      <c r="D60" s="21">
        <f>IF(ISERROR((D7/NGDP_NFLD!$B7)*100),"..",(D7/NGDP_NFLD!$B7)*100)</f>
        <v>20.779718392497827</v>
      </c>
      <c r="E60" s="21">
        <f>IF(ISERROR((E7/NGDP_NFLD!$B7)*100),"..",(E7/NGDP_NFLD!$B7)*100)</f>
        <v>8.4858998951044615</v>
      </c>
      <c r="F60" s="21">
        <f>IF(ISERROR((F7/NGDP_NFLD!$B7)*100),"..",(F7/NGDP_NFLD!$B7)*100)</f>
        <v>6.372093743119847</v>
      </c>
      <c r="G60" s="21">
        <f>IF(ISERROR((G7/NGDP_NFLD!$B7)*100),"..",(G7/NGDP_NFLD!$B7)*100)</f>
        <v>4.545519825507812</v>
      </c>
      <c r="H60" s="21">
        <f>IF(ISERROR((H7/NGDP_NFLD!$B7)*100),"..",(H7/NGDP_NFLD!$B7)*100)</f>
        <v>0.7557275292715443</v>
      </c>
      <c r="I60" s="21">
        <f>IF(ISERROR((I7/NGDP_NFLD!$B7)*100),"..",(I7/NGDP_NFLD!$B7)*100)</f>
        <v>1.5226097084216352</v>
      </c>
      <c r="J60" s="21">
        <f>IF(ISERROR((J7/NGDP_NFLD!$B7)*100),"..",(J7/NGDP_NFLD!$B7)*100)</f>
        <v>2.2671825878146326</v>
      </c>
    </row>
    <row r="61" spans="1:10">
      <c r="A61" s="5">
        <v>2000</v>
      </c>
      <c r="B61" s="25">
        <f>IF(ISERROR((B8/NGDP_NFLD!$B8)*100),"..",(B8/NGDP_NFLD!$B8)*100)</f>
        <v>26.546911066800298</v>
      </c>
      <c r="C61" s="19">
        <f>IF(ISERROR((C8/NGDP_NFLD!$B8)*100),"..",(C8/NGDP_NFLD!$B8)*100)</f>
        <v>1.7111268643425608</v>
      </c>
      <c r="D61" s="21">
        <f>IF(ISERROR((D8/NGDP_NFLD!$B8)*100),"..",(D8/NGDP_NFLD!$B8)*100)</f>
        <v>9.5846385040793507</v>
      </c>
      <c r="E61" s="21">
        <f>IF(ISERROR((E8/NGDP_NFLD!$B8)*100),"..",(E8/NGDP_NFLD!$B8)*100)</f>
        <v>13.146576058425088</v>
      </c>
      <c r="F61" s="21">
        <f>IF(ISERROR((F8/NGDP_NFLD!$B8)*100),"..",(F8/NGDP_NFLD!$B8)*100)</f>
        <v>2.1045696399532994</v>
      </c>
      <c r="G61" s="21">
        <f>IF(ISERROR((G8/NGDP_NFLD!$B8)*100),"..",(G8/NGDP_NFLD!$B8)*100)</f>
        <v>3.1126212484707527</v>
      </c>
      <c r="H61" s="21">
        <f>IF(ISERROR((H8/NGDP_NFLD!$B8)*100),"..",(H8/NGDP_NFLD!$B8)*100)</f>
        <v>0.747308467284302</v>
      </c>
      <c r="I61" s="21">
        <f>IF(ISERROR((I8/NGDP_NFLD!$B8)*100),"..",(I8/NGDP_NFLD!$B8)*100)</f>
        <v>1.600543835694572</v>
      </c>
      <c r="J61" s="21">
        <f>IF(ISERROR((J8/NGDP_NFLD!$B8)*100),"..",(J8/NGDP_NFLD!$B8)*100)</f>
        <v>0.76476894549187924</v>
      </c>
    </row>
    <row r="62" spans="1:10">
      <c r="A62" s="5">
        <v>2001</v>
      </c>
      <c r="B62" s="25">
        <f>IF(ISERROR((B9/NGDP_NFLD!$B9)*100),"..",(B9/NGDP_NFLD!$B9)*100)</f>
        <v>25.253226929859657</v>
      </c>
      <c r="C62" s="19">
        <f>IF(ISERROR((C9/NGDP_NFLD!$B9)*100),"..",(C9/NGDP_NFLD!$B9)*100)</f>
        <v>2.196285140562249</v>
      </c>
      <c r="D62" s="21">
        <f>IF(ISERROR((D9/NGDP_NFLD!$B9)*100),"..",(D9/NGDP_NFLD!$B9)*100)</f>
        <v>13.156871026541591</v>
      </c>
      <c r="E62" s="21">
        <f>IF(ISERROR((E9/NGDP_NFLD!$B9)*100),"..",(E9/NGDP_NFLD!$B9)*100)</f>
        <v>7.7026278545917979</v>
      </c>
      <c r="F62" s="21">
        <f>IF(ISERROR((F9/NGDP_NFLD!$B9)*100),"..",(F9/NGDP_NFLD!$B9)*100)</f>
        <v>2.1974429081640214</v>
      </c>
      <c r="G62" s="21">
        <f>IF(ISERROR((G9/NGDP_NFLD!$B9)*100),"..",(G9/NGDP_NFLD!$B9)*100)</f>
        <v>3.35752604513997</v>
      </c>
      <c r="H62" s="21">
        <f>IF(ISERROR((H9/NGDP_NFLD!$B9)*100),"..",(H9/NGDP_NFLD!$B9)*100)</f>
        <v>0.8764300745417094</v>
      </c>
      <c r="I62" s="21">
        <f>IF(ISERROR((I9/NGDP_NFLD!$B9)*100),"..",(I9/NGDP_NFLD!$B9)*100)</f>
        <v>1.4055298685516977</v>
      </c>
      <c r="J62" s="21">
        <f>IF(ISERROR((J9/NGDP_NFLD!$B9)*100),"..",(J9/NGDP_NFLD!$B9)*100)</f>
        <v>1.0755661020465628</v>
      </c>
    </row>
    <row r="63" spans="1:10">
      <c r="A63" s="5">
        <v>2002</v>
      </c>
      <c r="B63" s="25">
        <f>IF(ISERROR((B10/NGDP_NFLD!$B10)*100),"..",(B10/NGDP_NFLD!$B10)*100)</f>
        <v>19.522993458818156</v>
      </c>
      <c r="C63" s="19">
        <f>IF(ISERROR((C10/NGDP_NFLD!$B10)*100),"..",(C10/NGDP_NFLD!$B10)*100)</f>
        <v>1.3299737779494318</v>
      </c>
      <c r="D63" s="21">
        <f>IF(ISERROR((D10/NGDP_NFLD!$B10)*100),"..",(D10/NGDP_NFLD!$B10)*100)</f>
        <v>8.0470035057011522</v>
      </c>
      <c r="E63" s="21">
        <f>IF(ISERROR((E10/NGDP_NFLD!$B10)*100),"..",(E10/NGDP_NFLD!$B10)*100)</f>
        <v>7.5116086562563575</v>
      </c>
      <c r="F63" s="21">
        <f>IF(ISERROR((F10/NGDP_NFLD!$B10)*100),"..",(F10/NGDP_NFLD!$B10)*100)</f>
        <v>2.6344075189112148</v>
      </c>
      <c r="G63" s="21">
        <f>IF(ISERROR((G10/NGDP_NFLD!$B10)*100),"..",(G10/NGDP_NFLD!$B10)*100)</f>
        <v>2.6987305750282573</v>
      </c>
      <c r="H63" s="21">
        <f>IF(ISERROR((H10/NGDP_NFLD!$B10)*100),"..",(H10/NGDP_NFLD!$B10)*100)</f>
        <v>0.72363438131672508</v>
      </c>
      <c r="I63" s="21">
        <f>IF(ISERROR((I10/NGDP_NFLD!$B10)*100),"..",(I10/NGDP_NFLD!$B10)*100)</f>
        <v>1.2098410113778972</v>
      </c>
      <c r="J63" s="21">
        <f>IF(ISERROR((J10/NGDP_NFLD!$B10)*100),"..",(J10/NGDP_NFLD!$B10)*100)</f>
        <v>0.76525518233363488</v>
      </c>
    </row>
    <row r="64" spans="1:10">
      <c r="A64" s="5">
        <v>2003</v>
      </c>
      <c r="B64" s="25">
        <f>IF(ISERROR((B11/NGDP_NFLD!$B11)*100),"..",(B11/NGDP_NFLD!$B11)*100)</f>
        <v>20.389200211284621</v>
      </c>
      <c r="C64" s="19">
        <f>IF(ISERROR((C11/NGDP_NFLD!$B11)*100),"..",(C11/NGDP_NFLD!$B11)*100)</f>
        <v>1.2103101662868945</v>
      </c>
      <c r="D64" s="21">
        <f>IF(ISERROR((D11/NGDP_NFLD!$B11)*100),"..",(D11/NGDP_NFLD!$B11)*100)</f>
        <v>8.8409637354530215</v>
      </c>
      <c r="E64" s="21">
        <f>IF(ISERROR((E11/NGDP_NFLD!$B11)*100),"..",(E11/NGDP_NFLD!$B11)*100)</f>
        <v>7.662503836699992</v>
      </c>
      <c r="F64" s="21">
        <f>IF(ISERROR((F11/NGDP_NFLD!$B11)*100),"..",(F11/NGDP_NFLD!$B11)*100)</f>
        <v>2.6754224728447138</v>
      </c>
      <c r="G64" s="21">
        <f>IF(ISERROR((G11/NGDP_NFLD!$B11)*100),"..",(G11/NGDP_NFLD!$B11)*100)</f>
        <v>2.8698767377883145</v>
      </c>
      <c r="H64" s="21">
        <f>IF(ISERROR((H11/NGDP_NFLD!$B11)*100),"..",(H11/NGDP_NFLD!$B11)*100)</f>
        <v>1.0284283753698196</v>
      </c>
      <c r="I64" s="21">
        <f>IF(ISERROR((I11/NGDP_NFLD!$B11)*100),"..",(I11/NGDP_NFLD!$B11)*100)</f>
        <v>1.0292665403049213</v>
      </c>
      <c r="J64" s="21">
        <f>IF(ISERROR((J11/NGDP_NFLD!$B11)*100),"..",(J11/NGDP_NFLD!$B11)*100)</f>
        <v>0.81218182211357393</v>
      </c>
    </row>
    <row r="65" spans="1:10">
      <c r="A65" s="5">
        <v>2004</v>
      </c>
      <c r="B65" s="25">
        <f>IF(ISERROR((B12/NGDP_NFLD!$B12)*100),"..",(B12/NGDP_NFLD!$B12)*100)</f>
        <v>22.402347596982622</v>
      </c>
      <c r="C65" s="19">
        <f>IF(ISERROR((C12/NGDP_NFLD!$B12)*100),"..",(C12/NGDP_NFLD!$B12)*100)</f>
        <v>1.6957952364249795</v>
      </c>
      <c r="D65" s="21">
        <f>IF(ISERROR((D12/NGDP_NFLD!$B12)*100),"..",(D12/NGDP_NFLD!$B12)*100)</f>
        <v>10.35556470286509</v>
      </c>
      <c r="E65" s="21">
        <f>IF(ISERROR((E12/NGDP_NFLD!$B12)*100),"..",(E12/NGDP_NFLD!$B12)*100)</f>
        <v>8.7581759376496571</v>
      </c>
      <c r="F65" s="21">
        <f>IF(ISERROR((F12/NGDP_NFLD!$B12)*100),"..",(F12/NGDP_NFLD!$B12)*100)</f>
        <v>1.5935745609049849</v>
      </c>
      <c r="G65" s="21">
        <f>IF(ISERROR((G12/NGDP_NFLD!$B12)*100),"..",(G12/NGDP_NFLD!$B12)*100)</f>
        <v>2.820222667144916</v>
      </c>
      <c r="H65" s="21">
        <f>IF(ISERROR((H12/NGDP_NFLD!$B12)*100),"..",(H12/NGDP_NFLD!$B12)*100)</f>
        <v>0.86124733329905612</v>
      </c>
      <c r="I65" s="21">
        <f>IF(ISERROR((I12/NGDP_NFLD!$B12)*100),"..",(I12/NGDP_NFLD!$B12)*100)</f>
        <v>0.95812812278442372</v>
      </c>
      <c r="J65" s="21">
        <f>IF(ISERROR((J12/NGDP_NFLD!$B12)*100),"..",(J12/NGDP_NFLD!$B12)*100)</f>
        <v>1.0008472110614361</v>
      </c>
    </row>
    <row r="66" spans="1:10">
      <c r="A66" s="5">
        <v>2005</v>
      </c>
      <c r="B66" s="25">
        <f>IF(ISERROR((B13/NGDP_NFLD!$B13)*100),"..",(B13/NGDP_NFLD!$B13)*100)</f>
        <v>21.006334425680826</v>
      </c>
      <c r="C66" s="19">
        <f>IF(ISERROR((C13/NGDP_NFLD!$B13)*100),"..",(C13/NGDP_NFLD!$B13)*100)</f>
        <v>1.5156943881609268</v>
      </c>
      <c r="D66" s="21">
        <f>IF(ISERROR((D13/NGDP_NFLD!$B13)*100),"..",(D13/NGDP_NFLD!$B13)*100)</f>
        <v>10.000091174449118</v>
      </c>
      <c r="E66" s="21">
        <f>IF(ISERROR((E13/NGDP_NFLD!$B13)*100),"..",(E13/NGDP_NFLD!$B13)*100)</f>
        <v>7.1749765064136692</v>
      </c>
      <c r="F66" s="21">
        <f>IF(ISERROR((F13/NGDP_NFLD!$B13)*100),"..",(F13/NGDP_NFLD!$B13)*100)</f>
        <v>2.3162189839558187</v>
      </c>
      <c r="G66" s="21">
        <f>IF(ISERROR((G13/NGDP_NFLD!$B13)*100),"..",(G13/NGDP_NFLD!$B13)*100)</f>
        <v>2.5412452839046251</v>
      </c>
      <c r="H66" s="21">
        <f>IF(ISERROR((H13/NGDP_NFLD!$B13)*100),"..",(H13/NGDP_NFLD!$B13)*100)</f>
        <v>0.79535157740526441</v>
      </c>
      <c r="I66" s="21">
        <f>IF(ISERROR((I13/NGDP_NFLD!$B13)*100),"..",(I13/NGDP_NFLD!$B13)*100)</f>
        <v>0.74814778459991127</v>
      </c>
      <c r="J66" s="21">
        <f>IF(ISERROR((J13/NGDP_NFLD!$B13)*100),"..",(J13/NGDP_NFLD!$B13)*100)</f>
        <v>0.99774592189944977</v>
      </c>
    </row>
    <row r="67" spans="1:10">
      <c r="A67" s="5">
        <v>2006</v>
      </c>
      <c r="B67" s="25">
        <f>IF(ISERROR((B14/NGDP_NFLD!$B14)*100),"..",(B14/NGDP_NFLD!$B14)*100)</f>
        <v>16.677189383483295</v>
      </c>
      <c r="C67" s="19">
        <f>IF(ISERROR((C14/NGDP_NFLD!$B14)*100),"..",(C14/NGDP_NFLD!$B14)*100)</f>
        <v>1.4375702898018041</v>
      </c>
      <c r="D67" s="21">
        <f>IF(ISERROR((D14/NGDP_NFLD!$B14)*100),"..",(D14/NGDP_NFLD!$B14)*100)</f>
        <v>6.2254636922759135</v>
      </c>
      <c r="E67" s="21">
        <f>IF(ISERROR((E14/NGDP_NFLD!$B14)*100),"..",(E14/NGDP_NFLD!$B14)*100)</f>
        <v>5.3008615345579067</v>
      </c>
      <c r="F67" s="21">
        <f>IF(ISERROR((F14/NGDP_NFLD!$B14)*100),"..",(F14/NGDP_NFLD!$B14)*100)</f>
        <v>3.7132938668476707</v>
      </c>
      <c r="G67" s="21">
        <f>IF(ISERROR((G14/NGDP_NFLD!$B14)*100),"..",(G14/NGDP_NFLD!$B14)*100)</f>
        <v>2.2734335407419213</v>
      </c>
      <c r="H67" s="21">
        <f>IF(ISERROR((H14/NGDP_NFLD!$B14)*100),"..",(H14/NGDP_NFLD!$B14)*100)</f>
        <v>0.56850151245447689</v>
      </c>
      <c r="I67" s="21">
        <f>IF(ISERROR((I14/NGDP_NFLD!$B14)*100),"..",(I14/NGDP_NFLD!$B14)*100)</f>
        <v>0.90055677652657817</v>
      </c>
      <c r="J67" s="21">
        <f>IF(ISERROR((J14/NGDP_NFLD!$B14)*100),"..",(J14/NGDP_NFLD!$B14)*100)</f>
        <v>0.80437525176086599</v>
      </c>
    </row>
    <row r="68" spans="1:10">
      <c r="A68" s="5">
        <v>2007</v>
      </c>
      <c r="B68" s="25">
        <f>IF(ISERROR((B15/NGDP_NFLD!$B15)*100),"..",(B15/NGDP_NFLD!$B15)*100)</f>
        <v>11.624021297170954</v>
      </c>
      <c r="C68" s="19">
        <f>IF(ISERROR((C15/NGDP_NFLD!$B15)*100),"..",(C15/NGDP_NFLD!$B15)*100)</f>
        <v>0.89329385540774142</v>
      </c>
      <c r="D68" s="21">
        <f>IF(ISERROR((D15/NGDP_NFLD!$B15)*100),"..",(D15/NGDP_NFLD!$B15)*100)</f>
        <v>3.9143446004726892</v>
      </c>
      <c r="E68" s="21">
        <f>IF(ISERROR((E15/NGDP_NFLD!$B15)*100),"..",(E15/NGDP_NFLD!$B15)*100)</f>
        <v>4.4669359927416368</v>
      </c>
      <c r="F68" s="21">
        <f>IF(ISERROR((F15/NGDP_NFLD!$B15)*100),"..",(F15/NGDP_NFLD!$B15)*100)</f>
        <v>2.3499135642518172</v>
      </c>
      <c r="G68" s="21">
        <f>IF(ISERROR((G15/NGDP_NFLD!$B15)*100),"..",(G15/NGDP_NFLD!$B15)*100)</f>
        <v>1.8192578100205727</v>
      </c>
      <c r="H68" s="21">
        <f>IF(ISERROR((H15/NGDP_NFLD!$B15)*100),"..",(H15/NGDP_NFLD!$B15)*100)</f>
        <v>0.6529352683988664</v>
      </c>
      <c r="I68" s="21">
        <f>IF(ISERROR((I15/NGDP_NFLD!$B15)*100),"..",(I15/NGDP_NFLD!$B15)*100)</f>
        <v>0.5409234996957013</v>
      </c>
      <c r="J68" s="21">
        <f>IF(ISERROR((J15/NGDP_NFLD!$B15)*100),"..",(J15/NGDP_NFLD!$B15)*100)</f>
        <v>0.62539904192600493</v>
      </c>
    </row>
    <row r="69" spans="1:10">
      <c r="A69" s="5">
        <v>2008</v>
      </c>
      <c r="B69" s="25">
        <f>IF(ISERROR((B16/NGDP_NFLD!$B16)*100),"..",(B16/NGDP_NFLD!$B16)*100)</f>
        <v>13.094555286548715</v>
      </c>
      <c r="C69" s="19">
        <f>IF(ISERROR((C16/NGDP_NFLD!$B16)*100),"..",(C16/NGDP_NFLD!$B16)*100)</f>
        <v>1.1006758609109772</v>
      </c>
      <c r="D69" s="21">
        <f>IF(ISERROR((D16/NGDP_NFLD!$B16)*100),"..",(D16/NGDP_NFLD!$B16)*100)</f>
        <v>5.78747956540826</v>
      </c>
      <c r="E69" s="21">
        <f>IF(ISERROR((E16/NGDP_NFLD!$B16)*100),"..",(E16/NGDP_NFLD!$B16)*100)</f>
        <v>4.5043500938594123</v>
      </c>
      <c r="F69" s="21">
        <f>IF(ISERROR((F16/NGDP_NFLD!$B16)*100),"..",(F16/NGDP_NFLD!$B16)*100)</f>
        <v>1.702049766370066</v>
      </c>
      <c r="G69" s="21">
        <f>IF(ISERROR((G16/NGDP_NFLD!$B16)*100),"..",(G16/NGDP_NFLD!$B16)*100)</f>
        <v>1.6837618753271091</v>
      </c>
      <c r="H69" s="21">
        <f>IF(ISERROR((H16/NGDP_NFLD!$B16)*100),"..",(H16/NGDP_NFLD!$B16)*100)</f>
        <v>0.55671742733093854</v>
      </c>
      <c r="I69" s="21">
        <f>IF(ISERROR((I16/NGDP_NFLD!$B16)*100),"..",(I16/NGDP_NFLD!$B16)*100)</f>
        <v>0.59541970837533542</v>
      </c>
      <c r="J69" s="21">
        <f>IF(ISERROR((J16/NGDP_NFLD!$B16)*100),"..",(J16/NGDP_NFLD!$B16)*100)</f>
        <v>0.53162473962083512</v>
      </c>
    </row>
    <row r="70" spans="1:10">
      <c r="A70" s="5">
        <v>2009</v>
      </c>
      <c r="B70" s="25">
        <f>IF(ISERROR((B17/NGDP_NFLD!$B17)*100),"..",(B17/NGDP_NFLD!$B17)*100)</f>
        <v>15.895721227884893</v>
      </c>
      <c r="C70" s="19">
        <f>IF(ISERROR((C17/NGDP_NFLD!$B17)*100),"..",(C17/NGDP_NFLD!$B17)*100)</f>
        <v>0.95769472566037683</v>
      </c>
      <c r="D70" s="21">
        <f>IF(ISERROR((D17/NGDP_NFLD!$B17)*100),"..",(D17/NGDP_NFLD!$B17)*100)</f>
        <v>8.1199972199752892</v>
      </c>
      <c r="E70" s="21">
        <f>IF(ISERROR((E17/NGDP_NFLD!$B17)*100),"..",(E17/NGDP_NFLD!$B17)*100)</f>
        <v>5.3048834464004067</v>
      </c>
      <c r="F70" s="21">
        <f>IF(ISERROR((F17/NGDP_NFLD!$B17)*100),"..",(F17/NGDP_NFLD!$B17)*100)</f>
        <v>1.5131458358488226</v>
      </c>
      <c r="G70" s="21">
        <f>IF(ISERROR((G17/NGDP_NFLD!$B17)*100),"..",(G17/NGDP_NFLD!$B17)*100)</f>
        <v>2.205617496425373</v>
      </c>
      <c r="H70" s="21">
        <f>IF(ISERROR((H17/NGDP_NFLD!$B17)*100),"..",(H17/NGDP_NFLD!$B17)*100)</f>
        <v>0.70806707017632553</v>
      </c>
      <c r="I70" s="21">
        <f>IF(ISERROR((I17/NGDP_NFLD!$B17)*100),"..",(I17/NGDP_NFLD!$B17)*100)</f>
        <v>0.73447062630964921</v>
      </c>
      <c r="J70" s="21">
        <f>IF(ISERROR((J17/NGDP_NFLD!$B17)*100),"..",(J17/NGDP_NFLD!$B17)*100)</f>
        <v>0.76307979993939845</v>
      </c>
    </row>
    <row r="71" spans="1:10">
      <c r="A71" s="5">
        <v>2010</v>
      </c>
      <c r="B71" s="25">
        <f>IF(ISERROR((B18/NGDP_NFLD!$B18)*100),"..",(B18/NGDP_NFLD!$B18)*100)</f>
        <v>16.800386313221559</v>
      </c>
      <c r="C71" s="19">
        <f>IF(ISERROR((C18/NGDP_NFLD!$B18)*100),"..",(C18/NGDP_NFLD!$B18)*100)</f>
        <v>2.2074856149663877</v>
      </c>
      <c r="D71" s="21">
        <f>IF(ISERROR((D18/NGDP_NFLD!$B18)*100),"..",(D18/NGDP_NFLD!$B18)*100)</f>
        <v>5.6886557887614595</v>
      </c>
      <c r="E71" s="21">
        <f>IF(ISERROR((E18/NGDP_NFLD!$B18)*100),"..",(E18/NGDP_NFLD!$B18)*100)</f>
        <v>5.9080488325959637</v>
      </c>
      <c r="F71" s="21">
        <f>IF(ISERROR((F18/NGDP_NFLD!$B18)*100),"..",(F18/NGDP_NFLD!$B18)*100)</f>
        <v>2.9961960768977489</v>
      </c>
      <c r="G71" s="21">
        <f>IF(ISERROR((G18/NGDP_NFLD!$B18)*100),"..",(G18/NGDP_NFLD!$B18)*100)</f>
        <v>2.2038734603433729</v>
      </c>
      <c r="H71" s="21">
        <f>IF(ISERROR((H18/NGDP_NFLD!$B18)*100),"..",(H18/NGDP_NFLD!$B18)*100)</f>
        <v>0.80728607433840172</v>
      </c>
      <c r="I71" s="21">
        <f>IF(ISERROR((I18/NGDP_NFLD!$B18)*100),"..",(I18/NGDP_NFLD!$B18)*100)</f>
        <v>0.73388986229434316</v>
      </c>
      <c r="J71" s="21">
        <f>IF(ISERROR((J18/NGDP_NFLD!$B18)*100),"..",(J18/NGDP_NFLD!$B18)*100)</f>
        <v>0.66269752371062818</v>
      </c>
    </row>
    <row r="72" spans="1:10">
      <c r="A72" s="5">
        <v>2011</v>
      </c>
      <c r="B72" s="25" t="str">
        <f>IF(ISERROR((B19/NGDP_NFLD!$B19)*100),"..",(B19/NGDP_NFLD!$B19)*100)</f>
        <v>..</v>
      </c>
      <c r="C72" s="19" t="str">
        <f>IF(ISERROR((C19/NGDP_NFLD!$B19)*100),"..",(C19/NGDP_NFLD!$B19)*100)</f>
        <v>..</v>
      </c>
      <c r="D72" s="21" t="str">
        <f>IF(ISERROR((D19/NGDP_NFLD!$B19)*100),"..",(D19/NGDP_NFLD!$B19)*100)</f>
        <v>..</v>
      </c>
      <c r="E72" s="21" t="str">
        <f>IF(ISERROR((E19/NGDP_NFLD!$B19)*100),"..",(E19/NGDP_NFLD!$B19)*100)</f>
        <v>..</v>
      </c>
      <c r="F72" s="21" t="str">
        <f>IF(ISERROR((F19/NGDP_NFLD!$B19)*100),"..",(F19/NGDP_NFLD!$B19)*100)</f>
        <v>..</v>
      </c>
      <c r="G72" s="21" t="str">
        <f>IF(ISERROR((G19/NGDP_NFLD!$B19)*100),"..",(G19/NGDP_NFLD!$B19)*100)</f>
        <v>..</v>
      </c>
      <c r="H72" s="21" t="str">
        <f>IF(ISERROR((H19/NGDP_NFLD!$B19)*100),"..",(H19/NGDP_NFLD!$B19)*100)</f>
        <v>..</v>
      </c>
      <c r="I72" s="21" t="str">
        <f>IF(ISERROR((I19/NGDP_NFLD!$B19)*100),"..",(I19/NGDP_NFLD!$B19)*100)</f>
        <v>..</v>
      </c>
      <c r="J72" s="21" t="str">
        <f>IF(ISERROR((J19/NGDP_NFLD!$B19)*100),"..",(J19/NGDP_NFLD!$B19)*100)</f>
        <v>..</v>
      </c>
    </row>
    <row r="73" spans="1:10">
      <c r="A73" s="5">
        <v>2012</v>
      </c>
      <c r="B73" s="25" t="str">
        <f>IF(ISERROR((B20/NGDP_NFLD!$B20)*100),"..",(B20/NGDP_NFLD!$B20)*100)</f>
        <v>..</v>
      </c>
      <c r="C73" s="19" t="str">
        <f>IF(ISERROR((C20/NGDP_NFLD!$B20)*100),"..",(C20/NGDP_NFLD!$B20)*100)</f>
        <v>..</v>
      </c>
      <c r="D73" s="21" t="str">
        <f>IF(ISERROR((D20/NGDP_NFLD!$B20)*100),"..",(D20/NGDP_NFLD!$B20)*100)</f>
        <v>..</v>
      </c>
      <c r="E73" s="21" t="str">
        <f>IF(ISERROR((E20/NGDP_NFLD!$B20)*100),"..",(E20/NGDP_NFLD!$B20)*100)</f>
        <v>..</v>
      </c>
      <c r="F73" s="21" t="str">
        <f>IF(ISERROR((F20/NGDP_NFLD!$B20)*100),"..",(F20/NGDP_NFLD!$B20)*100)</f>
        <v>..</v>
      </c>
      <c r="G73" s="21" t="str">
        <f>IF(ISERROR((G20/NGDP_NFLD!$B20)*100),"..",(G20/NGDP_NFLD!$B20)*100)</f>
        <v>..</v>
      </c>
      <c r="H73" s="21" t="str">
        <f>IF(ISERROR((H20/NGDP_NFLD!$B20)*100),"..",(H20/NGDP_NFLD!$B20)*100)</f>
        <v>..</v>
      </c>
      <c r="I73" s="21" t="str">
        <f>IF(ISERROR((I20/NGDP_NFLD!$B20)*100),"..",(I20/NGDP_NFLD!$B20)*100)</f>
        <v>..</v>
      </c>
      <c r="J73" s="21" t="str">
        <f>IF(ISERROR((J20/NGDP_NFLD!$B20)*100),"..",(J20/NGDP_NFLD!$B20)*100)</f>
        <v>..</v>
      </c>
    </row>
    <row r="75" spans="1:10">
      <c r="B75" s="1" t="s">
        <v>16</v>
      </c>
      <c r="C75" s="1" t="s">
        <v>117</v>
      </c>
    </row>
    <row r="79" spans="1:10" ht="12.75">
      <c r="B79" s="7" t="str">
        <f>'Table of Contents'!B84</f>
        <v>Table 64: Real Gross Investment (Fixed, Non-Res) by Asset Type, Newfoundland and Labrador, Business Sector Industries, 1997-2012</v>
      </c>
    </row>
    <row r="81" spans="1:16" ht="33.75">
      <c r="A81" s="4"/>
      <c r="B81" s="23" t="s">
        <v>45</v>
      </c>
      <c r="C81" s="12" t="s">
        <v>46</v>
      </c>
      <c r="D81" s="3" t="s">
        <v>47</v>
      </c>
      <c r="E81" s="3" t="s">
        <v>48</v>
      </c>
      <c r="F81" s="3" t="str">
        <f>F56</f>
        <v>Interllectual Property Products</v>
      </c>
      <c r="G81" s="3" t="s">
        <v>49</v>
      </c>
      <c r="H81" s="3" t="s">
        <v>50</v>
      </c>
      <c r="I81" s="3" t="s">
        <v>51</v>
      </c>
      <c r="J81" s="3" t="s">
        <v>52</v>
      </c>
    </row>
    <row r="82" spans="1:16" ht="11.25" customHeight="1">
      <c r="A82" s="5"/>
      <c r="B82" s="141" t="s">
        <v>138</v>
      </c>
      <c r="C82" s="142"/>
      <c r="D82" s="142"/>
      <c r="E82" s="142"/>
      <c r="F82" s="142"/>
      <c r="G82" s="142"/>
      <c r="H82" s="142"/>
      <c r="I82" s="142"/>
      <c r="J82" s="142"/>
      <c r="M82" s="116"/>
      <c r="N82" s="116"/>
    </row>
    <row r="83" spans="1:16">
      <c r="A83" s="5">
        <v>1997</v>
      </c>
      <c r="B83" s="92">
        <v>2317.4</v>
      </c>
      <c r="C83" s="22">
        <v>209.1</v>
      </c>
      <c r="D83" s="22">
        <v>1527.1</v>
      </c>
      <c r="E83" s="22">
        <v>541.29999999999995</v>
      </c>
      <c r="F83" s="22">
        <v>141.19999999999999</v>
      </c>
      <c r="G83" s="22">
        <f>SUM(H83:J83)</f>
        <v>156.39999999999998</v>
      </c>
      <c r="H83" s="22">
        <v>19.600000000000001</v>
      </c>
      <c r="I83" s="22">
        <v>61</v>
      </c>
      <c r="J83" s="22">
        <v>75.8</v>
      </c>
      <c r="M83" s="116"/>
      <c r="N83" s="116"/>
    </row>
    <row r="84" spans="1:16">
      <c r="A84" s="5">
        <v>1998</v>
      </c>
      <c r="B84" s="92">
        <v>2205.3000000000002</v>
      </c>
      <c r="C84" s="22">
        <v>166.1</v>
      </c>
      <c r="D84" s="22">
        <v>1318.9</v>
      </c>
      <c r="E84" s="22">
        <v>542.20000000000005</v>
      </c>
      <c r="F84" s="22">
        <v>250.3</v>
      </c>
      <c r="G84" s="22">
        <f t="shared" ref="G84:G98" si="8">SUM(H84:J84)</f>
        <v>163.10000000000002</v>
      </c>
      <c r="H84" s="22">
        <v>31</v>
      </c>
      <c r="I84" s="22">
        <v>51.7</v>
      </c>
      <c r="J84" s="22">
        <v>80.400000000000006</v>
      </c>
      <c r="M84" s="116"/>
      <c r="N84" s="116"/>
      <c r="O84" s="116"/>
      <c r="P84" s="116"/>
    </row>
    <row r="85" spans="1:16">
      <c r="A85" s="5">
        <v>1999</v>
      </c>
      <c r="B85" s="92">
        <v>2931.9</v>
      </c>
      <c r="C85" s="22">
        <v>210.8</v>
      </c>
      <c r="D85" s="22">
        <v>1873.4</v>
      </c>
      <c r="E85" s="22">
        <v>508.4</v>
      </c>
      <c r="F85" s="22">
        <v>528.6</v>
      </c>
      <c r="G85" s="22">
        <f t="shared" si="8"/>
        <v>229.9</v>
      </c>
      <c r="H85" s="22">
        <v>19.2</v>
      </c>
      <c r="I85" s="22">
        <v>75.3</v>
      </c>
      <c r="J85" s="22">
        <v>135.4</v>
      </c>
      <c r="M85" s="116"/>
      <c r="N85" s="116"/>
      <c r="O85" s="116"/>
      <c r="P85" s="116"/>
    </row>
    <row r="86" spans="1:16">
      <c r="A86" s="5">
        <v>2000</v>
      </c>
      <c r="B86" s="92">
        <v>2411.8000000000002</v>
      </c>
      <c r="C86" s="22">
        <v>188.9</v>
      </c>
      <c r="D86" s="22">
        <v>1005.9</v>
      </c>
      <c r="E86" s="22">
        <v>939</v>
      </c>
      <c r="F86" s="22">
        <v>202.3</v>
      </c>
      <c r="G86" s="22">
        <f t="shared" si="8"/>
        <v>179.4</v>
      </c>
      <c r="H86" s="22">
        <v>26.2</v>
      </c>
      <c r="I86" s="22">
        <v>95.7</v>
      </c>
      <c r="J86" s="22">
        <v>57.5</v>
      </c>
      <c r="M86" s="116"/>
      <c r="N86" s="116"/>
      <c r="O86" s="116"/>
      <c r="P86" s="116"/>
    </row>
    <row r="87" spans="1:16">
      <c r="A87" s="5">
        <v>2001</v>
      </c>
      <c r="B87" s="92">
        <v>2269</v>
      </c>
      <c r="C87" s="22">
        <v>242</v>
      </c>
      <c r="D87" s="22">
        <v>1366.8</v>
      </c>
      <c r="E87" s="22">
        <v>542.70000000000005</v>
      </c>
      <c r="F87" s="22">
        <v>209.7</v>
      </c>
      <c r="G87" s="22">
        <f t="shared" si="8"/>
        <v>185.70000000000002</v>
      </c>
      <c r="H87" s="22">
        <v>34.4</v>
      </c>
      <c r="I87" s="22">
        <v>81.900000000000006</v>
      </c>
      <c r="J87" s="22">
        <v>69.400000000000006</v>
      </c>
      <c r="M87" s="116"/>
      <c r="N87" s="116"/>
      <c r="O87" s="116"/>
      <c r="P87" s="116"/>
    </row>
    <row r="88" spans="1:16">
      <c r="A88" s="5">
        <v>2002</v>
      </c>
      <c r="B88" s="92">
        <v>2152.4</v>
      </c>
      <c r="C88" s="22">
        <v>176.6</v>
      </c>
      <c r="D88" s="22">
        <v>1008.4</v>
      </c>
      <c r="E88" s="22">
        <v>667.2</v>
      </c>
      <c r="F88" s="22">
        <v>309.39999999999998</v>
      </c>
      <c r="G88" s="22">
        <f t="shared" si="8"/>
        <v>198.3</v>
      </c>
      <c r="H88" s="22">
        <v>40.200000000000003</v>
      </c>
      <c r="I88" s="22">
        <v>89.1</v>
      </c>
      <c r="J88" s="22">
        <v>69</v>
      </c>
      <c r="M88" s="116"/>
      <c r="N88" s="116"/>
      <c r="O88" s="116"/>
      <c r="P88" s="116"/>
    </row>
    <row r="89" spans="1:16">
      <c r="A89" s="5">
        <v>2003</v>
      </c>
      <c r="B89" s="92">
        <v>2551.8000000000002</v>
      </c>
      <c r="C89" s="22">
        <v>176.6</v>
      </c>
      <c r="D89" s="22">
        <v>1239.5</v>
      </c>
      <c r="E89" s="22">
        <v>792.4</v>
      </c>
      <c r="F89" s="22">
        <v>353</v>
      </c>
      <c r="G89" s="22">
        <f t="shared" si="8"/>
        <v>251.3</v>
      </c>
      <c r="H89" s="22">
        <v>70.7</v>
      </c>
      <c r="I89" s="22">
        <v>92.6</v>
      </c>
      <c r="J89" s="22">
        <v>88</v>
      </c>
      <c r="M89" s="116"/>
      <c r="N89" s="116"/>
      <c r="O89" s="116"/>
      <c r="P89" s="116"/>
    </row>
    <row r="90" spans="1:16">
      <c r="A90" s="5">
        <v>2004</v>
      </c>
      <c r="B90" s="92">
        <v>3038.6</v>
      </c>
      <c r="C90" s="22">
        <v>257</v>
      </c>
      <c r="D90" s="22">
        <v>1508.8</v>
      </c>
      <c r="E90" s="22">
        <v>1045.3</v>
      </c>
      <c r="F90" s="22">
        <v>223.8</v>
      </c>
      <c r="G90" s="22">
        <f t="shared" si="8"/>
        <v>305.10000000000002</v>
      </c>
      <c r="H90" s="22">
        <v>77.400000000000006</v>
      </c>
      <c r="I90" s="22">
        <v>105.2</v>
      </c>
      <c r="J90" s="22">
        <v>122.5</v>
      </c>
      <c r="M90" s="116"/>
      <c r="N90" s="116"/>
      <c r="O90" s="116"/>
      <c r="P90" s="116"/>
    </row>
    <row r="91" spans="1:16">
      <c r="A91" s="5">
        <v>2005</v>
      </c>
      <c r="B91" s="92">
        <v>3343.6</v>
      </c>
      <c r="C91" s="22">
        <v>260.60000000000002</v>
      </c>
      <c r="D91" s="22">
        <v>1672.2</v>
      </c>
      <c r="E91" s="22">
        <v>1043.3</v>
      </c>
      <c r="F91" s="22">
        <v>378.8</v>
      </c>
      <c r="G91" s="22">
        <f t="shared" si="8"/>
        <v>347.8</v>
      </c>
      <c r="H91" s="22">
        <v>98.8</v>
      </c>
      <c r="I91" s="22">
        <v>103.7</v>
      </c>
      <c r="J91" s="22">
        <v>145.30000000000001</v>
      </c>
      <c r="M91" s="116"/>
      <c r="N91" s="116"/>
      <c r="O91" s="116"/>
      <c r="P91" s="116"/>
    </row>
    <row r="92" spans="1:16">
      <c r="A92" s="5">
        <v>2006</v>
      </c>
      <c r="B92" s="92">
        <v>2959</v>
      </c>
      <c r="C92" s="22">
        <v>265.7</v>
      </c>
      <c r="D92" s="22">
        <v>1133.7</v>
      </c>
      <c r="E92" s="22">
        <v>899.4</v>
      </c>
      <c r="F92" s="22">
        <v>668.8</v>
      </c>
      <c r="G92" s="22">
        <f t="shared" si="8"/>
        <v>376.6</v>
      </c>
      <c r="H92" s="22">
        <v>90.3</v>
      </c>
      <c r="I92" s="22">
        <v>148.4</v>
      </c>
      <c r="J92" s="22">
        <v>137.9</v>
      </c>
      <c r="M92" s="116"/>
      <c r="N92" s="116"/>
      <c r="O92" s="116"/>
      <c r="P92" s="116"/>
    </row>
    <row r="93" spans="1:16">
      <c r="A93" s="5">
        <v>2007</v>
      </c>
      <c r="B93" s="92">
        <v>2490.6</v>
      </c>
      <c r="C93" s="22">
        <v>191.4</v>
      </c>
      <c r="D93" s="22">
        <v>838.7</v>
      </c>
      <c r="E93" s="22">
        <v>957.1</v>
      </c>
      <c r="F93" s="22">
        <v>503.5</v>
      </c>
      <c r="G93" s="22">
        <f t="shared" si="8"/>
        <v>389.8</v>
      </c>
      <c r="H93" s="22">
        <v>139.9</v>
      </c>
      <c r="I93" s="22">
        <v>115.9</v>
      </c>
      <c r="J93" s="22">
        <v>134</v>
      </c>
      <c r="M93" s="116"/>
      <c r="N93" s="116"/>
      <c r="O93" s="116"/>
      <c r="P93" s="116"/>
    </row>
    <row r="94" spans="1:16">
      <c r="A94" s="5">
        <v>2008</v>
      </c>
      <c r="B94" s="92">
        <v>2948</v>
      </c>
      <c r="C94" s="22">
        <v>243.2</v>
      </c>
      <c r="D94" s="22">
        <v>1312.6</v>
      </c>
      <c r="E94" s="22">
        <v>1010.6</v>
      </c>
      <c r="F94" s="22">
        <v>382.7</v>
      </c>
      <c r="G94" s="22">
        <f t="shared" si="8"/>
        <v>388.1</v>
      </c>
      <c r="H94" s="22">
        <v>135.9</v>
      </c>
      <c r="I94" s="22">
        <v>135.1</v>
      </c>
      <c r="J94" s="22">
        <v>117.1</v>
      </c>
      <c r="M94" s="116"/>
      <c r="N94" s="116"/>
      <c r="O94" s="116"/>
      <c r="P94" s="116"/>
    </row>
    <row r="95" spans="1:16">
      <c r="A95" s="5">
        <v>2009</v>
      </c>
      <c r="B95" s="92">
        <v>2491.9</v>
      </c>
      <c r="C95" s="22">
        <v>150.6</v>
      </c>
      <c r="D95" s="22">
        <v>1293.3</v>
      </c>
      <c r="E95" s="22">
        <v>806.1</v>
      </c>
      <c r="F95" s="22">
        <v>245.3</v>
      </c>
      <c r="G95" s="115">
        <f t="shared" si="8"/>
        <v>356.52173913043475</v>
      </c>
      <c r="H95" s="22">
        <v>120.8</v>
      </c>
      <c r="I95" s="132">
        <v>118.72173913043474</v>
      </c>
      <c r="J95" s="22">
        <v>117</v>
      </c>
      <c r="M95" s="116"/>
      <c r="N95" s="116"/>
      <c r="O95" s="116"/>
      <c r="P95" s="116"/>
    </row>
    <row r="96" spans="1:16">
      <c r="A96" s="5">
        <v>2010</v>
      </c>
      <c r="B96" s="92">
        <v>3129.5</v>
      </c>
      <c r="C96" s="22">
        <v>405.3</v>
      </c>
      <c r="D96" s="22">
        <v>1035.3</v>
      </c>
      <c r="E96" s="22">
        <v>1138.0999999999999</v>
      </c>
      <c r="F96" s="22">
        <v>561.6</v>
      </c>
      <c r="G96" s="115">
        <f t="shared" si="8"/>
        <v>463.7181409295352</v>
      </c>
      <c r="H96" s="22">
        <v>186.1</v>
      </c>
      <c r="I96" s="132">
        <v>154.41814092953524</v>
      </c>
      <c r="J96" s="22">
        <v>123.2</v>
      </c>
      <c r="M96" s="116"/>
      <c r="N96" s="116"/>
      <c r="O96" s="116"/>
      <c r="P96" s="116"/>
    </row>
    <row r="97" spans="1:16">
      <c r="A97" s="5">
        <v>2011</v>
      </c>
      <c r="B97" s="92">
        <v>4387.5</v>
      </c>
      <c r="C97" s="22">
        <v>390</v>
      </c>
      <c r="D97" s="22">
        <v>1618.5</v>
      </c>
      <c r="E97" s="22">
        <v>1317.8</v>
      </c>
      <c r="F97" s="22">
        <v>1061.3</v>
      </c>
      <c r="G97" s="115">
        <f t="shared" si="8"/>
        <v>513.94302848575705</v>
      </c>
      <c r="H97" s="22">
        <v>211.5</v>
      </c>
      <c r="I97" s="132">
        <v>171.14302848575704</v>
      </c>
      <c r="J97" s="22">
        <v>131.30000000000001</v>
      </c>
      <c r="M97" s="116"/>
      <c r="N97" s="116"/>
      <c r="O97" s="116"/>
      <c r="P97" s="116"/>
    </row>
    <row r="98" spans="1:16">
      <c r="A98" s="5">
        <v>2012</v>
      </c>
      <c r="B98" s="92">
        <v>6126.3</v>
      </c>
      <c r="C98" s="22">
        <v>628.79999999999995</v>
      </c>
      <c r="D98" s="22">
        <v>2448.9</v>
      </c>
      <c r="E98" s="22">
        <v>1603.1</v>
      </c>
      <c r="F98" s="22">
        <v>1420.2</v>
      </c>
      <c r="G98" s="115">
        <f t="shared" si="8"/>
        <v>581.10944527736137</v>
      </c>
      <c r="H98" s="22">
        <v>250.5</v>
      </c>
      <c r="I98" s="132">
        <v>193.50944527736138</v>
      </c>
      <c r="J98" s="22">
        <v>137.1</v>
      </c>
      <c r="M98" s="116"/>
      <c r="N98" s="116"/>
      <c r="O98" s="116"/>
      <c r="P98" s="116"/>
    </row>
    <row r="99" spans="1:16">
      <c r="A99" s="22"/>
      <c r="B99" s="22"/>
      <c r="C99" s="22"/>
      <c r="D99" s="22"/>
      <c r="E99" s="22"/>
      <c r="F99" s="22"/>
      <c r="G99" s="57"/>
      <c r="H99" s="22"/>
      <c r="I99" s="22"/>
      <c r="J99" s="22"/>
      <c r="M99" s="116"/>
      <c r="N99" s="116"/>
      <c r="O99" s="116"/>
      <c r="P99" s="116"/>
    </row>
    <row r="100" spans="1:16">
      <c r="A100" s="4"/>
      <c r="B100" s="10" t="s">
        <v>17</v>
      </c>
      <c r="C100" s="80"/>
      <c r="D100" s="80"/>
      <c r="E100" s="80"/>
      <c r="F100" s="80"/>
      <c r="G100" s="8"/>
      <c r="H100" s="8"/>
      <c r="I100" s="8"/>
      <c r="J100" s="8"/>
      <c r="O100" s="116"/>
      <c r="P100" s="116"/>
    </row>
    <row r="101" spans="1:16">
      <c r="A101" s="108" t="s">
        <v>18</v>
      </c>
      <c r="B101" s="15">
        <f t="shared" ref="B101:J103" si="9">IF(ISERROR((POWER(VLOOKUP(VALUE(RIGHT($A101,4)),$A$81:$J$97,COLUMN(B$97),)/VLOOKUP(VALUE(LEFT($A101,4)),$A$81:$J$97,COLUMN(B$97),),1/(VALUE(RIGHT($A101,4))-VALUE(LEFT($A101,4))))-1)*100),"n.a.",(POWER(VLOOKUP(VALUE(RIGHT($A101,4)),$A$81:$J$97,COLUMN(B$97),)/VLOOKUP(VALUE(LEFT($A101,4)),$A$81:$J$97,COLUMN(B$97),),1/(VALUE(RIGHT($A101,4))-VALUE(LEFT($A101,4))))-1)*100)</f>
        <v>2.3378898791724501</v>
      </c>
      <c r="C101" s="58">
        <f t="shared" si="9"/>
        <v>5.2226968483343184</v>
      </c>
      <c r="D101" s="58">
        <f t="shared" si="9"/>
        <v>-2.9455869565659931</v>
      </c>
      <c r="E101" s="58">
        <f t="shared" si="9"/>
        <v>5.8830244863741221</v>
      </c>
      <c r="F101" s="58">
        <f t="shared" si="9"/>
        <v>11.204533475904155</v>
      </c>
      <c r="G101" s="58">
        <f t="shared" si="9"/>
        <v>8.7198954158759001</v>
      </c>
      <c r="H101" s="58">
        <f t="shared" si="9"/>
        <v>18.902657602008265</v>
      </c>
      <c r="I101" s="58">
        <f t="shared" si="9"/>
        <v>7.4059510374022031</v>
      </c>
      <c r="J101" s="58">
        <f t="shared" si="9"/>
        <v>3.8069113680874178</v>
      </c>
      <c r="O101" s="116"/>
      <c r="P101" s="116"/>
    </row>
    <row r="102" spans="1:16">
      <c r="A102" s="26" t="s">
        <v>19</v>
      </c>
      <c r="B102" s="16">
        <f t="shared" si="9"/>
        <v>1.3398124173850112</v>
      </c>
      <c r="C102" s="9">
        <f t="shared" si="9"/>
        <v>-3.3297945242291349</v>
      </c>
      <c r="D102" s="9">
        <f t="shared" si="9"/>
        <v>-12.991347327479685</v>
      </c>
      <c r="E102" s="28">
        <f t="shared" si="9"/>
        <v>20.155186459665497</v>
      </c>
      <c r="F102" s="28">
        <f t="shared" si="9"/>
        <v>12.733691588776352</v>
      </c>
      <c r="G102" s="9">
        <f t="shared" si="9"/>
        <v>4.6795619671746724</v>
      </c>
      <c r="H102" s="9">
        <f t="shared" si="9"/>
        <v>10.157754199552382</v>
      </c>
      <c r="I102" s="9">
        <f t="shared" si="9"/>
        <v>16.196764223515615</v>
      </c>
      <c r="J102" s="9">
        <f t="shared" si="9"/>
        <v>-8.7990113295378762</v>
      </c>
    </row>
    <row r="103" spans="1:16">
      <c r="A103" s="26" t="s">
        <v>20</v>
      </c>
      <c r="B103" s="16">
        <f t="shared" si="9"/>
        <v>2.6392255584859914</v>
      </c>
      <c r="C103" s="9">
        <f t="shared" si="9"/>
        <v>7.9330537135445578</v>
      </c>
      <c r="D103" s="9">
        <f t="shared" si="9"/>
        <v>0.28850113213567674</v>
      </c>
      <c r="E103" s="28">
        <f t="shared" si="9"/>
        <v>1.9416087873832089</v>
      </c>
      <c r="F103" s="28">
        <f t="shared" si="9"/>
        <v>10.749843611877917</v>
      </c>
      <c r="G103" s="9">
        <f t="shared" si="9"/>
        <v>9.9621353344491617</v>
      </c>
      <c r="H103" s="9">
        <f t="shared" si="9"/>
        <v>21.659074460915129</v>
      </c>
      <c r="I103" s="9">
        <f t="shared" si="9"/>
        <v>4.900760854578734</v>
      </c>
      <c r="J103" s="9">
        <f t="shared" si="9"/>
        <v>7.9180989431565596</v>
      </c>
    </row>
    <row r="105" spans="1:16">
      <c r="B105" s="116" t="s">
        <v>84</v>
      </c>
      <c r="C105" s="116" t="s">
        <v>115</v>
      </c>
      <c r="D105" s="116"/>
      <c r="E105" s="116"/>
      <c r="F105" s="116"/>
      <c r="G105" s="116"/>
      <c r="H105" s="116"/>
      <c r="I105" s="116"/>
      <c r="J105" s="116"/>
    </row>
    <row r="106" spans="1:16" ht="22.5" customHeight="1">
      <c r="B106" s="116"/>
      <c r="C106" s="143" t="s">
        <v>252</v>
      </c>
      <c r="D106" s="143"/>
      <c r="E106" s="143"/>
      <c r="F106" s="143"/>
      <c r="G106" s="143"/>
      <c r="H106" s="143"/>
      <c r="I106" s="143"/>
      <c r="J106" s="143"/>
    </row>
    <row r="107" spans="1:16">
      <c r="B107" s="1" t="s">
        <v>16</v>
      </c>
      <c r="C107" s="1" t="s">
        <v>129</v>
      </c>
    </row>
  </sheetData>
  <mergeCells count="7">
    <mergeCell ref="C106:J106"/>
    <mergeCell ref="B4:J4"/>
    <mergeCell ref="B82:J82"/>
    <mergeCell ref="B57:J57"/>
    <mergeCell ref="B30:F30"/>
    <mergeCell ref="G30:J30"/>
    <mergeCell ref="C49:J49"/>
  </mergeCells>
  <pageMargins left="0.70866141732283472" right="0.70866141732283472" top="0.74803149606299213" bottom="0.74803149606299213" header="0.31496062992125984" footer="0.31496062992125984"/>
  <pageSetup scale="81" orientation="landscape" horizontalDpi="300" verticalDpi="300" r:id="rId1"/>
  <rowBreaks count="1" manualBreakCount="1">
    <brk id="51" max="16383" man="1"/>
  </rowBreaks>
</worksheet>
</file>

<file path=xl/worksheets/sheet49.xml><?xml version="1.0" encoding="utf-8"?>
<worksheet xmlns="http://schemas.openxmlformats.org/spreadsheetml/2006/main" xmlns:r="http://schemas.openxmlformats.org/officeDocument/2006/relationships">
  <sheetPr codeName="Sheet41">
    <tabColor theme="4" tint="-0.249977111117893"/>
  </sheetPr>
  <dimension ref="A1:R62"/>
  <sheetViews>
    <sheetView zoomScaleNormal="100" workbookViewId="0">
      <selection activeCell="D33" activeCellId="3" sqref="B5:B20 D5:D20 B33:B48 D33:D48"/>
    </sheetView>
  </sheetViews>
  <sheetFormatPr defaultRowHeight="11.25"/>
  <cols>
    <col min="1" max="1" width="9.140625" style="1"/>
    <col min="2" max="17" width="12.7109375" style="1" customWidth="1"/>
    <col min="18" max="16384" width="9.140625" style="1"/>
  </cols>
  <sheetData>
    <row r="1" spans="1:18" ht="12.75">
      <c r="B1" s="7" t="str">
        <f>'Table of Contents'!B85</f>
        <v>Table 65: Nominal Net Capital Stock (Fixed, Non-Res), Newfoundland and Labrador, Business Sector Industries, 1997-2012</v>
      </c>
      <c r="H1" s="7"/>
      <c r="J1" s="7" t="str">
        <f>B1 &amp; " (continued)"</f>
        <v>Table 65: Nominal Net Capital Stock (Fixed, Non-Res), Newfoundland and Labrador, Business Sector Industries, 1997-2012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14">
        <v>14713.5</v>
      </c>
      <c r="C5" s="22">
        <v>432.4</v>
      </c>
      <c r="D5" s="22">
        <v>6609.8</v>
      </c>
      <c r="E5" s="22" t="s">
        <v>25</v>
      </c>
      <c r="F5" s="22">
        <v>168.2</v>
      </c>
      <c r="G5" s="22">
        <v>896.5</v>
      </c>
      <c r="H5" s="22">
        <v>148</v>
      </c>
      <c r="I5" s="22">
        <v>458.9</v>
      </c>
      <c r="J5" s="22">
        <v>752.2</v>
      </c>
      <c r="K5" s="22">
        <v>664.9</v>
      </c>
      <c r="L5" s="22">
        <v>929.6</v>
      </c>
      <c r="M5" s="22">
        <v>38.9</v>
      </c>
      <c r="N5" s="22" t="s">
        <v>25</v>
      </c>
      <c r="O5" s="22">
        <v>42</v>
      </c>
      <c r="P5" s="22">
        <v>106.7</v>
      </c>
      <c r="Q5" s="22">
        <v>171</v>
      </c>
      <c r="R5" s="55"/>
    </row>
    <row r="6" spans="1:18">
      <c r="A6" s="5">
        <v>1998</v>
      </c>
      <c r="B6" s="14">
        <v>15347.2</v>
      </c>
      <c r="C6" s="22">
        <v>449.3</v>
      </c>
      <c r="D6" s="22">
        <v>6869.5</v>
      </c>
      <c r="E6" s="22" t="s">
        <v>25</v>
      </c>
      <c r="F6" s="22">
        <v>178.8</v>
      </c>
      <c r="G6" s="22">
        <v>1015.4</v>
      </c>
      <c r="H6" s="22">
        <v>146.9</v>
      </c>
      <c r="I6" s="22">
        <v>469</v>
      </c>
      <c r="J6" s="22">
        <v>839.3</v>
      </c>
      <c r="K6" s="22">
        <v>712.2</v>
      </c>
      <c r="L6" s="22">
        <v>979.09999999999991</v>
      </c>
      <c r="M6" s="22">
        <v>50.2</v>
      </c>
      <c r="N6" s="22" t="s">
        <v>25</v>
      </c>
      <c r="O6" s="22">
        <v>44.8</v>
      </c>
      <c r="P6" s="22">
        <v>111.4</v>
      </c>
      <c r="Q6" s="22">
        <v>172.4</v>
      </c>
      <c r="R6" s="55"/>
    </row>
    <row r="7" spans="1:18">
      <c r="A7" s="5">
        <v>1999</v>
      </c>
      <c r="B7" s="14">
        <v>16188.5</v>
      </c>
      <c r="C7" s="22">
        <v>456.5</v>
      </c>
      <c r="D7" s="22">
        <v>7554.9</v>
      </c>
      <c r="E7" s="22" t="s">
        <v>25</v>
      </c>
      <c r="F7" s="22">
        <v>189.2</v>
      </c>
      <c r="G7" s="22">
        <v>1016.4</v>
      </c>
      <c r="H7" s="22">
        <v>158.4</v>
      </c>
      <c r="I7" s="22">
        <v>464.7</v>
      </c>
      <c r="J7" s="22">
        <v>916.9</v>
      </c>
      <c r="K7" s="22">
        <v>701.9</v>
      </c>
      <c r="L7" s="22">
        <v>1071.0999999999999</v>
      </c>
      <c r="M7" s="22">
        <v>48.7</v>
      </c>
      <c r="N7" s="22" t="s">
        <v>25</v>
      </c>
      <c r="O7" s="22">
        <v>46.7</v>
      </c>
      <c r="P7" s="22">
        <v>110.9</v>
      </c>
      <c r="Q7" s="22">
        <v>179.8</v>
      </c>
      <c r="R7" s="55"/>
    </row>
    <row r="8" spans="1:18">
      <c r="A8" s="5">
        <v>2000</v>
      </c>
      <c r="B8" s="14">
        <v>16715.099999999999</v>
      </c>
      <c r="C8" s="22">
        <v>465.6</v>
      </c>
      <c r="D8" s="22">
        <v>7853.8</v>
      </c>
      <c r="E8" s="22" t="s">
        <v>25</v>
      </c>
      <c r="F8" s="22">
        <v>200.2</v>
      </c>
      <c r="G8" s="22">
        <v>1037.7</v>
      </c>
      <c r="H8" s="22">
        <v>175.3</v>
      </c>
      <c r="I8" s="22">
        <v>476.7</v>
      </c>
      <c r="J8" s="22">
        <v>974.6</v>
      </c>
      <c r="K8" s="22">
        <v>722.5</v>
      </c>
      <c r="L8" s="22">
        <v>1117.6999999999998</v>
      </c>
      <c r="M8" s="22">
        <v>61.4</v>
      </c>
      <c r="N8" s="22" t="s">
        <v>25</v>
      </c>
      <c r="O8" s="22">
        <v>48</v>
      </c>
      <c r="P8" s="22">
        <v>115.6</v>
      </c>
      <c r="Q8" s="22">
        <v>183</v>
      </c>
      <c r="R8" s="55"/>
    </row>
    <row r="9" spans="1:18">
      <c r="A9" s="5">
        <v>2001</v>
      </c>
      <c r="B9" s="14">
        <v>16971.7</v>
      </c>
      <c r="C9" s="22">
        <v>465.2</v>
      </c>
      <c r="D9" s="22">
        <v>7934.8</v>
      </c>
      <c r="E9" s="22" t="s">
        <v>25</v>
      </c>
      <c r="F9" s="22">
        <v>208.4</v>
      </c>
      <c r="G9" s="22">
        <v>1061.4000000000001</v>
      </c>
      <c r="H9" s="22">
        <v>182</v>
      </c>
      <c r="I9" s="22">
        <v>513.20000000000005</v>
      </c>
      <c r="J9" s="22">
        <v>1006.1</v>
      </c>
      <c r="K9" s="22">
        <v>716.3</v>
      </c>
      <c r="L9" s="22">
        <v>1148.7</v>
      </c>
      <c r="M9" s="22">
        <v>66.3</v>
      </c>
      <c r="N9" s="22" t="s">
        <v>25</v>
      </c>
      <c r="O9" s="22">
        <v>54.4</v>
      </c>
      <c r="P9" s="22">
        <v>119.1</v>
      </c>
      <c r="Q9" s="22">
        <v>181.4</v>
      </c>
      <c r="R9" s="55"/>
    </row>
    <row r="10" spans="1:18">
      <c r="A10" s="5">
        <v>2002</v>
      </c>
      <c r="B10" s="14">
        <v>16932</v>
      </c>
      <c r="C10" s="22">
        <v>471.1</v>
      </c>
      <c r="D10" s="22">
        <v>7771.7</v>
      </c>
      <c r="E10" s="22" t="s">
        <v>25</v>
      </c>
      <c r="F10" s="22">
        <v>206.6</v>
      </c>
      <c r="G10" s="22">
        <v>1050.8</v>
      </c>
      <c r="H10" s="22">
        <v>184.7</v>
      </c>
      <c r="I10" s="22">
        <v>527.79999999999995</v>
      </c>
      <c r="J10" s="22">
        <v>978</v>
      </c>
      <c r="K10" s="22">
        <v>744.5</v>
      </c>
      <c r="L10" s="22">
        <v>1192.8</v>
      </c>
      <c r="M10" s="22">
        <v>79.7</v>
      </c>
      <c r="N10" s="22" t="s">
        <v>25</v>
      </c>
      <c r="O10" s="22">
        <v>54.3</v>
      </c>
      <c r="P10" s="22">
        <v>129.1</v>
      </c>
      <c r="Q10" s="22">
        <v>182</v>
      </c>
      <c r="R10" s="55"/>
    </row>
    <row r="11" spans="1:18">
      <c r="A11" s="5">
        <v>2003</v>
      </c>
      <c r="B11" s="14">
        <v>17208.3</v>
      </c>
      <c r="C11" s="22">
        <v>491.4</v>
      </c>
      <c r="D11" s="22">
        <v>8122.3</v>
      </c>
      <c r="E11" s="22" t="s">
        <v>25</v>
      </c>
      <c r="F11" s="22">
        <v>208.7</v>
      </c>
      <c r="G11" s="22">
        <v>1025.2</v>
      </c>
      <c r="H11" s="22">
        <v>192.2</v>
      </c>
      <c r="I11" s="22">
        <v>575.5</v>
      </c>
      <c r="J11" s="22">
        <v>915.6</v>
      </c>
      <c r="K11" s="22">
        <v>699.6</v>
      </c>
      <c r="L11" s="22">
        <v>1172.2999999999997</v>
      </c>
      <c r="M11" s="22">
        <v>80.400000000000006</v>
      </c>
      <c r="N11" s="22" t="s">
        <v>25</v>
      </c>
      <c r="O11" s="22">
        <v>55.8</v>
      </c>
      <c r="P11" s="22">
        <v>139.69999999999999</v>
      </c>
      <c r="Q11" s="22">
        <v>186.1</v>
      </c>
      <c r="R11" s="55"/>
    </row>
    <row r="12" spans="1:18">
      <c r="A12" s="5">
        <v>2004</v>
      </c>
      <c r="B12" s="14">
        <v>18385.599999999999</v>
      </c>
      <c r="C12" s="22">
        <v>512.4</v>
      </c>
      <c r="D12" s="22">
        <v>9025.4</v>
      </c>
      <c r="E12" s="22" t="s">
        <v>25</v>
      </c>
      <c r="F12" s="22">
        <v>219.6</v>
      </c>
      <c r="G12" s="22">
        <v>1063.0999999999999</v>
      </c>
      <c r="H12" s="22">
        <v>195.4</v>
      </c>
      <c r="I12" s="22">
        <v>623.70000000000005</v>
      </c>
      <c r="J12" s="22">
        <v>905.5</v>
      </c>
      <c r="K12" s="22">
        <v>740.8</v>
      </c>
      <c r="L12" s="22">
        <v>1196.6000000000001</v>
      </c>
      <c r="M12" s="22">
        <v>100.5</v>
      </c>
      <c r="N12" s="22" t="s">
        <v>25</v>
      </c>
      <c r="O12" s="22">
        <v>72.8</v>
      </c>
      <c r="P12" s="22">
        <v>157.9</v>
      </c>
      <c r="Q12" s="22">
        <v>192.9</v>
      </c>
      <c r="R12" s="55"/>
    </row>
    <row r="13" spans="1:18">
      <c r="A13" s="5">
        <v>2005</v>
      </c>
      <c r="B13" s="14">
        <v>19440</v>
      </c>
      <c r="C13" s="22">
        <v>529.4</v>
      </c>
      <c r="D13" s="22">
        <v>9694.5</v>
      </c>
      <c r="E13" s="22" t="s">
        <v>25</v>
      </c>
      <c r="F13" s="22">
        <v>231.3</v>
      </c>
      <c r="G13" s="22">
        <v>1144.2</v>
      </c>
      <c r="H13" s="22">
        <v>196.6</v>
      </c>
      <c r="I13" s="22">
        <v>654.79999999999995</v>
      </c>
      <c r="J13" s="22">
        <v>999.9</v>
      </c>
      <c r="K13" s="22">
        <v>801.7</v>
      </c>
      <c r="L13" s="22">
        <v>1231.2</v>
      </c>
      <c r="M13" s="22">
        <v>132.5</v>
      </c>
      <c r="N13" s="22" t="s">
        <v>25</v>
      </c>
      <c r="O13" s="22">
        <v>77</v>
      </c>
      <c r="P13" s="22">
        <v>180.1</v>
      </c>
      <c r="Q13" s="22">
        <v>196.9</v>
      </c>
      <c r="R13" s="55"/>
    </row>
    <row r="14" spans="1:18">
      <c r="A14" s="5">
        <v>2006</v>
      </c>
      <c r="B14" s="14">
        <v>20198.3</v>
      </c>
      <c r="C14" s="22">
        <v>541.4</v>
      </c>
      <c r="D14" s="22">
        <v>10223.299999999999</v>
      </c>
      <c r="E14" s="22" t="s">
        <v>25</v>
      </c>
      <c r="F14" s="22">
        <v>239.2</v>
      </c>
      <c r="G14" s="22">
        <v>1160.5999999999999</v>
      </c>
      <c r="H14" s="22">
        <v>201.5</v>
      </c>
      <c r="I14" s="22">
        <v>715.5</v>
      </c>
      <c r="J14" s="22">
        <v>1001.2</v>
      </c>
      <c r="K14" s="22">
        <v>806.9</v>
      </c>
      <c r="L14" s="22">
        <v>1292.2</v>
      </c>
      <c r="M14" s="22">
        <v>145.80000000000001</v>
      </c>
      <c r="N14" s="22" t="s">
        <v>25</v>
      </c>
      <c r="O14" s="22">
        <v>75</v>
      </c>
      <c r="P14" s="22">
        <v>188.5</v>
      </c>
      <c r="Q14" s="22">
        <v>203.3</v>
      </c>
      <c r="R14" s="55"/>
    </row>
    <row r="15" spans="1:18">
      <c r="A15" s="5">
        <v>2007</v>
      </c>
      <c r="B15" s="14">
        <v>20579.5</v>
      </c>
      <c r="C15" s="22">
        <v>551.1</v>
      </c>
      <c r="D15" s="22">
        <v>10267.200000000001</v>
      </c>
      <c r="E15" s="22" t="s">
        <v>25</v>
      </c>
      <c r="F15" s="22">
        <v>280.7</v>
      </c>
      <c r="G15" s="22">
        <v>1165.7</v>
      </c>
      <c r="H15" s="22">
        <v>202.1</v>
      </c>
      <c r="I15" s="22">
        <v>780.5</v>
      </c>
      <c r="J15" s="22">
        <v>1091.5</v>
      </c>
      <c r="K15" s="22">
        <v>804.5</v>
      </c>
      <c r="L15" s="22">
        <v>1335</v>
      </c>
      <c r="M15" s="22">
        <v>181.8</v>
      </c>
      <c r="N15" s="22" t="s">
        <v>25</v>
      </c>
      <c r="O15" s="22">
        <v>75.8</v>
      </c>
      <c r="P15" s="22">
        <v>196.6</v>
      </c>
      <c r="Q15" s="22">
        <v>208</v>
      </c>
      <c r="R15" s="55"/>
    </row>
    <row r="16" spans="1:18">
      <c r="A16" s="5">
        <v>2008</v>
      </c>
      <c r="B16" s="14">
        <v>21668.3</v>
      </c>
      <c r="C16" s="22">
        <v>579.9</v>
      </c>
      <c r="D16" s="22">
        <v>10771.3</v>
      </c>
      <c r="E16" s="22" t="s">
        <v>25</v>
      </c>
      <c r="F16" s="22">
        <v>317</v>
      </c>
      <c r="G16" s="22">
        <v>1258.5999999999999</v>
      </c>
      <c r="H16" s="22">
        <v>220.3</v>
      </c>
      <c r="I16" s="22">
        <v>851.5</v>
      </c>
      <c r="J16" s="22">
        <v>1224.5</v>
      </c>
      <c r="K16" s="22">
        <v>859.3</v>
      </c>
      <c r="L16" s="22">
        <v>1405.2</v>
      </c>
      <c r="M16" s="22">
        <v>182.6</v>
      </c>
      <c r="N16" s="22" t="s">
        <v>25</v>
      </c>
      <c r="O16" s="22">
        <v>77</v>
      </c>
      <c r="P16" s="22">
        <v>203.2</v>
      </c>
      <c r="Q16" s="22">
        <v>224.8</v>
      </c>
      <c r="R16" s="55"/>
    </row>
    <row r="17" spans="1:18">
      <c r="A17" s="5">
        <v>2009</v>
      </c>
      <c r="B17" s="14">
        <v>21922.799999999999</v>
      </c>
      <c r="C17" s="22">
        <v>570.5</v>
      </c>
      <c r="D17" s="22">
        <v>10819.4</v>
      </c>
      <c r="E17" s="22" t="s">
        <v>25</v>
      </c>
      <c r="F17" s="22">
        <v>355.3</v>
      </c>
      <c r="G17" s="22">
        <v>1346.9</v>
      </c>
      <c r="H17" s="22">
        <v>222.6</v>
      </c>
      <c r="I17" s="22">
        <v>866.5</v>
      </c>
      <c r="J17" s="22">
        <v>1324.2</v>
      </c>
      <c r="K17" s="22">
        <v>800.3</v>
      </c>
      <c r="L17" s="22">
        <v>1355.3</v>
      </c>
      <c r="M17" s="22">
        <v>171.6</v>
      </c>
      <c r="N17" s="22" t="s">
        <v>25</v>
      </c>
      <c r="O17" s="22">
        <v>79.599999999999994</v>
      </c>
      <c r="P17" s="22">
        <v>218.2</v>
      </c>
      <c r="Q17" s="22">
        <v>246.3</v>
      </c>
      <c r="R17" s="55"/>
    </row>
    <row r="18" spans="1:18">
      <c r="A18" s="5">
        <v>2010</v>
      </c>
      <c r="B18" s="14">
        <v>22431.5</v>
      </c>
      <c r="C18" s="22">
        <v>567.1</v>
      </c>
      <c r="D18" s="22">
        <v>10803.6</v>
      </c>
      <c r="E18" s="22" t="s">
        <v>25</v>
      </c>
      <c r="F18" s="22">
        <v>381.9</v>
      </c>
      <c r="G18" s="22">
        <v>1893.9</v>
      </c>
      <c r="H18" s="22">
        <v>218.3</v>
      </c>
      <c r="I18" s="22">
        <v>888.4</v>
      </c>
      <c r="J18" s="22">
        <v>1307.3</v>
      </c>
      <c r="K18" s="22">
        <v>743</v>
      </c>
      <c r="L18" s="22">
        <v>1316.3</v>
      </c>
      <c r="M18" s="22">
        <v>179.9</v>
      </c>
      <c r="N18" s="22" t="s">
        <v>25</v>
      </c>
      <c r="O18" s="22">
        <v>82.7</v>
      </c>
      <c r="P18" s="22">
        <v>230.4</v>
      </c>
      <c r="Q18" s="22">
        <v>251.2</v>
      </c>
      <c r="R18" s="55"/>
    </row>
    <row r="19" spans="1:18">
      <c r="A19" s="5">
        <v>2011</v>
      </c>
      <c r="B19" s="14">
        <v>24343.1</v>
      </c>
      <c r="C19" s="22">
        <v>569</v>
      </c>
      <c r="D19" s="22">
        <v>11987.1</v>
      </c>
      <c r="E19" s="22"/>
      <c r="F19" s="22">
        <v>412.7</v>
      </c>
      <c r="G19" s="22">
        <v>2428.6</v>
      </c>
      <c r="H19" s="22">
        <v>235.3</v>
      </c>
      <c r="I19" s="22">
        <v>915.8</v>
      </c>
      <c r="J19" s="22">
        <v>1374.1</v>
      </c>
      <c r="K19" s="22">
        <v>701.9</v>
      </c>
      <c r="L19" s="22">
        <v>1298.7</v>
      </c>
      <c r="M19" s="22">
        <v>183</v>
      </c>
      <c r="N19" s="22" t="s">
        <v>25</v>
      </c>
      <c r="O19" s="22">
        <v>91.8</v>
      </c>
      <c r="P19" s="22">
        <v>236.1</v>
      </c>
      <c r="Q19" s="22">
        <v>257.60000000000002</v>
      </c>
      <c r="R19" s="55"/>
    </row>
    <row r="20" spans="1:18">
      <c r="A20" s="5">
        <v>2012</v>
      </c>
      <c r="B20" s="14">
        <v>28101</v>
      </c>
      <c r="C20" s="22">
        <v>565.70000000000005</v>
      </c>
      <c r="D20" s="22">
        <v>14243.7</v>
      </c>
      <c r="E20" s="22"/>
      <c r="F20" s="22">
        <v>455.1</v>
      </c>
      <c r="G20" s="22">
        <v>3509.4</v>
      </c>
      <c r="H20" s="22">
        <v>238.7</v>
      </c>
      <c r="I20" s="22">
        <v>969.8</v>
      </c>
      <c r="J20" s="22">
        <v>1528.3</v>
      </c>
      <c r="K20" s="22">
        <v>675.3</v>
      </c>
      <c r="L20" s="22">
        <v>1308.8</v>
      </c>
      <c r="M20" s="22">
        <v>193.5</v>
      </c>
      <c r="N20" s="22" t="s">
        <v>25</v>
      </c>
      <c r="O20" s="22">
        <v>91.5</v>
      </c>
      <c r="P20" s="22">
        <v>241.9</v>
      </c>
      <c r="Q20" s="22">
        <v>261</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3.2970385867144625</v>
      </c>
      <c r="C23" s="9">
        <f t="shared" si="0"/>
        <v>2.1079449447922949</v>
      </c>
      <c r="D23" s="9">
        <f t="shared" si="0"/>
        <v>3.8517597080889976</v>
      </c>
      <c r="E23" s="9" t="str">
        <f t="shared" si="0"/>
        <v>n.a.</v>
      </c>
      <c r="F23" s="9">
        <f t="shared" si="0"/>
        <v>6.5109181006725025</v>
      </c>
      <c r="G23" s="9">
        <f t="shared" si="0"/>
        <v>5.9217468828021369</v>
      </c>
      <c r="H23" s="28">
        <f t="shared" si="0"/>
        <v>3.0348164020618906</v>
      </c>
      <c r="I23" s="28">
        <f t="shared" si="0"/>
        <v>5.2127808325652669</v>
      </c>
      <c r="J23" s="28">
        <f t="shared" si="0"/>
        <v>4.3433471496707954</v>
      </c>
      <c r="K23" s="28">
        <f t="shared" si="0"/>
        <v>0.85796259212018722</v>
      </c>
      <c r="L23" s="28">
        <f t="shared" si="0"/>
        <v>2.7116970982134836</v>
      </c>
      <c r="M23" s="28">
        <f t="shared" si="0"/>
        <v>12.501968133746267</v>
      </c>
      <c r="N23" s="28" t="str">
        <f t="shared" si="0"/>
        <v>n.a.</v>
      </c>
      <c r="O23" s="28">
        <f t="shared" si="0"/>
        <v>5.3501343483935315</v>
      </c>
      <c r="P23" s="28">
        <f t="shared" si="0"/>
        <v>6.1003394821841139</v>
      </c>
      <c r="Q23" s="58">
        <f t="shared" si="0"/>
        <v>3.0025468962562751</v>
      </c>
      <c r="R23" s="55"/>
    </row>
    <row r="24" spans="1:18">
      <c r="A24" s="26" t="s">
        <v>19</v>
      </c>
      <c r="B24" s="16">
        <f t="shared" si="0"/>
        <v>4.3432425200714553</v>
      </c>
      <c r="C24" s="9">
        <f t="shared" si="0"/>
        <v>2.4965141327120577</v>
      </c>
      <c r="D24" s="9">
        <f t="shared" si="0"/>
        <v>5.9165532878924676</v>
      </c>
      <c r="E24" s="9" t="str">
        <f t="shared" si="0"/>
        <v>n.a.</v>
      </c>
      <c r="F24" s="9">
        <f t="shared" si="0"/>
        <v>5.9772617281171003</v>
      </c>
      <c r="G24" s="9">
        <f t="shared" si="0"/>
        <v>4.9962627335330856</v>
      </c>
      <c r="H24" s="28">
        <f t="shared" si="0"/>
        <v>5.8051320541441243</v>
      </c>
      <c r="I24" s="28">
        <f t="shared" si="0"/>
        <v>1.276580965997498</v>
      </c>
      <c r="J24" s="28">
        <f t="shared" si="0"/>
        <v>9.0178700399784262</v>
      </c>
      <c r="K24" s="28">
        <f t="shared" si="0"/>
        <v>2.8080620798732747</v>
      </c>
      <c r="L24" s="28">
        <f t="shared" si="0"/>
        <v>6.3350350669111766</v>
      </c>
      <c r="M24" s="28">
        <f t="shared" si="0"/>
        <v>16.432151659717277</v>
      </c>
      <c r="N24" s="28" t="str">
        <f t="shared" si="0"/>
        <v>n.a.</v>
      </c>
      <c r="O24" s="28">
        <f t="shared" si="0"/>
        <v>4.5515917149420382</v>
      </c>
      <c r="P24" s="28">
        <f t="shared" si="0"/>
        <v>2.7064704781157856</v>
      </c>
      <c r="Q24" s="28">
        <f t="shared" si="0"/>
        <v>2.2865019087619176</v>
      </c>
      <c r="R24" s="55"/>
    </row>
    <row r="25" spans="1:18">
      <c r="A25" s="26" t="s">
        <v>20</v>
      </c>
      <c r="B25" s="16">
        <f t="shared" si="0"/>
        <v>2.9852277292262031</v>
      </c>
      <c r="C25" s="9">
        <f t="shared" si="0"/>
        <v>1.9916616943766341</v>
      </c>
      <c r="D25" s="9">
        <f t="shared" si="0"/>
        <v>3.2402068126073047</v>
      </c>
      <c r="E25" s="9" t="str">
        <f t="shared" si="0"/>
        <v>n.a.</v>
      </c>
      <c r="F25" s="9">
        <f t="shared" si="0"/>
        <v>6.6715384149788948</v>
      </c>
      <c r="G25" s="9">
        <f t="shared" si="0"/>
        <v>6.2009796064123046</v>
      </c>
      <c r="H25" s="28">
        <f t="shared" si="0"/>
        <v>2.2179535567480757</v>
      </c>
      <c r="I25" s="28">
        <f t="shared" si="0"/>
        <v>6.4232064617077755</v>
      </c>
      <c r="J25" s="28">
        <f t="shared" si="0"/>
        <v>2.9804737488335009</v>
      </c>
      <c r="K25" s="28">
        <f t="shared" si="0"/>
        <v>0.28017801431750033</v>
      </c>
      <c r="L25" s="28">
        <f t="shared" si="0"/>
        <v>1.6489654845200485</v>
      </c>
      <c r="M25" s="28">
        <f t="shared" si="0"/>
        <v>11.348989265611031</v>
      </c>
      <c r="N25" s="28" t="str">
        <f t="shared" si="0"/>
        <v>n.a.</v>
      </c>
      <c r="O25" s="28">
        <f t="shared" si="0"/>
        <v>5.590884349713221</v>
      </c>
      <c r="P25" s="28">
        <f t="shared" si="0"/>
        <v>7.1402027941007029</v>
      </c>
      <c r="Q25" s="28">
        <f t="shared" si="0"/>
        <v>3.2183362559315976</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12.75">
      <c r="B29" s="7" t="str">
        <f>'Table of Contents'!B86</f>
        <v>Table 66: Real Net Capital Stock (Fixed, Non-Res), Newfoundland and Labrador, Business Sector Industries, 1997-2012</v>
      </c>
      <c r="H29" s="55"/>
      <c r="I29" s="55"/>
      <c r="J29" s="86" t="str">
        <f>B29 &amp; " (continued)"</f>
        <v>Table 66: Real Net Capital Stock (Fixed, Non-Res), Newfoundland and Labrador, Business Sector Industries, 1997-2012 (continued)</v>
      </c>
      <c r="K29" s="55"/>
      <c r="L29" s="55"/>
      <c r="M29" s="55"/>
      <c r="N29" s="55"/>
      <c r="O29" s="55"/>
      <c r="P29" s="55"/>
      <c r="Q29" s="55"/>
      <c r="R29" s="55"/>
    </row>
    <row r="30" spans="1:18">
      <c r="H30" s="55"/>
      <c r="I30" s="55"/>
      <c r="J30" s="55"/>
      <c r="K30" s="55"/>
      <c r="L30" s="55"/>
      <c r="M30" s="55"/>
      <c r="N30" s="55"/>
      <c r="O30" s="55"/>
      <c r="P30" s="55"/>
      <c r="Q30" s="55"/>
      <c r="R30" s="55"/>
    </row>
    <row r="31" spans="1:18" ht="33.75">
      <c r="A31" s="4"/>
      <c r="B31" s="94" t="s">
        <v>3</v>
      </c>
      <c r="C31" s="3" t="s">
        <v>2</v>
      </c>
      <c r="D31" s="3" t="s">
        <v>1</v>
      </c>
      <c r="E31" s="3" t="s">
        <v>0</v>
      </c>
      <c r="F31" s="3" t="s">
        <v>4</v>
      </c>
      <c r="G31" s="3" t="s">
        <v>5</v>
      </c>
      <c r="H31" s="3" t="s">
        <v>6</v>
      </c>
      <c r="I31" s="3" t="s">
        <v>7</v>
      </c>
      <c r="J31" s="3" t="s">
        <v>8</v>
      </c>
      <c r="K31" s="3" t="s">
        <v>9</v>
      </c>
      <c r="L31" s="3" t="str">
        <f t="shared" ref="L31:N31" si="1">L3</f>
        <v>FIRE</v>
      </c>
      <c r="M31" s="3" t="str">
        <f t="shared" si="1"/>
        <v>Professional, scientific and technical services</v>
      </c>
      <c r="N31" s="3" t="str">
        <f t="shared" si="1"/>
        <v>ASWMRS</v>
      </c>
      <c r="O31" s="3" t="s">
        <v>11</v>
      </c>
      <c r="P31" s="3" t="s">
        <v>12</v>
      </c>
      <c r="Q31" s="3" t="s">
        <v>13</v>
      </c>
      <c r="R31" s="55"/>
    </row>
    <row r="32" spans="1:18" ht="11.25" customHeight="1">
      <c r="A32" s="5"/>
      <c r="B32" s="141" t="s">
        <v>138</v>
      </c>
      <c r="C32" s="142"/>
      <c r="D32" s="142"/>
      <c r="E32" s="142"/>
      <c r="F32" s="142"/>
      <c r="G32" s="142"/>
      <c r="H32" s="142"/>
      <c r="I32" s="142"/>
      <c r="J32" s="142" t="s">
        <v>138</v>
      </c>
      <c r="K32" s="142"/>
      <c r="L32" s="142"/>
      <c r="M32" s="142"/>
      <c r="N32" s="142"/>
      <c r="O32" s="142"/>
      <c r="P32" s="142"/>
      <c r="Q32" s="142"/>
      <c r="R32" s="55"/>
    </row>
    <row r="33" spans="1:18">
      <c r="A33" s="5">
        <v>1997</v>
      </c>
      <c r="B33" s="92">
        <v>18275.599999999999</v>
      </c>
      <c r="C33" s="22">
        <v>571.9</v>
      </c>
      <c r="D33" s="22">
        <v>8432.2999999999993</v>
      </c>
      <c r="E33" s="22" t="s">
        <v>25</v>
      </c>
      <c r="F33" s="22">
        <v>192</v>
      </c>
      <c r="G33" s="22">
        <v>1071.5999999999999</v>
      </c>
      <c r="H33" s="22">
        <v>169.3</v>
      </c>
      <c r="I33" s="22">
        <v>569.5</v>
      </c>
      <c r="J33" s="22">
        <v>924.1</v>
      </c>
      <c r="K33" s="22">
        <v>686.8</v>
      </c>
      <c r="L33" s="22">
        <v>1091.8999999999999</v>
      </c>
      <c r="M33" s="22">
        <v>36.200000000000003</v>
      </c>
      <c r="N33" s="22" t="s">
        <v>25</v>
      </c>
      <c r="O33" s="22">
        <v>52.5</v>
      </c>
      <c r="P33" s="22">
        <v>133.5</v>
      </c>
      <c r="Q33" s="22">
        <v>216.7</v>
      </c>
      <c r="R33" s="55"/>
    </row>
    <row r="34" spans="1:18">
      <c r="A34" s="5">
        <v>1998</v>
      </c>
      <c r="B34" s="92">
        <v>18416.099999999999</v>
      </c>
      <c r="C34" s="22">
        <v>564.5</v>
      </c>
      <c r="D34" s="22">
        <v>8568.2000000000007</v>
      </c>
      <c r="E34" s="22" t="s">
        <v>25</v>
      </c>
      <c r="F34" s="22">
        <v>192.1</v>
      </c>
      <c r="G34" s="22">
        <v>1130.9000000000001</v>
      </c>
      <c r="H34" s="22">
        <v>161.9</v>
      </c>
      <c r="I34" s="22">
        <v>563.70000000000005</v>
      </c>
      <c r="J34" s="22">
        <v>955.7</v>
      </c>
      <c r="K34" s="22">
        <v>695.4</v>
      </c>
      <c r="L34" s="22">
        <v>1118.8000000000002</v>
      </c>
      <c r="M34" s="22">
        <v>46.2</v>
      </c>
      <c r="N34" s="22" t="s">
        <v>25</v>
      </c>
      <c r="O34" s="22">
        <v>55.1</v>
      </c>
      <c r="P34" s="22">
        <v>136.80000000000001</v>
      </c>
      <c r="Q34" s="22">
        <v>217.5</v>
      </c>
      <c r="R34" s="55"/>
    </row>
    <row r="35" spans="1:18">
      <c r="A35" s="5">
        <v>1999</v>
      </c>
      <c r="B35" s="92">
        <v>19227.5</v>
      </c>
      <c r="C35" s="22">
        <v>564.70000000000005</v>
      </c>
      <c r="D35" s="22">
        <v>9311.7999999999993</v>
      </c>
      <c r="E35" s="22" t="s">
        <v>25</v>
      </c>
      <c r="F35" s="22">
        <v>200.9</v>
      </c>
      <c r="G35" s="22">
        <v>1117.9000000000001</v>
      </c>
      <c r="H35" s="22">
        <v>175.3</v>
      </c>
      <c r="I35" s="22">
        <v>552.29999999999995</v>
      </c>
      <c r="J35" s="22">
        <v>1036.7</v>
      </c>
      <c r="K35" s="22">
        <v>688.2</v>
      </c>
      <c r="L35" s="22">
        <v>1206.8000000000002</v>
      </c>
      <c r="M35" s="22">
        <v>47.3</v>
      </c>
      <c r="N35" s="22" t="s">
        <v>25</v>
      </c>
      <c r="O35" s="22">
        <v>56.8</v>
      </c>
      <c r="P35" s="22">
        <v>134.4</v>
      </c>
      <c r="Q35" s="22">
        <v>223.9</v>
      </c>
      <c r="R35" s="55"/>
    </row>
    <row r="36" spans="1:18">
      <c r="A36" s="5">
        <v>2000</v>
      </c>
      <c r="B36" s="92">
        <v>19368.7</v>
      </c>
      <c r="C36" s="22">
        <v>564.1</v>
      </c>
      <c r="D36" s="22">
        <v>9416.4</v>
      </c>
      <c r="E36" s="22" t="s">
        <v>25</v>
      </c>
      <c r="F36" s="22">
        <v>208.9</v>
      </c>
      <c r="G36" s="22">
        <v>1118</v>
      </c>
      <c r="H36" s="22">
        <v>191.4</v>
      </c>
      <c r="I36" s="22">
        <v>556.70000000000005</v>
      </c>
      <c r="J36" s="22">
        <v>1075.8</v>
      </c>
      <c r="K36" s="22">
        <v>700.6</v>
      </c>
      <c r="L36" s="22">
        <v>1224.5</v>
      </c>
      <c r="M36" s="22">
        <v>59.5</v>
      </c>
      <c r="N36" s="22" t="s">
        <v>25</v>
      </c>
      <c r="O36" s="22">
        <v>56.9</v>
      </c>
      <c r="P36" s="22">
        <v>136.69999999999999</v>
      </c>
      <c r="Q36" s="22">
        <v>222.8</v>
      </c>
      <c r="R36" s="55"/>
    </row>
    <row r="37" spans="1:18">
      <c r="A37" s="5">
        <v>2001</v>
      </c>
      <c r="B37" s="92">
        <v>19335</v>
      </c>
      <c r="C37" s="22">
        <v>555.6</v>
      </c>
      <c r="D37" s="22">
        <v>9355.6</v>
      </c>
      <c r="E37" s="22" t="s">
        <v>25</v>
      </c>
      <c r="F37" s="22">
        <v>214.3</v>
      </c>
      <c r="G37" s="22">
        <v>1116.7</v>
      </c>
      <c r="H37" s="22">
        <v>197.3</v>
      </c>
      <c r="I37" s="22">
        <v>595.9</v>
      </c>
      <c r="J37" s="22">
        <v>1083.5</v>
      </c>
      <c r="K37" s="22">
        <v>680.7</v>
      </c>
      <c r="L37" s="22">
        <v>1247.3</v>
      </c>
      <c r="M37" s="22">
        <v>64.8</v>
      </c>
      <c r="N37" s="22" t="s">
        <v>25</v>
      </c>
      <c r="O37" s="22">
        <v>63.7</v>
      </c>
      <c r="P37" s="22">
        <v>139.1</v>
      </c>
      <c r="Q37" s="22">
        <v>218.8</v>
      </c>
      <c r="R37" s="55"/>
    </row>
    <row r="38" spans="1:18">
      <c r="A38" s="5">
        <v>2002</v>
      </c>
      <c r="B38" s="92">
        <v>19155.7</v>
      </c>
      <c r="C38" s="22">
        <v>559.70000000000005</v>
      </c>
      <c r="D38" s="22">
        <v>9050.4</v>
      </c>
      <c r="E38" s="22" t="s">
        <v>25</v>
      </c>
      <c r="F38" s="22">
        <v>213.2</v>
      </c>
      <c r="G38" s="22">
        <v>1107.7</v>
      </c>
      <c r="H38" s="22">
        <v>202.1</v>
      </c>
      <c r="I38" s="22">
        <v>611.29999999999995</v>
      </c>
      <c r="J38" s="22">
        <v>1052.8</v>
      </c>
      <c r="K38" s="22">
        <v>716.3</v>
      </c>
      <c r="L38" s="22">
        <v>1302.3000000000002</v>
      </c>
      <c r="M38" s="22">
        <v>79.400000000000006</v>
      </c>
      <c r="N38" s="22" t="s">
        <v>25</v>
      </c>
      <c r="O38" s="22">
        <v>63</v>
      </c>
      <c r="P38" s="22">
        <v>149.4</v>
      </c>
      <c r="Q38" s="22">
        <v>217</v>
      </c>
      <c r="R38" s="55"/>
    </row>
    <row r="39" spans="1:18">
      <c r="A39" s="5">
        <v>2003</v>
      </c>
      <c r="B39" s="92">
        <v>19348.3</v>
      </c>
      <c r="C39" s="22">
        <v>566</v>
      </c>
      <c r="D39" s="22">
        <v>9378.7000000000007</v>
      </c>
      <c r="E39" s="22" t="s">
        <v>25</v>
      </c>
      <c r="F39" s="22">
        <v>215.9</v>
      </c>
      <c r="G39" s="22">
        <v>1090</v>
      </c>
      <c r="H39" s="22">
        <v>209.2</v>
      </c>
      <c r="I39" s="22">
        <v>655.9</v>
      </c>
      <c r="J39" s="22">
        <v>971.2</v>
      </c>
      <c r="K39" s="22">
        <v>689.9</v>
      </c>
      <c r="L39" s="22">
        <v>1261.5999999999999</v>
      </c>
      <c r="M39" s="22">
        <v>80.8</v>
      </c>
      <c r="N39" s="22" t="s">
        <v>25</v>
      </c>
      <c r="O39" s="22">
        <v>63.8</v>
      </c>
      <c r="P39" s="22">
        <v>159.30000000000001</v>
      </c>
      <c r="Q39" s="22">
        <v>217.4</v>
      </c>
      <c r="R39" s="55"/>
    </row>
    <row r="40" spans="1:18">
      <c r="A40" s="5">
        <v>2004</v>
      </c>
      <c r="B40" s="92">
        <v>19929.400000000001</v>
      </c>
      <c r="C40" s="22">
        <v>567.70000000000005</v>
      </c>
      <c r="D40" s="22">
        <v>9926.5</v>
      </c>
      <c r="E40" s="22" t="s">
        <v>25</v>
      </c>
      <c r="F40" s="22">
        <v>227.1</v>
      </c>
      <c r="G40" s="22">
        <v>1112.2</v>
      </c>
      <c r="H40" s="22">
        <v>209.2</v>
      </c>
      <c r="I40" s="22">
        <v>688.9</v>
      </c>
      <c r="J40" s="22">
        <v>944.6</v>
      </c>
      <c r="K40" s="22">
        <v>739.6</v>
      </c>
      <c r="L40" s="22">
        <v>1265.2</v>
      </c>
      <c r="M40" s="22">
        <v>100.9</v>
      </c>
      <c r="N40" s="22" t="s">
        <v>25</v>
      </c>
      <c r="O40" s="22">
        <v>80.2</v>
      </c>
      <c r="P40" s="22">
        <v>174.1</v>
      </c>
      <c r="Q40" s="22">
        <v>215.5</v>
      </c>
      <c r="R40" s="55"/>
    </row>
    <row r="41" spans="1:18">
      <c r="A41" s="5">
        <v>2005</v>
      </c>
      <c r="B41" s="92">
        <v>20667.8</v>
      </c>
      <c r="C41" s="22">
        <v>567.9</v>
      </c>
      <c r="D41" s="22">
        <v>10409.9</v>
      </c>
      <c r="E41" s="22" t="s">
        <v>25</v>
      </c>
      <c r="F41" s="22">
        <v>237.7</v>
      </c>
      <c r="G41" s="22">
        <v>1189</v>
      </c>
      <c r="H41" s="22">
        <v>207.7</v>
      </c>
      <c r="I41" s="22">
        <v>705.4</v>
      </c>
      <c r="J41" s="22">
        <v>1030.2</v>
      </c>
      <c r="K41" s="22">
        <v>809.6</v>
      </c>
      <c r="L41" s="22">
        <v>1286.0999999999999</v>
      </c>
      <c r="M41" s="22">
        <v>133</v>
      </c>
      <c r="N41" s="22" t="s">
        <v>25</v>
      </c>
      <c r="O41" s="22">
        <v>83.1</v>
      </c>
      <c r="P41" s="22">
        <v>194.4</v>
      </c>
      <c r="Q41" s="22">
        <v>214.3</v>
      </c>
      <c r="R41" s="55"/>
    </row>
    <row r="42" spans="1:18">
      <c r="A42" s="5">
        <v>2006</v>
      </c>
      <c r="B42" s="92">
        <v>20877.900000000001</v>
      </c>
      <c r="C42" s="22">
        <v>560.79999999999995</v>
      </c>
      <c r="D42" s="22">
        <v>10625.5</v>
      </c>
      <c r="E42" s="22" t="s">
        <v>25</v>
      </c>
      <c r="F42" s="22">
        <v>243.5</v>
      </c>
      <c r="G42" s="22">
        <v>1186.4000000000001</v>
      </c>
      <c r="H42" s="22">
        <v>207.5</v>
      </c>
      <c r="I42" s="22">
        <v>743.4</v>
      </c>
      <c r="J42" s="22">
        <v>1016.9</v>
      </c>
      <c r="K42" s="22">
        <v>812.3</v>
      </c>
      <c r="L42" s="22">
        <v>1319.8999999999999</v>
      </c>
      <c r="M42" s="22">
        <v>145.30000000000001</v>
      </c>
      <c r="N42" s="22" t="s">
        <v>25</v>
      </c>
      <c r="O42" s="22">
        <v>78.400000000000006</v>
      </c>
      <c r="P42" s="22">
        <v>196.7</v>
      </c>
      <c r="Q42" s="22">
        <v>212.9</v>
      </c>
      <c r="R42" s="55"/>
    </row>
    <row r="43" spans="1:18">
      <c r="A43" s="5">
        <v>2007</v>
      </c>
      <c r="B43" s="92">
        <v>20579.5</v>
      </c>
      <c r="C43" s="22">
        <v>551.1</v>
      </c>
      <c r="D43" s="22">
        <v>10267.200000000001</v>
      </c>
      <c r="E43" s="22" t="s">
        <v>25</v>
      </c>
      <c r="F43" s="22">
        <v>280.7</v>
      </c>
      <c r="G43" s="22">
        <v>1165.7</v>
      </c>
      <c r="H43" s="22">
        <v>202.1</v>
      </c>
      <c r="I43" s="22">
        <v>780.5</v>
      </c>
      <c r="J43" s="22">
        <v>1091.5</v>
      </c>
      <c r="K43" s="22">
        <v>804.5</v>
      </c>
      <c r="L43" s="22">
        <v>1335</v>
      </c>
      <c r="M43" s="22">
        <v>181.8</v>
      </c>
      <c r="N43" s="22" t="s">
        <v>25</v>
      </c>
      <c r="O43" s="22">
        <v>75.8</v>
      </c>
      <c r="P43" s="22">
        <v>196.6</v>
      </c>
      <c r="Q43" s="22">
        <v>208</v>
      </c>
      <c r="R43" s="55"/>
    </row>
    <row r="44" spans="1:18">
      <c r="A44" s="5">
        <v>2008</v>
      </c>
      <c r="B44" s="92">
        <v>20709.099999999999</v>
      </c>
      <c r="C44" s="22">
        <v>541</v>
      </c>
      <c r="D44" s="22">
        <v>10352.5</v>
      </c>
      <c r="E44" s="22" t="s">
        <v>25</v>
      </c>
      <c r="F44" s="22">
        <v>296.8</v>
      </c>
      <c r="G44" s="22">
        <v>1186.5</v>
      </c>
      <c r="H44" s="22">
        <v>208.6</v>
      </c>
      <c r="I44" s="22">
        <v>803.9</v>
      </c>
      <c r="J44" s="22">
        <v>1154.0999999999999</v>
      </c>
      <c r="K44" s="22">
        <v>823.1</v>
      </c>
      <c r="L44" s="22">
        <v>1341.1</v>
      </c>
      <c r="M44" s="22">
        <v>175</v>
      </c>
      <c r="N44" s="22" t="s">
        <v>25</v>
      </c>
      <c r="O44" s="22">
        <v>73</v>
      </c>
      <c r="P44" s="22">
        <v>192.4</v>
      </c>
      <c r="Q44" s="22">
        <v>213.4</v>
      </c>
      <c r="R44" s="55"/>
    </row>
    <row r="45" spans="1:18">
      <c r="A45" s="5">
        <v>2009</v>
      </c>
      <c r="B45" s="92">
        <v>20387.2</v>
      </c>
      <c r="C45" s="22">
        <v>529.6</v>
      </c>
      <c r="D45" s="22">
        <v>10129.1</v>
      </c>
      <c r="E45" s="22" t="s">
        <v>25</v>
      </c>
      <c r="F45" s="22">
        <v>316.60000000000002</v>
      </c>
      <c r="G45" s="22">
        <v>1235.4000000000001</v>
      </c>
      <c r="H45" s="22">
        <v>205.9</v>
      </c>
      <c r="I45" s="22">
        <v>798.6</v>
      </c>
      <c r="J45" s="22">
        <v>1201.4000000000001</v>
      </c>
      <c r="K45" s="22">
        <v>743.6</v>
      </c>
      <c r="L45" s="22">
        <v>1260.2000000000003</v>
      </c>
      <c r="M45" s="22">
        <v>165.4</v>
      </c>
      <c r="N45" s="22" t="s">
        <v>25</v>
      </c>
      <c r="O45" s="22">
        <v>74.099999999999994</v>
      </c>
      <c r="P45" s="22">
        <v>202.8</v>
      </c>
      <c r="Q45" s="22">
        <v>230.2</v>
      </c>
      <c r="R45" s="55"/>
    </row>
    <row r="46" spans="1:18">
      <c r="A46" s="5">
        <v>2010</v>
      </c>
      <c r="B46" s="92">
        <v>20697.8</v>
      </c>
      <c r="C46" s="22">
        <v>522.20000000000005</v>
      </c>
      <c r="D46" s="22">
        <v>9892.7999999999993</v>
      </c>
      <c r="E46" s="22" t="s">
        <v>25</v>
      </c>
      <c r="F46" s="22">
        <v>355.7</v>
      </c>
      <c r="G46" s="22">
        <v>1765.3</v>
      </c>
      <c r="H46" s="22">
        <v>205.2</v>
      </c>
      <c r="I46" s="22">
        <v>822.4</v>
      </c>
      <c r="J46" s="22">
        <v>1211.7</v>
      </c>
      <c r="K46" s="22">
        <v>702.1</v>
      </c>
      <c r="L46" s="22">
        <v>1246.0999999999999</v>
      </c>
      <c r="M46" s="22">
        <v>178.1</v>
      </c>
      <c r="N46" s="22" t="s">
        <v>25</v>
      </c>
      <c r="O46" s="22">
        <v>76.7</v>
      </c>
      <c r="P46" s="22">
        <v>214.7</v>
      </c>
      <c r="Q46" s="22">
        <v>235.3</v>
      </c>
      <c r="R46" s="55"/>
    </row>
    <row r="47" spans="1:18">
      <c r="A47" s="5">
        <v>2011</v>
      </c>
      <c r="B47" s="92">
        <v>22075</v>
      </c>
      <c r="C47" s="22">
        <v>506.1</v>
      </c>
      <c r="D47" s="22">
        <v>10736.4</v>
      </c>
      <c r="E47" s="22"/>
      <c r="F47" s="22">
        <v>383.5</v>
      </c>
      <c r="G47" s="22">
        <v>2243.4</v>
      </c>
      <c r="H47" s="22">
        <v>220.6</v>
      </c>
      <c r="I47" s="22">
        <v>838.2</v>
      </c>
      <c r="J47" s="22">
        <v>1259.5999999999999</v>
      </c>
      <c r="K47" s="22">
        <v>661.8</v>
      </c>
      <c r="L47" s="22">
        <v>1217.3999999999999</v>
      </c>
      <c r="M47" s="22">
        <v>182.6</v>
      </c>
      <c r="N47" s="22" t="s">
        <v>25</v>
      </c>
      <c r="O47" s="22">
        <v>83.2</v>
      </c>
      <c r="P47" s="22">
        <v>215.5</v>
      </c>
      <c r="Q47" s="22">
        <v>237.3</v>
      </c>
      <c r="R47" s="55"/>
    </row>
    <row r="48" spans="1:18">
      <c r="A48" s="5">
        <v>2012</v>
      </c>
      <c r="B48" s="92">
        <v>24810.5</v>
      </c>
      <c r="C48" s="22">
        <v>490</v>
      </c>
      <c r="D48" s="22">
        <v>12413.8</v>
      </c>
      <c r="E48" s="22"/>
      <c r="F48" s="22">
        <v>405.1</v>
      </c>
      <c r="G48" s="22">
        <v>3163.1</v>
      </c>
      <c r="H48" s="22">
        <v>219.2</v>
      </c>
      <c r="I48" s="22">
        <v>869.9</v>
      </c>
      <c r="J48" s="22">
        <v>1359.8</v>
      </c>
      <c r="K48" s="22">
        <v>623.70000000000005</v>
      </c>
      <c r="L48" s="22">
        <v>1193.3999999999999</v>
      </c>
      <c r="M48" s="22">
        <v>190.2</v>
      </c>
      <c r="N48" s="22" t="s">
        <v>25</v>
      </c>
      <c r="O48" s="22">
        <v>81</v>
      </c>
      <c r="P48" s="22">
        <v>216.3</v>
      </c>
      <c r="Q48" s="22">
        <v>234.9</v>
      </c>
      <c r="R48" s="55"/>
    </row>
    <row r="49" spans="1:18">
      <c r="H49" s="55"/>
      <c r="I49" s="55"/>
      <c r="J49" s="55"/>
      <c r="K49" s="55"/>
      <c r="L49" s="55"/>
      <c r="M49" s="55"/>
      <c r="N49" s="55"/>
      <c r="O49" s="55"/>
      <c r="P49" s="55"/>
      <c r="Q49" s="55"/>
      <c r="R49" s="55"/>
    </row>
    <row r="50" spans="1:18">
      <c r="A50" s="4"/>
      <c r="B50" s="10" t="s">
        <v>17</v>
      </c>
      <c r="C50" s="8"/>
      <c r="D50" s="8"/>
      <c r="E50" s="8"/>
      <c r="F50" s="8"/>
      <c r="G50" s="8"/>
      <c r="H50" s="10"/>
      <c r="I50" s="8"/>
      <c r="J50" s="10" t="s">
        <v>17</v>
      </c>
      <c r="K50" s="8"/>
      <c r="L50" s="8"/>
      <c r="M50" s="8"/>
      <c r="N50" s="8"/>
      <c r="O50" s="8"/>
      <c r="P50" s="8"/>
      <c r="Q50" s="8"/>
      <c r="R50" s="55"/>
    </row>
    <row r="51" spans="1:18">
      <c r="A51" s="26" t="s">
        <v>18</v>
      </c>
      <c r="B51" s="15">
        <f t="shared" ref="B51:Q53" si="2">IF(ISERROR((POWER(VLOOKUP(VALUE(RIGHT($A51,4)),$A$31:$Q$49,COLUMN(B$49),)/VLOOKUP(VALUE(LEFT($A51,4)),$A$31:$Q$49,COLUMN(B$49),),1/(VALUE(RIGHT($A51,4))-VALUE(LEFT($A51,4))))-1)*100),"n.a.",(POWER(VLOOKUP(VALUE(RIGHT($A51,4)),$A$31:$Q$49,COLUMN(B$49),)/VLOOKUP(VALUE(LEFT($A51,4)),$A$31:$Q$49,COLUMN(B$49),),1/(VALUE(RIGHT($A51,4))-VALUE(LEFT($A51,4))))-1)*100)</f>
        <v>0.96198668816238619</v>
      </c>
      <c r="C51" s="9">
        <f t="shared" si="2"/>
        <v>-0.69689492047184665</v>
      </c>
      <c r="D51" s="9">
        <f t="shared" si="2"/>
        <v>1.2363313154170497</v>
      </c>
      <c r="E51" s="9" t="str">
        <f t="shared" si="2"/>
        <v>n.a.</v>
      </c>
      <c r="F51" s="9">
        <f t="shared" si="2"/>
        <v>4.8572984531770391</v>
      </c>
      <c r="G51" s="9">
        <f t="shared" si="2"/>
        <v>3.9144233712417931</v>
      </c>
      <c r="H51" s="28">
        <f t="shared" si="2"/>
        <v>1.4903256508083107</v>
      </c>
      <c r="I51" s="28">
        <f t="shared" si="2"/>
        <v>2.8670074191294859</v>
      </c>
      <c r="J51" s="28">
        <f t="shared" si="2"/>
        <v>2.1061757521619873</v>
      </c>
      <c r="K51" s="28">
        <f t="shared" si="2"/>
        <v>0.16962612570678992</v>
      </c>
      <c r="L51" s="28">
        <f t="shared" si="2"/>
        <v>1.0213293717638239</v>
      </c>
      <c r="M51" s="28">
        <f t="shared" si="2"/>
        <v>13.038746918699196</v>
      </c>
      <c r="N51" s="28" t="str">
        <f t="shared" si="2"/>
        <v>n.a.</v>
      </c>
      <c r="O51" s="28">
        <f t="shared" si="2"/>
        <v>2.9589991851818764</v>
      </c>
      <c r="P51" s="28">
        <f t="shared" si="2"/>
        <v>3.7225384278562812</v>
      </c>
      <c r="Q51" s="58">
        <f t="shared" si="2"/>
        <v>0.63545192305587417</v>
      </c>
      <c r="R51" s="55"/>
    </row>
    <row r="52" spans="1:18">
      <c r="A52" s="26" t="s">
        <v>19</v>
      </c>
      <c r="B52" s="16">
        <f t="shared" si="2"/>
        <v>1.9552536576467272</v>
      </c>
      <c r="C52" s="9">
        <f t="shared" si="2"/>
        <v>-0.45670757717647392</v>
      </c>
      <c r="D52" s="9">
        <f t="shared" si="2"/>
        <v>3.747972075888395</v>
      </c>
      <c r="E52" s="9" t="str">
        <f t="shared" si="2"/>
        <v>n.a.</v>
      </c>
      <c r="F52" s="9">
        <f t="shared" si="2"/>
        <v>2.8519200972186631</v>
      </c>
      <c r="G52" s="9">
        <f t="shared" si="2"/>
        <v>1.4229798616935074</v>
      </c>
      <c r="H52" s="28">
        <f t="shared" si="2"/>
        <v>4.1745560737153298</v>
      </c>
      <c r="I52" s="28">
        <f t="shared" si="2"/>
        <v>-0.75487928913038349</v>
      </c>
      <c r="J52" s="28">
        <f t="shared" si="2"/>
        <v>5.1972022782197369</v>
      </c>
      <c r="K52" s="28">
        <f t="shared" si="2"/>
        <v>0.66533631794463144</v>
      </c>
      <c r="L52" s="28">
        <f t="shared" si="2"/>
        <v>3.8943605656776903</v>
      </c>
      <c r="M52" s="28">
        <f t="shared" si="2"/>
        <v>18.014706795700342</v>
      </c>
      <c r="N52" s="28" t="str">
        <f t="shared" si="2"/>
        <v>n.a.</v>
      </c>
      <c r="O52" s="28">
        <f t="shared" si="2"/>
        <v>2.71904846364599</v>
      </c>
      <c r="P52" s="28">
        <f t="shared" si="2"/>
        <v>0.79270089753660233</v>
      </c>
      <c r="Q52" s="28">
        <f t="shared" si="2"/>
        <v>0.92964794744756496</v>
      </c>
      <c r="R52" s="55"/>
    </row>
    <row r="53" spans="1:18">
      <c r="A53" s="26" t="s">
        <v>20</v>
      </c>
      <c r="B53" s="16">
        <f t="shared" si="2"/>
        <v>0.66589783971962024</v>
      </c>
      <c r="C53" s="9">
        <f t="shared" si="2"/>
        <v>-0.76883804821457069</v>
      </c>
      <c r="D53" s="9">
        <f t="shared" si="2"/>
        <v>0.49476363188389882</v>
      </c>
      <c r="E53" s="9" t="str">
        <f t="shared" si="2"/>
        <v>n.a.</v>
      </c>
      <c r="F53" s="9">
        <f t="shared" si="2"/>
        <v>5.4665021179011619</v>
      </c>
      <c r="G53" s="9">
        <f t="shared" si="2"/>
        <v>4.6737231162874648</v>
      </c>
      <c r="H53" s="28">
        <f t="shared" si="2"/>
        <v>0.69862542330074717</v>
      </c>
      <c r="I53" s="28">
        <f t="shared" si="2"/>
        <v>3.9791320808638009</v>
      </c>
      <c r="J53" s="28">
        <f t="shared" si="2"/>
        <v>1.1967014675431153</v>
      </c>
      <c r="K53" s="28">
        <f t="shared" si="2"/>
        <v>2.1389619851208685E-2</v>
      </c>
      <c r="L53" s="28">
        <f t="shared" si="2"/>
        <v>0.17501373615151916</v>
      </c>
      <c r="M53" s="28">
        <f t="shared" si="2"/>
        <v>11.587280982631999</v>
      </c>
      <c r="N53" s="28" t="str">
        <f t="shared" si="2"/>
        <v>n.a.</v>
      </c>
      <c r="O53" s="28">
        <f t="shared" si="2"/>
        <v>3.031093644033378</v>
      </c>
      <c r="P53" s="28">
        <f t="shared" si="2"/>
        <v>4.6179854735310277</v>
      </c>
      <c r="Q53" s="28">
        <f t="shared" si="2"/>
        <v>0.54736045008667578</v>
      </c>
      <c r="R53" s="55"/>
    </row>
    <row r="55" spans="1:18">
      <c r="B55" s="1" t="s">
        <v>84</v>
      </c>
      <c r="C55" s="1" t="s">
        <v>85</v>
      </c>
      <c r="J55" s="1" t="s">
        <v>23</v>
      </c>
      <c r="K55" s="1" t="s">
        <v>26</v>
      </c>
    </row>
    <row r="56" spans="1:18">
      <c r="B56" s="1" t="s">
        <v>16</v>
      </c>
      <c r="C56" s="1" t="s">
        <v>57</v>
      </c>
      <c r="K56" s="1" t="s">
        <v>58</v>
      </c>
    </row>
    <row r="57" spans="1:18">
      <c r="K57" s="1" t="s">
        <v>86</v>
      </c>
    </row>
    <row r="58" spans="1:18">
      <c r="J58" s="1" t="s">
        <v>16</v>
      </c>
      <c r="K58" s="1" t="s">
        <v>57</v>
      </c>
    </row>
    <row r="62" spans="1:18">
      <c r="B62" s="32"/>
    </row>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74" orientation="landscape" horizontalDpi="300" verticalDpi="300" r:id="rId1"/>
  <colBreaks count="1" manualBreakCount="1">
    <brk id="9" max="1048575" man="1"/>
  </colBreaks>
</worksheet>
</file>

<file path=xl/worksheets/sheet5.xml><?xml version="1.0" encoding="utf-8"?>
<worksheet xmlns="http://schemas.openxmlformats.org/spreadsheetml/2006/main" xmlns:r="http://schemas.openxmlformats.org/officeDocument/2006/relationships">
  <sheetPr codeName="Sheet4">
    <tabColor theme="5"/>
  </sheetPr>
  <dimension ref="A1:R30"/>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Contents'!B8</f>
        <v>Table 3: Implicit Price Deflator, Canada, Business Sector Industries, 1997-2010</v>
      </c>
      <c r="J1" s="7" t="str">
        <f>B1 &amp; " (continued)"</f>
        <v>Table 3: Implicit Price Deflator,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190</v>
      </c>
      <c r="C4" s="142"/>
      <c r="D4" s="142"/>
      <c r="E4" s="142"/>
      <c r="F4" s="142"/>
      <c r="G4" s="142"/>
      <c r="H4" s="142"/>
      <c r="I4" s="142"/>
      <c r="J4" s="142" t="s">
        <v>190</v>
      </c>
      <c r="K4" s="142"/>
      <c r="L4" s="142"/>
      <c r="M4" s="142"/>
      <c r="N4" s="142"/>
      <c r="O4" s="142"/>
      <c r="P4" s="142"/>
      <c r="Q4" s="142"/>
      <c r="R4" s="55"/>
    </row>
    <row r="5" spans="1:18">
      <c r="A5" s="5">
        <v>1997</v>
      </c>
      <c r="B5" s="87">
        <f>IF(ISERROR((NGDP_Can!B5/RGDP_Can!B5)*100),"..",(NGDP_Can!B5/RGDP_Can!B5)*100)</f>
        <v>77.986231356800786</v>
      </c>
      <c r="C5" s="21">
        <f>IF(ISERROR((NGDP_Can!C5/RGDP_Can!C5)*100),"..",(NGDP_Can!C5/RGDP_Can!C5)*100)</f>
        <v>99.014815558396748</v>
      </c>
      <c r="D5" s="21">
        <f>IF(ISERROR((NGDP_Can!D5/RGDP_Can!D5)*100),"..",(NGDP_Can!D5/RGDP_Can!D5)*100)</f>
        <v>31.801807466751068</v>
      </c>
      <c r="E5" s="21">
        <f>IF(ISERROR((NGDP_Can!E5/RGDP_Can!E5)*100),"..",(NGDP_Can!E5/RGDP_Can!E5)*100)</f>
        <v>84.132864275002945</v>
      </c>
      <c r="F5" s="21">
        <f>IF(ISERROR((NGDP_Can!F5/RGDP_Can!F5)*100),"..",(NGDP_Can!F5/RGDP_Can!F5)*100)</f>
        <v>69.207559192343581</v>
      </c>
      <c r="G5" s="21">
        <f>IF(ISERROR((NGDP_Can!G5/RGDP_Can!G5)*100),"..",(NGDP_Can!G5/RGDP_Can!G5)*100)</f>
        <v>91.838468960358057</v>
      </c>
      <c r="H5" s="21">
        <f>IF(ISERROR((NGDP_Can!H5/RGDP_Can!H5)*100),"..",(NGDP_Can!H5/RGDP_Can!H5)*100)</f>
        <v>91.342977215661165</v>
      </c>
      <c r="I5" s="21">
        <f>IF(ISERROR((NGDP_Can!I5/RGDP_Can!I5)*100),"..",(NGDP_Can!I5/RGDP_Can!I5)*100)</f>
        <v>84.039131994349617</v>
      </c>
      <c r="J5" s="21">
        <f>IF(ISERROR((NGDP_Can!J5/RGDP_Can!J5)*100),"..",(NGDP_Can!J5/RGDP_Can!J5)*100)</f>
        <v>83.971986690643064</v>
      </c>
      <c r="K5" s="21">
        <f>IF(ISERROR((NGDP_Can!K5/RGDP_Can!K5)*100),"..",(NGDP_Can!K5/RGDP_Can!K5)*100)</f>
        <v>94.657631686149529</v>
      </c>
      <c r="L5" s="21">
        <f>IF(ISERROR((NGDP_Can!L5/RGDP_Can!L5)*100),"..",(NGDP_Can!L5/RGDP_Can!L5)*100)</f>
        <v>84.594589034756424</v>
      </c>
      <c r="M5" s="21">
        <f>IF(ISERROR((NGDP_Can!M5/RGDP_Can!M5)*100),"..",(NGDP_Can!M5/RGDP_Can!M5)*100)</f>
        <v>77.182280718733082</v>
      </c>
      <c r="N5" s="21">
        <f>IF(ISERROR((NGDP_Can!N5/RGDP_Can!N5)*100),"..",(NGDP_Can!N5/RGDP_Can!N5)*100)</f>
        <v>74.152402232675456</v>
      </c>
      <c r="O5" s="21">
        <f>IF(ISERROR((NGDP_Can!O5/RGDP_Can!O5)*100),"..",(NGDP_Can!O5/RGDP_Can!O5)*100)</f>
        <v>71.017452763066785</v>
      </c>
      <c r="P5" s="21">
        <f>IF(ISERROR((NGDP_Can!P5/RGDP_Can!P5)*100),"..",(NGDP_Can!P5/RGDP_Can!P5)*100)</f>
        <v>76.771780839640016</v>
      </c>
      <c r="Q5" s="21">
        <f>IF(ISERROR((NGDP_Can!Q5/RGDP_Can!Q5)*100),"..",(NGDP_Can!Q5/RGDP_Can!Q5)*100)</f>
        <v>75.544592765397155</v>
      </c>
      <c r="R5" s="55"/>
    </row>
    <row r="6" spans="1:18">
      <c r="A6" s="5">
        <v>1998</v>
      </c>
      <c r="B6" s="87">
        <f>IF(ISERROR((NGDP_Can!B6/RGDP_Can!B6)*100),"..",(NGDP_Can!B6/RGDP_Can!B6)*100)</f>
        <v>77.523979935522007</v>
      </c>
      <c r="C6" s="21">
        <f>IF(ISERROR((NGDP_Can!C6/RGDP_Can!C6)*100),"..",(NGDP_Can!C6/RGDP_Can!C6)*100)</f>
        <v>99.276245098835687</v>
      </c>
      <c r="D6" s="21">
        <f>IF(ISERROR((NGDP_Can!D6/RGDP_Can!D6)*100),"..",(NGDP_Can!D6/RGDP_Can!D6)*100)</f>
        <v>25.32094411450792</v>
      </c>
      <c r="E6" s="21">
        <f>IF(ISERROR((NGDP_Can!E6/RGDP_Can!E6)*100),"..",(NGDP_Can!E6/RGDP_Can!E6)*100)</f>
        <v>84.10270341345354</v>
      </c>
      <c r="F6" s="21">
        <f>IF(ISERROR((NGDP_Can!F6/RGDP_Can!F6)*100),"..",(NGDP_Can!F6/RGDP_Can!F6)*100)</f>
        <v>68.837949471785421</v>
      </c>
      <c r="G6" s="21">
        <f>IF(ISERROR((NGDP_Can!G6/RGDP_Can!G6)*100),"..",(NGDP_Can!G6/RGDP_Can!G6)*100)</f>
        <v>92.2667553450421</v>
      </c>
      <c r="H6" s="21">
        <f>IF(ISERROR((NGDP_Can!H6/RGDP_Can!H6)*100),"..",(NGDP_Can!H6/RGDP_Can!H6)*100)</f>
        <v>88.034149829924701</v>
      </c>
      <c r="I6" s="21">
        <f>IF(ISERROR((NGDP_Can!I6/RGDP_Can!I6)*100),"..",(NGDP_Can!I6/RGDP_Can!I6)*100)</f>
        <v>85.47592972305732</v>
      </c>
      <c r="J6" s="21">
        <f>IF(ISERROR((NGDP_Can!J6/RGDP_Can!J6)*100),"..",(NGDP_Can!J6/RGDP_Can!J6)*100)</f>
        <v>85.634331914989204</v>
      </c>
      <c r="K6" s="21">
        <f>IF(ISERROR((NGDP_Can!K6/RGDP_Can!K6)*100),"..",(NGDP_Can!K6/RGDP_Can!K6)*100)</f>
        <v>95.346322355011466</v>
      </c>
      <c r="L6" s="21">
        <f>IF(ISERROR((NGDP_Can!L6/RGDP_Can!L6)*100),"..",(NGDP_Can!L6/RGDP_Can!L6)*100)</f>
        <v>85.478124778098433</v>
      </c>
      <c r="M6" s="21">
        <f>IF(ISERROR((NGDP_Can!M6/RGDP_Can!M6)*100),"..",(NGDP_Can!M6/RGDP_Can!M6)*100)</f>
        <v>78.560841158984303</v>
      </c>
      <c r="N6" s="21">
        <f>IF(ISERROR((NGDP_Can!N6/RGDP_Can!N6)*100),"..",(NGDP_Can!N6/RGDP_Can!N6)*100)</f>
        <v>75.454747180932046</v>
      </c>
      <c r="O6" s="21">
        <f>IF(ISERROR((NGDP_Can!O6/RGDP_Can!O6)*100),"..",(NGDP_Can!O6/RGDP_Can!O6)*100)</f>
        <v>69.308660954947015</v>
      </c>
      <c r="P6" s="21">
        <f>IF(ISERROR((NGDP_Can!P6/RGDP_Can!P6)*100),"..",(NGDP_Can!P6/RGDP_Can!P6)*100)</f>
        <v>76.540355119055022</v>
      </c>
      <c r="Q6" s="21">
        <f>IF(ISERROR((NGDP_Can!Q6/RGDP_Can!Q6)*100),"..",(NGDP_Can!Q6/RGDP_Can!Q6)*100)</f>
        <v>77.098183158823062</v>
      </c>
      <c r="R6" s="55"/>
    </row>
    <row r="7" spans="1:18">
      <c r="A7" s="5">
        <v>1999</v>
      </c>
      <c r="B7" s="87">
        <f>IF(ISERROR((NGDP_Can!B7/RGDP_Can!B7)*100),"..",(NGDP_Can!B7/RGDP_Can!B7)*100)</f>
        <v>78.953274741115933</v>
      </c>
      <c r="C7" s="21">
        <f>IF(ISERROR((NGDP_Can!C7/RGDP_Can!C7)*100),"..",(NGDP_Can!C7/RGDP_Can!C7)*100)</f>
        <v>95.967177938179873</v>
      </c>
      <c r="D7" s="21">
        <f>IF(ISERROR((NGDP_Can!D7/RGDP_Can!D7)*100),"..",(NGDP_Can!D7/RGDP_Can!D7)*100)</f>
        <v>31.844232315057049</v>
      </c>
      <c r="E7" s="21">
        <f>IF(ISERROR((NGDP_Can!E7/RGDP_Can!E7)*100),"..",(NGDP_Can!E7/RGDP_Can!E7)*100)</f>
        <v>83.844605564600442</v>
      </c>
      <c r="F7" s="21">
        <f>IF(ISERROR((NGDP_Can!F7/RGDP_Can!F7)*100),"..",(NGDP_Can!F7/RGDP_Can!F7)*100)</f>
        <v>68.912198164635328</v>
      </c>
      <c r="G7" s="21">
        <f>IF(ISERROR((NGDP_Can!G7/RGDP_Can!G7)*100),"..",(NGDP_Can!G7/RGDP_Can!G7)*100)</f>
        <v>96.798966336240014</v>
      </c>
      <c r="H7" s="21">
        <f>IF(ISERROR((NGDP_Can!H7/RGDP_Can!H7)*100),"..",(NGDP_Can!H7/RGDP_Can!H7)*100)</f>
        <v>87.450975265531468</v>
      </c>
      <c r="I7" s="21">
        <f>IF(ISERROR((NGDP_Can!I7/RGDP_Can!I7)*100),"..",(NGDP_Can!I7/RGDP_Can!I7)*100)</f>
        <v>85.577144097168272</v>
      </c>
      <c r="J7" s="21">
        <f>IF(ISERROR((NGDP_Can!J7/RGDP_Can!J7)*100),"..",(NGDP_Can!J7/RGDP_Can!J7)*100)</f>
        <v>84.565126155343336</v>
      </c>
      <c r="K7" s="21">
        <f>IF(ISERROR((NGDP_Can!K7/RGDP_Can!K7)*100),"..",(NGDP_Can!K7/RGDP_Can!K7)*100)</f>
        <v>90.759831897144153</v>
      </c>
      <c r="L7" s="21">
        <f>IF(ISERROR((NGDP_Can!L7/RGDP_Can!L7)*100),"..",(NGDP_Can!L7/RGDP_Can!L7)*100)</f>
        <v>84.856798286130726</v>
      </c>
      <c r="M7" s="21">
        <f>IF(ISERROR((NGDP_Can!M7/RGDP_Can!M7)*100),"..",(NGDP_Can!M7/RGDP_Can!M7)*100)</f>
        <v>78.133493430676495</v>
      </c>
      <c r="N7" s="21">
        <f>IF(ISERROR((NGDP_Can!N7/RGDP_Can!N7)*100),"..",(NGDP_Can!N7/RGDP_Can!N7)*100)</f>
        <v>75.949328681210289</v>
      </c>
      <c r="O7" s="21">
        <f>IF(ISERROR((NGDP_Can!O7/RGDP_Can!O7)*100),"..",(NGDP_Can!O7/RGDP_Can!O7)*100)</f>
        <v>72.966467985271009</v>
      </c>
      <c r="P7" s="21">
        <f>IF(ISERROR((NGDP_Can!P7/RGDP_Can!P7)*100),"..",(NGDP_Can!P7/RGDP_Can!P7)*100)</f>
        <v>78.596320411603756</v>
      </c>
      <c r="Q7" s="21">
        <f>IF(ISERROR((NGDP_Can!Q7/RGDP_Can!Q7)*100),"..",(NGDP_Can!Q7/RGDP_Can!Q7)*100)</f>
        <v>78.045723571252168</v>
      </c>
      <c r="R7" s="55"/>
    </row>
    <row r="8" spans="1:18">
      <c r="A8" s="5">
        <v>2000</v>
      </c>
      <c r="B8" s="87">
        <f>IF(ISERROR((NGDP_Can!B8/RGDP_Can!B8)*100),"..",(NGDP_Can!B8/RGDP_Can!B8)*100)</f>
        <v>82.568026295054125</v>
      </c>
      <c r="C8" s="21">
        <f>IF(ISERROR((NGDP_Can!C8/RGDP_Can!C8)*100),"..",(NGDP_Can!C8/RGDP_Can!C8)*100)</f>
        <v>97.343926458537652</v>
      </c>
      <c r="D8" s="21">
        <f>IF(ISERROR((NGDP_Can!D8/RGDP_Can!D8)*100),"..",(NGDP_Can!D8/RGDP_Can!D8)*100)</f>
        <v>54.990328399355612</v>
      </c>
      <c r="E8" s="21">
        <f>IF(ISERROR((NGDP_Can!E8/RGDP_Can!E8)*100),"..",(NGDP_Can!E8/RGDP_Can!E8)*100)</f>
        <v>87.105700921453334</v>
      </c>
      <c r="F8" s="21">
        <f>IF(ISERROR((NGDP_Can!F8/RGDP_Can!F8)*100),"..",(NGDP_Can!F8/RGDP_Can!F8)*100)</f>
        <v>70.249298778130807</v>
      </c>
      <c r="G8" s="21">
        <f>IF(ISERROR((NGDP_Can!G8/RGDP_Can!G8)*100),"..",(NGDP_Can!G8/RGDP_Can!G8)*100)</f>
        <v>96.817183391186816</v>
      </c>
      <c r="H8" s="21">
        <f>IF(ISERROR((NGDP_Can!H8/RGDP_Can!H8)*100),"..",(NGDP_Can!H8/RGDP_Can!H8)*100)</f>
        <v>86.812326511718169</v>
      </c>
      <c r="I8" s="21">
        <f>IF(ISERROR((NGDP_Can!I8/RGDP_Can!I8)*100),"..",(NGDP_Can!I8/RGDP_Can!I8)*100)</f>
        <v>86.354081000527884</v>
      </c>
      <c r="J8" s="21">
        <f>IF(ISERROR((NGDP_Can!J8/RGDP_Can!J8)*100),"..",(NGDP_Can!J8/RGDP_Can!J8)*100)</f>
        <v>84.287933681696032</v>
      </c>
      <c r="K8" s="21">
        <f>IF(ISERROR((NGDP_Can!K8/RGDP_Can!K8)*100),"..",(NGDP_Can!K8/RGDP_Can!K8)*100)</f>
        <v>89.185662882569204</v>
      </c>
      <c r="L8" s="21">
        <f>IF(ISERROR((NGDP_Can!L8/RGDP_Can!L8)*100),"..",(NGDP_Can!L8/RGDP_Can!L8)*100)</f>
        <v>86.333736533983455</v>
      </c>
      <c r="M8" s="21">
        <f>IF(ISERROR((NGDP_Can!M8/RGDP_Can!M8)*100),"..",(NGDP_Can!M8/RGDP_Can!M8)*100)</f>
        <v>81.528764741399385</v>
      </c>
      <c r="N8" s="21">
        <f>IF(ISERROR((NGDP_Can!N8/RGDP_Can!N8)*100),"..",(NGDP_Can!N8/RGDP_Can!N8)*100)</f>
        <v>79.362516335314595</v>
      </c>
      <c r="O8" s="21">
        <f>IF(ISERROR((NGDP_Can!O8/RGDP_Can!O8)*100),"..",(NGDP_Can!O8/RGDP_Can!O8)*100)</f>
        <v>78.175867675402301</v>
      </c>
      <c r="P8" s="21">
        <f>IF(ISERROR((NGDP_Can!P8/RGDP_Can!P8)*100),"..",(NGDP_Can!P8/RGDP_Can!P8)*100)</f>
        <v>80.758754189323184</v>
      </c>
      <c r="Q8" s="21">
        <f>IF(ISERROR((NGDP_Can!Q8/RGDP_Can!Q8)*100),"..",(NGDP_Can!Q8/RGDP_Can!Q8)*100)</f>
        <v>79.296069649550731</v>
      </c>
      <c r="R8" s="55"/>
    </row>
    <row r="9" spans="1:18">
      <c r="A9" s="5">
        <v>2001</v>
      </c>
      <c r="B9" s="87">
        <f>IF(ISERROR((NGDP_Can!B9/RGDP_Can!B9)*100),"..",(NGDP_Can!B9/RGDP_Can!B9)*100)</f>
        <v>84.003915113151663</v>
      </c>
      <c r="C9" s="21">
        <f>IF(ISERROR((NGDP_Can!C9/RGDP_Can!C9)*100),"..",(NGDP_Can!C9/RGDP_Can!C9)*100)</f>
        <v>106.87227960466103</v>
      </c>
      <c r="D9" s="21">
        <f>IF(ISERROR((NGDP_Can!D9/RGDP_Can!D9)*100),"..",(NGDP_Can!D9/RGDP_Can!D9)*100)</f>
        <v>53.972421344386021</v>
      </c>
      <c r="E9" s="21">
        <f>IF(ISERROR((NGDP_Can!E9/RGDP_Can!E9)*100),"..",(NGDP_Can!E9/RGDP_Can!E9)*100)</f>
        <v>95.286277063550145</v>
      </c>
      <c r="F9" s="21">
        <f>IF(ISERROR((NGDP_Can!F9/RGDP_Can!F9)*100),"..",(NGDP_Can!F9/RGDP_Can!F9)*100)</f>
        <v>71.523677440618243</v>
      </c>
      <c r="G9" s="21">
        <f>IF(ISERROR((NGDP_Can!G9/RGDP_Can!G9)*100),"..",(NGDP_Can!G9/RGDP_Can!G9)*100)</f>
        <v>97.34341138322182</v>
      </c>
      <c r="H9" s="21">
        <f>IF(ISERROR((NGDP_Can!H9/RGDP_Can!H9)*100),"..",(NGDP_Can!H9/RGDP_Can!H9)*100)</f>
        <v>89.372679923380318</v>
      </c>
      <c r="I9" s="21">
        <f>IF(ISERROR((NGDP_Can!I9/RGDP_Can!I9)*100),"..",(NGDP_Can!I9/RGDP_Can!I9)*100)</f>
        <v>87.190830717134986</v>
      </c>
      <c r="J9" s="21">
        <f>IF(ISERROR((NGDP_Can!J9/RGDP_Can!J9)*100),"..",(NGDP_Can!J9/RGDP_Can!J9)*100)</f>
        <v>86.713781880333954</v>
      </c>
      <c r="K9" s="21">
        <f>IF(ISERROR((NGDP_Can!K9/RGDP_Can!K9)*100),"..",(NGDP_Can!K9/RGDP_Can!K9)*100)</f>
        <v>87.97699469801961</v>
      </c>
      <c r="L9" s="21">
        <f>IF(ISERROR((NGDP_Can!L9/RGDP_Can!L9)*100),"..",(NGDP_Can!L9/RGDP_Can!L9)*100)</f>
        <v>87.455343270729429</v>
      </c>
      <c r="M9" s="21">
        <f>IF(ISERROR((NGDP_Can!M9/RGDP_Can!M9)*100),"..",(NGDP_Can!M9/RGDP_Can!M9)*100)</f>
        <v>84.053031041935938</v>
      </c>
      <c r="N9" s="21">
        <f>IF(ISERROR((NGDP_Can!N9/RGDP_Can!N9)*100),"..",(NGDP_Can!N9/RGDP_Can!N9)*100)</f>
        <v>83.712589601383698</v>
      </c>
      <c r="O9" s="21">
        <f>IF(ISERROR((NGDP_Can!O9/RGDP_Can!O9)*100),"..",(NGDP_Can!O9/RGDP_Can!O9)*100)</f>
        <v>80.975701777080459</v>
      </c>
      <c r="P9" s="21">
        <f>IF(ISERROR((NGDP_Can!P9/RGDP_Can!P9)*100),"..",(NGDP_Can!P9/RGDP_Can!P9)*100)</f>
        <v>81.946612668888648</v>
      </c>
      <c r="Q9" s="21">
        <f>IF(ISERROR((NGDP_Can!Q9/RGDP_Can!Q9)*100),"..",(NGDP_Can!Q9/RGDP_Can!Q9)*100)</f>
        <v>82.299256872512387</v>
      </c>
      <c r="R9" s="55"/>
    </row>
    <row r="10" spans="1:18">
      <c r="A10" s="5">
        <v>2002</v>
      </c>
      <c r="B10" s="87">
        <f>IF(ISERROR((NGDP_Can!B10/RGDP_Can!B10)*100),"..",(NGDP_Can!B10/RGDP_Can!B10)*100)</f>
        <v>84.316562822847601</v>
      </c>
      <c r="C10" s="21">
        <f>IF(ISERROR((NGDP_Can!C10/RGDP_Can!C10)*100),"..",(NGDP_Can!C10/RGDP_Can!C10)*100)</f>
        <v>114.24916459665917</v>
      </c>
      <c r="D10" s="21">
        <f>IF(ISERROR((NGDP_Can!D10/RGDP_Can!D10)*100),"..",(NGDP_Can!D10/RGDP_Can!D10)*100)</f>
        <v>46.736124527877614</v>
      </c>
      <c r="E10" s="21">
        <f>IF(ISERROR((NGDP_Can!E10/RGDP_Can!E10)*100),"..",(NGDP_Can!E10/RGDP_Can!E10)*100)</f>
        <v>90.855961773063427</v>
      </c>
      <c r="F10" s="21">
        <f>IF(ISERROR((NGDP_Can!F10/RGDP_Can!F10)*100),"..",(NGDP_Can!F10/RGDP_Can!F10)*100)</f>
        <v>73.150825911723089</v>
      </c>
      <c r="G10" s="21">
        <f>IF(ISERROR((NGDP_Can!G10/RGDP_Can!G10)*100),"..",(NGDP_Can!G10/RGDP_Can!G10)*100)</f>
        <v>98.13069127976452</v>
      </c>
      <c r="H10" s="21">
        <f>IF(ISERROR((NGDP_Can!H10/RGDP_Can!H10)*100),"..",(NGDP_Can!H10/RGDP_Can!H10)*100)</f>
        <v>89.507116775888989</v>
      </c>
      <c r="I10" s="21">
        <f>IF(ISERROR((NGDP_Can!I10/RGDP_Can!I10)*100),"..",(NGDP_Can!I10/RGDP_Can!I10)*100)</f>
        <v>88.410884998582702</v>
      </c>
      <c r="J10" s="21">
        <f>IF(ISERROR((NGDP_Can!J10/RGDP_Can!J10)*100),"..",(NGDP_Can!J10/RGDP_Can!J10)*100)</f>
        <v>89.456223183893329</v>
      </c>
      <c r="K10" s="21">
        <f>IF(ISERROR((NGDP_Can!K10/RGDP_Can!K10)*100),"..",(NGDP_Can!K10/RGDP_Can!K10)*100)</f>
        <v>89.426192338120771</v>
      </c>
      <c r="L10" s="21">
        <f>IF(ISERROR((NGDP_Can!L10/RGDP_Can!L10)*100),"..",(NGDP_Can!L10/RGDP_Can!L10)*100)</f>
        <v>87.98845986860681</v>
      </c>
      <c r="M10" s="21">
        <f>IF(ISERROR((NGDP_Can!M10/RGDP_Can!M10)*100),"..",(NGDP_Can!M10/RGDP_Can!M10)*100)</f>
        <v>85.947776331970445</v>
      </c>
      <c r="N10" s="21">
        <f>IF(ISERROR((NGDP_Can!N10/RGDP_Can!N10)*100),"..",(NGDP_Can!N10/RGDP_Can!N10)*100)</f>
        <v>84.571835706715888</v>
      </c>
      <c r="O10" s="21">
        <f>IF(ISERROR((NGDP_Can!O10/RGDP_Can!O10)*100),"..",(NGDP_Can!O10/RGDP_Can!O10)*100)</f>
        <v>87.061063382346049</v>
      </c>
      <c r="P10" s="21">
        <f>IF(ISERROR((NGDP_Can!P10/RGDP_Can!P10)*100),"..",(NGDP_Can!P10/RGDP_Can!P10)*100)</f>
        <v>84.541218994263716</v>
      </c>
      <c r="Q10" s="21">
        <f>IF(ISERROR((NGDP_Can!Q10/RGDP_Can!Q10)*100),"..",(NGDP_Can!Q10/RGDP_Can!Q10)*100)</f>
        <v>85.144516796267482</v>
      </c>
      <c r="R10" s="55"/>
    </row>
    <row r="11" spans="1:18">
      <c r="A11" s="5">
        <v>2003</v>
      </c>
      <c r="B11" s="87">
        <f>IF(ISERROR((NGDP_Can!B11/RGDP_Can!B11)*100),"..",(NGDP_Can!B11/RGDP_Can!B11)*100)</f>
        <v>87.437928245039473</v>
      </c>
      <c r="C11" s="21">
        <f>IF(ISERROR((NGDP_Can!C11/RGDP_Can!C11)*100),"..",(NGDP_Can!C11/RGDP_Can!C11)*100)</f>
        <v>106.79578075683871</v>
      </c>
      <c r="D11" s="21">
        <f>IF(ISERROR((NGDP_Can!D11/RGDP_Can!D11)*100),"..",(NGDP_Can!D11/RGDP_Can!D11)*100)</f>
        <v>61.070673849379851</v>
      </c>
      <c r="E11" s="21">
        <f>IF(ISERROR((NGDP_Can!E11/RGDP_Can!E11)*100),"..",(NGDP_Can!E11/RGDP_Can!E11)*100)</f>
        <v>97.77622568352696</v>
      </c>
      <c r="F11" s="21">
        <f>IF(ISERROR((NGDP_Can!F11/RGDP_Can!F11)*100),"..",(NGDP_Can!F11/RGDP_Can!F11)*100)</f>
        <v>74.75721006035198</v>
      </c>
      <c r="G11" s="21">
        <f>IF(ISERROR((NGDP_Can!G11/RGDP_Can!G11)*100),"..",(NGDP_Can!G11/RGDP_Can!G11)*100)</f>
        <v>97.750749659088228</v>
      </c>
      <c r="H11" s="21">
        <f>IF(ISERROR((NGDP_Can!H11/RGDP_Can!H11)*100),"..",(NGDP_Can!H11/RGDP_Can!H11)*100)</f>
        <v>91.223634755668499</v>
      </c>
      <c r="I11" s="21">
        <f>IF(ISERROR((NGDP_Can!I11/RGDP_Can!I11)*100),"..",(NGDP_Can!I11/RGDP_Can!I11)*100)</f>
        <v>92.125406748625039</v>
      </c>
      <c r="J11" s="21">
        <f>IF(ISERROR((NGDP_Can!J11/RGDP_Can!J11)*100),"..",(NGDP_Can!J11/RGDP_Can!J11)*100)</f>
        <v>90.196572280376202</v>
      </c>
      <c r="K11" s="21">
        <f>IF(ISERROR((NGDP_Can!K11/RGDP_Can!K11)*100),"..",(NGDP_Can!K11/RGDP_Can!K11)*100)</f>
        <v>92.559841142700776</v>
      </c>
      <c r="L11" s="21">
        <f>IF(ISERROR((NGDP_Can!L11/RGDP_Can!L11)*100),"..",(NGDP_Can!L11/RGDP_Can!L11)*100)</f>
        <v>90.917758319207138</v>
      </c>
      <c r="M11" s="21">
        <f>IF(ISERROR((NGDP_Can!M11/RGDP_Can!M11)*100),"..",(NGDP_Can!M11/RGDP_Can!M11)*100)</f>
        <v>87.210462199002407</v>
      </c>
      <c r="N11" s="21">
        <f>IF(ISERROR((NGDP_Can!N11/RGDP_Can!N11)*100),"..",(NGDP_Can!N11/RGDP_Can!N11)*100)</f>
        <v>87.488448287633233</v>
      </c>
      <c r="O11" s="21">
        <f>IF(ISERROR((NGDP_Can!O11/RGDP_Can!O11)*100),"..",(NGDP_Can!O11/RGDP_Can!O11)*100)</f>
        <v>90.872733528189386</v>
      </c>
      <c r="P11" s="21">
        <f>IF(ISERROR((NGDP_Can!P11/RGDP_Can!P11)*100),"..",(NGDP_Can!P11/RGDP_Can!P11)*100)</f>
        <v>86.316608227985682</v>
      </c>
      <c r="Q11" s="21">
        <f>IF(ISERROR((NGDP_Can!Q11/RGDP_Can!Q11)*100),"..",(NGDP_Can!Q11/RGDP_Can!Q11)*100)</f>
        <v>87.76640623678054</v>
      </c>
      <c r="R11" s="55"/>
    </row>
    <row r="12" spans="1:18">
      <c r="A12" s="5">
        <v>2004</v>
      </c>
      <c r="B12" s="87">
        <f>IF(ISERROR((NGDP_Can!B12/RGDP_Can!B12)*100),"..",(NGDP_Can!B12/RGDP_Can!B12)*100)</f>
        <v>90.662134130820633</v>
      </c>
      <c r="C12" s="21">
        <f>IF(ISERROR((NGDP_Can!C12/RGDP_Can!C12)*100),"..",(NGDP_Can!C12/RGDP_Can!C12)*100)</f>
        <v>108.11516232768849</v>
      </c>
      <c r="D12" s="21">
        <f>IF(ISERROR((NGDP_Can!D12/RGDP_Can!D12)*100),"..",(NGDP_Can!D12/RGDP_Can!D12)*100)</f>
        <v>71.81572716834927</v>
      </c>
      <c r="E12" s="21">
        <f>IF(ISERROR((NGDP_Can!E12/RGDP_Can!E12)*100),"..",(NGDP_Can!E12/RGDP_Can!E12)*100)</f>
        <v>96.795669706379925</v>
      </c>
      <c r="F12" s="21">
        <f>IF(ISERROR((NGDP_Can!F12/RGDP_Can!F12)*100),"..",(NGDP_Can!F12/RGDP_Can!F12)*100)</f>
        <v>78.415576022697181</v>
      </c>
      <c r="G12" s="21">
        <f>IF(ISERROR((NGDP_Can!G12/RGDP_Can!G12)*100),"..",(NGDP_Can!G12/RGDP_Can!G12)*100)</f>
        <v>98.989240466054255</v>
      </c>
      <c r="H12" s="21">
        <f>IF(ISERROR((NGDP_Can!H12/RGDP_Can!H12)*100),"..",(NGDP_Can!H12/RGDP_Can!H12)*100)</f>
        <v>95.445102123084652</v>
      </c>
      <c r="I12" s="21">
        <f>IF(ISERROR((NGDP_Can!I12/RGDP_Can!I12)*100),"..",(NGDP_Can!I12/RGDP_Can!I12)*100)</f>
        <v>93.759503108141359</v>
      </c>
      <c r="J12" s="21">
        <f>IF(ISERROR((NGDP_Can!J12/RGDP_Can!J12)*100),"..",(NGDP_Can!J12/RGDP_Can!J12)*100)</f>
        <v>91.255070912952419</v>
      </c>
      <c r="K12" s="21">
        <f>IF(ISERROR((NGDP_Can!K12/RGDP_Can!K12)*100),"..",(NGDP_Can!K12/RGDP_Can!K12)*100)</f>
        <v>95.417828528618713</v>
      </c>
      <c r="L12" s="21">
        <f>IF(ISERROR((NGDP_Can!L12/RGDP_Can!L12)*100),"..",(NGDP_Can!L12/RGDP_Can!L12)*100)</f>
        <v>93.675358434474035</v>
      </c>
      <c r="M12" s="21">
        <f>IF(ISERROR((NGDP_Can!M12/RGDP_Can!M12)*100),"..",(NGDP_Can!M12/RGDP_Can!M12)*100)</f>
        <v>89.867042921937482</v>
      </c>
      <c r="N12" s="21">
        <f>IF(ISERROR((NGDP_Can!N12/RGDP_Can!N12)*100),"..",(NGDP_Can!N12/RGDP_Can!N12)*100)</f>
        <v>89.646148774671289</v>
      </c>
      <c r="O12" s="21">
        <f>IF(ISERROR((NGDP_Can!O12/RGDP_Can!O12)*100),"..",(NGDP_Can!O12/RGDP_Can!O12)*100)</f>
        <v>93.376900678370191</v>
      </c>
      <c r="P12" s="21">
        <f>IF(ISERROR((NGDP_Can!P12/RGDP_Can!P12)*100),"..",(NGDP_Can!P12/RGDP_Can!P12)*100)</f>
        <v>88.773018925855212</v>
      </c>
      <c r="Q12" s="21">
        <f>IF(ISERROR((NGDP_Can!Q12/RGDP_Can!Q12)*100),"..",(NGDP_Can!Q12/RGDP_Can!Q12)*100)</f>
        <v>91.059593461249435</v>
      </c>
      <c r="R12" s="55"/>
    </row>
    <row r="13" spans="1:18">
      <c r="A13" s="5">
        <v>2005</v>
      </c>
      <c r="B13" s="87">
        <f>IF(ISERROR((NGDP_Can!B13/RGDP_Can!B13)*100),"..",(NGDP_Can!B13/RGDP_Can!B13)*100)</f>
        <v>94.02803595283352</v>
      </c>
      <c r="C13" s="21">
        <f>IF(ISERROR((NGDP_Can!C13/RGDP_Can!C13)*100),"..",(NGDP_Can!C13/RGDP_Can!C13)*100)</f>
        <v>95.115072102745074</v>
      </c>
      <c r="D13" s="21">
        <f>IF(ISERROR((NGDP_Can!D13/RGDP_Can!D13)*100),"..",(NGDP_Can!D13/RGDP_Can!D13)*100)</f>
        <v>93.17209078181682</v>
      </c>
      <c r="E13" s="21">
        <f>IF(ISERROR((NGDP_Can!E13/RGDP_Can!E13)*100),"..",(NGDP_Can!E13/RGDP_Can!E13)*100)</f>
        <v>98.854004598952045</v>
      </c>
      <c r="F13" s="21">
        <f>IF(ISERROR((NGDP_Can!F13/RGDP_Can!F13)*100),"..",(NGDP_Can!F13/RGDP_Can!F13)*100)</f>
        <v>83.264230764931796</v>
      </c>
      <c r="G13" s="21">
        <f>IF(ISERROR((NGDP_Can!G13/RGDP_Can!G13)*100),"..",(NGDP_Can!G13/RGDP_Can!G13)*100)</f>
        <v>96.639379571065732</v>
      </c>
      <c r="H13" s="21">
        <f>IF(ISERROR((NGDP_Can!H13/RGDP_Can!H13)*100),"..",(NGDP_Can!H13/RGDP_Can!H13)*100)</f>
        <v>96.993045273280558</v>
      </c>
      <c r="I13" s="21">
        <f>IF(ISERROR((NGDP_Can!I13/RGDP_Can!I13)*100),"..",(NGDP_Can!I13/RGDP_Can!I13)*100)</f>
        <v>95.858678913211605</v>
      </c>
      <c r="J13" s="21">
        <f>IF(ISERROR((NGDP_Can!J13/RGDP_Can!J13)*100),"..",(NGDP_Can!J13/RGDP_Can!J13)*100)</f>
        <v>94.881428243624626</v>
      </c>
      <c r="K13" s="21">
        <f>IF(ISERROR((NGDP_Can!K13/RGDP_Can!K13)*100),"..",(NGDP_Can!K13/RGDP_Can!K13)*100)</f>
        <v>96.904225496532973</v>
      </c>
      <c r="L13" s="21">
        <f>IF(ISERROR((NGDP_Can!L13/RGDP_Can!L13)*100),"..",(NGDP_Can!L13/RGDP_Can!L13)*100)</f>
        <v>95.102738517693638</v>
      </c>
      <c r="M13" s="21">
        <f>IF(ISERROR((NGDP_Can!M13/RGDP_Can!M13)*100),"..",(NGDP_Can!M13/RGDP_Can!M13)*100)</f>
        <v>92.998463864130656</v>
      </c>
      <c r="N13" s="21">
        <f>IF(ISERROR((NGDP_Can!N13/RGDP_Can!N13)*100),"..",(NGDP_Can!N13/RGDP_Can!N13)*100)</f>
        <v>93.689969656420288</v>
      </c>
      <c r="O13" s="21">
        <f>IF(ISERROR((NGDP_Can!O13/RGDP_Can!O13)*100),"..",(NGDP_Can!O13/RGDP_Can!O13)*100)</f>
        <v>94.202186159874358</v>
      </c>
      <c r="P13" s="21">
        <f>IF(ISERROR((NGDP_Can!P13/RGDP_Can!P13)*100),"..",(NGDP_Can!P13/RGDP_Can!P13)*100)</f>
        <v>91.941157180053295</v>
      </c>
      <c r="Q13" s="21">
        <f>IF(ISERROR((NGDP_Can!Q13/RGDP_Can!Q13)*100),"..",(NGDP_Can!Q13/RGDP_Can!Q13)*100)</f>
        <v>92.912388722672119</v>
      </c>
      <c r="R13" s="55"/>
    </row>
    <row r="14" spans="1:18">
      <c r="A14" s="5">
        <v>2006</v>
      </c>
      <c r="B14" s="87">
        <f>IF(ISERROR((NGDP_Can!B14/RGDP_Can!B14)*100),"..",(NGDP_Can!B14/RGDP_Can!B14)*100)</f>
        <v>96.685512853281068</v>
      </c>
      <c r="C14" s="21">
        <f>IF(ISERROR((NGDP_Can!C14/RGDP_Can!C14)*100),"..",(NGDP_Can!C14/RGDP_Can!C14)*100)</f>
        <v>91.899212512725526</v>
      </c>
      <c r="D14" s="21">
        <f>IF(ISERROR((NGDP_Can!D14/RGDP_Can!D14)*100),"..",(NGDP_Can!D14/RGDP_Can!D14)*100)</f>
        <v>96.100531765294178</v>
      </c>
      <c r="E14" s="21">
        <f>IF(ISERROR((NGDP_Can!E14/RGDP_Can!E14)*100),"..",(NGDP_Can!E14/RGDP_Can!E14)*100)</f>
        <v>99.847666528938461</v>
      </c>
      <c r="F14" s="21">
        <f>IF(ISERROR((NGDP_Can!F14/RGDP_Can!F14)*100),"..",(NGDP_Can!F14/RGDP_Can!F14)*100)</f>
        <v>91.820957263204036</v>
      </c>
      <c r="G14" s="21">
        <f>IF(ISERROR((NGDP_Can!G14/RGDP_Can!G14)*100),"..",(NGDP_Can!G14/RGDP_Can!G14)*100)</f>
        <v>97.560556920317282</v>
      </c>
      <c r="H14" s="21">
        <f>IF(ISERROR((NGDP_Can!H14/RGDP_Can!H14)*100),"..",(NGDP_Can!H14/RGDP_Can!H14)*100)</f>
        <v>99.909056153010994</v>
      </c>
      <c r="I14" s="21">
        <f>IF(ISERROR((NGDP_Can!I14/RGDP_Can!I14)*100),"..",(NGDP_Can!I14/RGDP_Can!I14)*100)</f>
        <v>96.154683616842803</v>
      </c>
      <c r="J14" s="21">
        <f>IF(ISERROR((NGDP_Can!J14/RGDP_Can!J14)*100),"..",(NGDP_Can!J14/RGDP_Can!J14)*100)</f>
        <v>99.242573700475461</v>
      </c>
      <c r="K14" s="21">
        <f>IF(ISERROR((NGDP_Can!K14/RGDP_Can!K14)*100),"..",(NGDP_Can!K14/RGDP_Can!K14)*100)</f>
        <v>97.868687923181284</v>
      </c>
      <c r="L14" s="21">
        <f>IF(ISERROR((NGDP_Can!L14/RGDP_Can!L14)*100),"..",(NGDP_Can!L14/RGDP_Can!L14)*100)</f>
        <v>97.512282297093563</v>
      </c>
      <c r="M14" s="21">
        <f>IF(ISERROR((NGDP_Can!M14/RGDP_Can!M14)*100),"..",(NGDP_Can!M14/RGDP_Can!M14)*100)</f>
        <v>95.15051103179826</v>
      </c>
      <c r="N14" s="21">
        <f>IF(ISERROR((NGDP_Can!N14/RGDP_Can!N14)*100),"..",(NGDP_Can!N14/RGDP_Can!N14)*100)</f>
        <v>97.604680576201702</v>
      </c>
      <c r="O14" s="21">
        <f>IF(ISERROR((NGDP_Can!O14/RGDP_Can!O14)*100),"..",(NGDP_Can!O14/RGDP_Can!O14)*100)</f>
        <v>98.627003292497633</v>
      </c>
      <c r="P14" s="21">
        <f>IF(ISERROR((NGDP_Can!P14/RGDP_Can!P14)*100),"..",(NGDP_Can!P14/RGDP_Can!P14)*100)</f>
        <v>95.611689458745474</v>
      </c>
      <c r="Q14" s="21">
        <f>IF(ISERROR((NGDP_Can!Q14/RGDP_Can!Q14)*100),"..",(NGDP_Can!Q14/RGDP_Can!Q14)*100)</f>
        <v>96.261784729301908</v>
      </c>
      <c r="R14" s="55"/>
    </row>
    <row r="15" spans="1:18">
      <c r="A15" s="5">
        <v>2007</v>
      </c>
      <c r="B15" s="87">
        <f>IF(ISERROR((NGDP_Can!B15/RGDP_Can!B15)*100),"..",(NGDP_Can!B15/RGDP_Can!B15)*100)</f>
        <v>100</v>
      </c>
      <c r="C15" s="21">
        <f>IF(ISERROR((NGDP_Can!C15/RGDP_Can!C15)*100),"..",(NGDP_Can!C15/RGDP_Can!C15)*100)</f>
        <v>100.00000000000003</v>
      </c>
      <c r="D15" s="21">
        <f>IF(ISERROR((NGDP_Can!D15/RGDP_Can!D15)*100),"..",(NGDP_Can!D15/RGDP_Can!D15)*100)</f>
        <v>100</v>
      </c>
      <c r="E15" s="21">
        <f>IF(ISERROR((NGDP_Can!E15/RGDP_Can!E15)*100),"..",(NGDP_Can!E15/RGDP_Can!E15)*100)</f>
        <v>100</v>
      </c>
      <c r="F15" s="21">
        <f>IF(ISERROR((NGDP_Can!F15/RGDP_Can!F15)*100),"..",(NGDP_Can!F15/RGDP_Can!F15)*100)</f>
        <v>100</v>
      </c>
      <c r="G15" s="21">
        <f>IF(ISERROR((NGDP_Can!G15/RGDP_Can!G15)*100),"..",(NGDP_Can!G15/RGDP_Can!G15)*100)</f>
        <v>100</v>
      </c>
      <c r="H15" s="21">
        <f>IF(ISERROR((NGDP_Can!H15/RGDP_Can!H15)*100),"..",(NGDP_Can!H15/RGDP_Can!H15)*100)</f>
        <v>100</v>
      </c>
      <c r="I15" s="21">
        <f>IF(ISERROR((NGDP_Can!I15/RGDP_Can!I15)*100),"..",(NGDP_Can!I15/RGDP_Can!I15)*100)</f>
        <v>100</v>
      </c>
      <c r="J15" s="21">
        <f>IF(ISERROR((NGDP_Can!J15/RGDP_Can!J15)*100),"..",(NGDP_Can!J15/RGDP_Can!J15)*100)</f>
        <v>100</v>
      </c>
      <c r="K15" s="21">
        <f>IF(ISERROR((NGDP_Can!K15/RGDP_Can!K15)*100),"..",(NGDP_Can!K15/RGDP_Can!K15)*100)</f>
        <v>100</v>
      </c>
      <c r="L15" s="21">
        <f>IF(ISERROR((NGDP_Can!L15/RGDP_Can!L15)*100),"..",(NGDP_Can!L15/RGDP_Can!L15)*100)</f>
        <v>100</v>
      </c>
      <c r="M15" s="21">
        <f>IF(ISERROR((NGDP_Can!M15/RGDP_Can!M15)*100),"..",(NGDP_Can!M15/RGDP_Can!M15)*100)</f>
        <v>100</v>
      </c>
      <c r="N15" s="21">
        <f>IF(ISERROR((NGDP_Can!N15/RGDP_Can!N15)*100),"..",(NGDP_Can!N15/RGDP_Can!N15)*100)</f>
        <v>100</v>
      </c>
      <c r="O15" s="21">
        <f>IF(ISERROR((NGDP_Can!O15/RGDP_Can!O15)*100),"..",(NGDP_Can!O15/RGDP_Can!O15)*100)</f>
        <v>100</v>
      </c>
      <c r="P15" s="21">
        <f>IF(ISERROR((NGDP_Can!P15/RGDP_Can!P15)*100),"..",(NGDP_Can!P15/RGDP_Can!P15)*100)</f>
        <v>100</v>
      </c>
      <c r="Q15" s="21">
        <f>IF(ISERROR((NGDP_Can!Q15/RGDP_Can!Q15)*100),"..",(NGDP_Can!Q15/RGDP_Can!Q15)*100)</f>
        <v>100</v>
      </c>
      <c r="R15" s="55"/>
    </row>
    <row r="16" spans="1:18">
      <c r="A16" s="5">
        <v>2008</v>
      </c>
      <c r="B16" s="87">
        <f>IF(ISERROR((NGDP_Can!B16/RGDP_Can!B16)*100),"..",(NGDP_Can!B16/RGDP_Can!B16)*100)</f>
        <v>105.38759945947278</v>
      </c>
      <c r="C16" s="21">
        <f>IF(ISERROR((NGDP_Can!C16/RGDP_Can!C16)*100),"..",(NGDP_Can!C16/RGDP_Can!C16)*100)</f>
        <v>110.09665675854414</v>
      </c>
      <c r="D16" s="21">
        <f>IF(ISERROR((NGDP_Can!D16/RGDP_Can!D16)*100),"..",(NGDP_Can!D16/RGDP_Can!D16)*100)</f>
        <v>130.279929847521</v>
      </c>
      <c r="E16" s="21">
        <f>IF(ISERROR((NGDP_Can!E16/RGDP_Can!E16)*100),"..",(NGDP_Can!E16/RGDP_Can!E16)*100)</f>
        <v>100.53243462624974</v>
      </c>
      <c r="F16" s="21">
        <f>IF(ISERROR((NGDP_Can!F16/RGDP_Can!F16)*100),"..",(NGDP_Can!F16/RGDP_Can!F16)*100)</f>
        <v>105.15375159622393</v>
      </c>
      <c r="G16" s="21">
        <f>IF(ISERROR((NGDP_Can!G16/RGDP_Can!G16)*100),"..",(NGDP_Can!G16/RGDP_Can!G16)*100)</f>
        <v>99.956668583055134</v>
      </c>
      <c r="H16" s="21">
        <f>IF(ISERROR((NGDP_Can!H16/RGDP_Can!H16)*100),"..",(NGDP_Can!H16/RGDP_Can!H16)*100)</f>
        <v>100.48510754902983</v>
      </c>
      <c r="I16" s="21">
        <f>IF(ISERROR((NGDP_Can!I16/RGDP_Can!I16)*100),"..",(NGDP_Can!I16/RGDP_Can!I16)*100)</f>
        <v>100.7994288368689</v>
      </c>
      <c r="J16" s="21">
        <f>IF(ISERROR((NGDP_Can!J16/RGDP_Can!J16)*100),"..",(NGDP_Can!J16/RGDP_Can!J16)*100)</f>
        <v>101.70731484965796</v>
      </c>
      <c r="K16" s="21">
        <f>IF(ISERROR((NGDP_Can!K16/RGDP_Can!K16)*100),"..",(NGDP_Can!K16/RGDP_Can!K16)*100)</f>
        <v>102.92090274087586</v>
      </c>
      <c r="L16" s="21">
        <f>IF(ISERROR((NGDP_Can!L16/RGDP_Can!L16)*100),"..",(NGDP_Can!L16/RGDP_Can!L16)*100)</f>
        <v>101.71533008021933</v>
      </c>
      <c r="M16" s="21">
        <f>IF(ISERROR((NGDP_Can!M16/RGDP_Can!M16)*100),"..",(NGDP_Can!M16/RGDP_Can!M16)*100)</f>
        <v>104.79326572032912</v>
      </c>
      <c r="N16" s="21">
        <f>IF(ISERROR((NGDP_Can!N16/RGDP_Can!N16)*100),"..",(NGDP_Can!N16/RGDP_Can!N16)*100)</f>
        <v>102.54612907552468</v>
      </c>
      <c r="O16" s="21">
        <f>IF(ISERROR((NGDP_Can!O16/RGDP_Can!O16)*100),"..",(NGDP_Can!O16/RGDP_Can!O16)*100)</f>
        <v>106.63212982917504</v>
      </c>
      <c r="P16" s="21">
        <f>IF(ISERROR((NGDP_Can!P16/RGDP_Can!P16)*100),"..",(NGDP_Can!P16/RGDP_Can!P16)*100)</f>
        <v>104.44620710931312</v>
      </c>
      <c r="Q16" s="21">
        <f>IF(ISERROR((NGDP_Can!Q16/RGDP_Can!Q16)*100),"..",(NGDP_Can!Q16/RGDP_Can!Q16)*100)</f>
        <v>104.50052776107852</v>
      </c>
      <c r="R16" s="55"/>
    </row>
    <row r="17" spans="1:18">
      <c r="A17" s="5">
        <v>2009</v>
      </c>
      <c r="B17" s="87">
        <f>IF(ISERROR((NGDP_Can!B17/RGDP_Can!B17)*100),"..",(NGDP_Can!B17/RGDP_Can!B17)*100)</f>
        <v>101.68482852692802</v>
      </c>
      <c r="C17" s="21">
        <f>IF(ISERROR((NGDP_Can!C17/RGDP_Can!C17)*100),"..",(NGDP_Can!C17/RGDP_Can!C17)*100)</f>
        <v>104.17420351878147</v>
      </c>
      <c r="D17" s="21">
        <f>IF(ISERROR((NGDP_Can!D17/RGDP_Can!D17)*100),"..",(NGDP_Can!D17/RGDP_Can!D17)*100)</f>
        <v>81.635728693703186</v>
      </c>
      <c r="E17" s="21">
        <f>IF(ISERROR((NGDP_Can!E17/RGDP_Can!E17)*100),"..",(NGDP_Can!E17/RGDP_Can!E17)*100)</f>
        <v>104.7762798140312</v>
      </c>
      <c r="F17" s="21">
        <f>IF(ISERROR((NGDP_Can!F17/RGDP_Can!F17)*100),"..",(NGDP_Can!F17/RGDP_Can!F17)*100)</f>
        <v>105.50962949536027</v>
      </c>
      <c r="G17" s="21">
        <f>IF(ISERROR((NGDP_Can!G17/RGDP_Can!G17)*100),"..",(NGDP_Can!G17/RGDP_Can!G17)*100)</f>
        <v>101.84080208153867</v>
      </c>
      <c r="H17" s="21">
        <f>IF(ISERROR((NGDP_Can!H17/RGDP_Can!H17)*100),"..",(NGDP_Can!H17/RGDP_Can!H17)*100)</f>
        <v>103.05288601314511</v>
      </c>
      <c r="I17" s="21">
        <f>IF(ISERROR((NGDP_Can!I17/RGDP_Can!I17)*100),"..",(NGDP_Can!I17/RGDP_Can!I17)*100)</f>
        <v>100.39256972078685</v>
      </c>
      <c r="J17" s="21">
        <f>IF(ISERROR((NGDP_Can!J17/RGDP_Can!J17)*100),"..",(NGDP_Can!J17/RGDP_Can!J17)*100)</f>
        <v>105.52958835699211</v>
      </c>
      <c r="K17" s="21">
        <f>IF(ISERROR((NGDP_Can!K17/RGDP_Can!K17)*100),"..",(NGDP_Can!K17/RGDP_Can!K17)*100)</f>
        <v>105.28113473951366</v>
      </c>
      <c r="L17" s="21">
        <f>IF(ISERROR((NGDP_Can!L17/RGDP_Can!L17)*100),"..",(NGDP_Can!L17/RGDP_Can!L17)*100)</f>
        <v>103.68832503541874</v>
      </c>
      <c r="M17" s="21">
        <f>IF(ISERROR((NGDP_Can!M17/RGDP_Can!M17)*100),"..",(NGDP_Can!M17/RGDP_Can!M17)*100)</f>
        <v>106.75099183792301</v>
      </c>
      <c r="N17" s="21">
        <f>IF(ISERROR((NGDP_Can!N17/RGDP_Can!N17)*100),"..",(NGDP_Can!N17/RGDP_Can!N17)*100)</f>
        <v>102.40484416056393</v>
      </c>
      <c r="O17" s="21">
        <f>IF(ISERROR((NGDP_Can!O17/RGDP_Can!O17)*100),"..",(NGDP_Can!O17/RGDP_Can!O17)*100)</f>
        <v>109.20033450772738</v>
      </c>
      <c r="P17" s="21">
        <f>IF(ISERROR((NGDP_Can!P17/RGDP_Can!P17)*100),"..",(NGDP_Can!P17/RGDP_Can!P17)*100)</f>
        <v>105.03180077658098</v>
      </c>
      <c r="Q17" s="21">
        <f>IF(ISERROR((NGDP_Can!Q17/RGDP_Can!Q17)*100),"..",(NGDP_Can!Q17/RGDP_Can!Q17)*100)</f>
        <v>108.50263033143254</v>
      </c>
      <c r="R17" s="55"/>
    </row>
    <row r="18" spans="1:18">
      <c r="A18" s="5">
        <v>2010</v>
      </c>
      <c r="B18" s="87">
        <f>IF(ISERROR((NGDP_Can!B18/RGDP_Can!B18)*100),"..",(NGDP_Can!B18/RGDP_Can!B18)*100)</f>
        <v>105.28325592579671</v>
      </c>
      <c r="C18" s="21">
        <f>IF(ISERROR((NGDP_Can!C18/RGDP_Can!C18)*100),"..",(NGDP_Can!C18/RGDP_Can!C18)*100)</f>
        <v>105.63316352761699</v>
      </c>
      <c r="D18" s="21">
        <f>IF(ISERROR((NGDP_Can!D18/RGDP_Can!D18)*100),"..",(NGDP_Can!D18/RGDP_Can!D18)*100)</f>
        <v>95.769094512123417</v>
      </c>
      <c r="E18" s="21">
        <f>IF(ISERROR((NGDP_Can!E18/RGDP_Can!E18)*100),"..",(NGDP_Can!E18/RGDP_Can!E18)*100)</f>
        <v>100.48491671618662</v>
      </c>
      <c r="F18" s="21">
        <f>IF(ISERROR((NGDP_Can!F18/RGDP_Can!F18)*100),"..",(NGDP_Can!F18/RGDP_Can!F18)*100)</f>
        <v>108.91653869632565</v>
      </c>
      <c r="G18" s="21">
        <f>IF(ISERROR((NGDP_Can!G18/RGDP_Can!G18)*100),"..",(NGDP_Can!G18/RGDP_Can!G18)*100)</f>
        <v>103.11887825060737</v>
      </c>
      <c r="H18" s="21">
        <f>IF(ISERROR((NGDP_Can!H18/RGDP_Can!H18)*100),"..",(NGDP_Can!H18/RGDP_Can!H18)*100)</f>
        <v>105.56749524938864</v>
      </c>
      <c r="I18" s="21">
        <f>IF(ISERROR((NGDP_Can!I18/RGDP_Can!I18)*100),"..",(NGDP_Can!I18/RGDP_Can!I18)*100)</f>
        <v>101.51164818962002</v>
      </c>
      <c r="J18" s="21">
        <f>IF(ISERROR((NGDP_Can!J18/RGDP_Can!J18)*100),"..",(NGDP_Can!J18/RGDP_Can!J18)*100)</f>
        <v>109.71484182842686</v>
      </c>
      <c r="K18" s="21">
        <f>IF(ISERROR((NGDP_Can!K18/RGDP_Can!K18)*100),"..",(NGDP_Can!K18/RGDP_Can!K18)*100)</f>
        <v>109.22846200203007</v>
      </c>
      <c r="L18" s="21">
        <f>IF(ISERROR((NGDP_Can!L18/RGDP_Can!L18)*100),"..",(NGDP_Can!L18/RGDP_Can!L18)*100)</f>
        <v>106.24424265590437</v>
      </c>
      <c r="M18" s="21">
        <f>IF(ISERROR((NGDP_Can!M18/RGDP_Can!M18)*100),"..",(NGDP_Can!M18/RGDP_Can!M18)*100)</f>
        <v>111.3612744335537</v>
      </c>
      <c r="N18" s="21">
        <f>IF(ISERROR((NGDP_Can!N18/RGDP_Can!N18)*100),"..",(NGDP_Can!N18/RGDP_Can!N18)*100)</f>
        <v>106.26070787121211</v>
      </c>
      <c r="O18" s="21">
        <f>IF(ISERROR((NGDP_Can!O18/RGDP_Can!O18)*100),"..",(NGDP_Can!O18/RGDP_Can!O18)*100)</f>
        <v>108.9003127369873</v>
      </c>
      <c r="P18" s="21">
        <f>IF(ISERROR((NGDP_Can!P18/RGDP_Can!P18)*100),"..",(NGDP_Can!P18/RGDP_Can!P18)*100)</f>
        <v>107.91927118175263</v>
      </c>
      <c r="Q18" s="21">
        <f>IF(ISERROR((NGDP_Can!Q18/RGDP_Can!Q18)*100),"..",(NGDP_Can!Q18/RGDP_Can!Q18)*100)</f>
        <v>112.29825171701462</v>
      </c>
      <c r="R18" s="55"/>
    </row>
    <row r="19" spans="1:18">
      <c r="A19" s="5">
        <v>2011</v>
      </c>
      <c r="B19" s="87" t="s">
        <v>25</v>
      </c>
      <c r="C19" s="21" t="s">
        <v>25</v>
      </c>
      <c r="D19" s="21" t="s">
        <v>25</v>
      </c>
      <c r="E19" s="21" t="s">
        <v>25</v>
      </c>
      <c r="F19" s="21" t="s">
        <v>25</v>
      </c>
      <c r="G19" s="21" t="s">
        <v>25</v>
      </c>
      <c r="H19" s="21" t="s">
        <v>25</v>
      </c>
      <c r="I19" s="21" t="s">
        <v>25</v>
      </c>
      <c r="J19" s="21" t="s">
        <v>25</v>
      </c>
      <c r="K19" s="21" t="s">
        <v>25</v>
      </c>
      <c r="L19" s="21" t="s">
        <v>25</v>
      </c>
      <c r="M19" s="21" t="s">
        <v>25</v>
      </c>
      <c r="N19" s="21" t="s">
        <v>25</v>
      </c>
      <c r="O19" s="21" t="s">
        <v>25</v>
      </c>
      <c r="P19" s="21" t="s">
        <v>25</v>
      </c>
      <c r="Q19" s="21" t="s">
        <v>25</v>
      </c>
      <c r="R19" s="55"/>
    </row>
    <row r="20" spans="1:18">
      <c r="A20" s="5">
        <v>2012</v>
      </c>
      <c r="B20" s="87" t="s">
        <v>25</v>
      </c>
      <c r="C20" s="21" t="s">
        <v>25</v>
      </c>
      <c r="D20" s="21" t="s">
        <v>25</v>
      </c>
      <c r="E20" s="21" t="s">
        <v>25</v>
      </c>
      <c r="F20" s="21" t="s">
        <v>25</v>
      </c>
      <c r="G20" s="21" t="s">
        <v>25</v>
      </c>
      <c r="H20" s="21" t="s">
        <v>25</v>
      </c>
      <c r="I20" s="21" t="s">
        <v>25</v>
      </c>
      <c r="J20" s="21" t="s">
        <v>25</v>
      </c>
      <c r="K20" s="21" t="s">
        <v>25</v>
      </c>
      <c r="L20" s="21" t="s">
        <v>25</v>
      </c>
      <c r="M20" s="21" t="s">
        <v>25</v>
      </c>
      <c r="N20" s="21" t="s">
        <v>25</v>
      </c>
      <c r="O20" s="21" t="s">
        <v>25</v>
      </c>
      <c r="P20" s="21" t="s">
        <v>25</v>
      </c>
      <c r="Q20" s="21"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2.3354867272089352</v>
      </c>
      <c r="C23" s="9">
        <f t="shared" si="0"/>
        <v>0.49895511342457066</v>
      </c>
      <c r="D23" s="9">
        <f t="shared" si="0"/>
        <v>8.8500760269058851</v>
      </c>
      <c r="E23" s="9">
        <f t="shared" si="0"/>
        <v>1.3756092124535213</v>
      </c>
      <c r="F23" s="9">
        <f t="shared" si="0"/>
        <v>3.5497974505086738</v>
      </c>
      <c r="G23" s="9">
        <f t="shared" si="0"/>
        <v>0.89514590268202632</v>
      </c>
      <c r="H23" s="28">
        <f t="shared" si="0"/>
        <v>1.1195211148318007</v>
      </c>
      <c r="I23" s="28">
        <f t="shared" si="0"/>
        <v>1.4636152011911374</v>
      </c>
      <c r="J23" s="28">
        <f t="shared" si="0"/>
        <v>2.0782345375416345</v>
      </c>
      <c r="K23" s="28">
        <f t="shared" si="0"/>
        <v>1.1074345832382759</v>
      </c>
      <c r="L23" s="28">
        <f t="shared" si="0"/>
        <v>1.7683011174447927</v>
      </c>
      <c r="M23" s="28">
        <f t="shared" si="0"/>
        <v>2.8602154350154452</v>
      </c>
      <c r="N23" s="28">
        <f t="shared" si="0"/>
        <v>2.8061361274664964</v>
      </c>
      <c r="O23" s="28">
        <f t="shared" si="0"/>
        <v>3.3431865936377925</v>
      </c>
      <c r="P23" s="28">
        <f t="shared" si="0"/>
        <v>2.6541998583465398</v>
      </c>
      <c r="Q23" s="58">
        <f t="shared" si="0"/>
        <v>3.0964749415675508</v>
      </c>
      <c r="R23" s="55"/>
    </row>
    <row r="24" spans="1:18">
      <c r="A24" s="26" t="s">
        <v>19</v>
      </c>
      <c r="B24" s="16">
        <f t="shared" si="0"/>
        <v>1.9212300860342868</v>
      </c>
      <c r="C24" s="9">
        <f t="shared" si="0"/>
        <v>-0.56569886008792647</v>
      </c>
      <c r="D24" s="9">
        <f t="shared" si="0"/>
        <v>20.026784002860687</v>
      </c>
      <c r="E24" s="9">
        <f t="shared" si="0"/>
        <v>1.1642272298902023</v>
      </c>
      <c r="F24" s="9">
        <f t="shared" si="0"/>
        <v>0.4992498803021661</v>
      </c>
      <c r="G24" s="9">
        <f t="shared" si="0"/>
        <v>1.7753496314178552</v>
      </c>
      <c r="H24" s="28">
        <f t="shared" si="0"/>
        <v>-1.6814622638089971</v>
      </c>
      <c r="I24" s="28">
        <f t="shared" si="0"/>
        <v>0.90989854252345737</v>
      </c>
      <c r="J24" s="28">
        <f t="shared" si="0"/>
        <v>0.12526064803235482</v>
      </c>
      <c r="K24" s="28">
        <f t="shared" si="0"/>
        <v>-1.9653046821692999</v>
      </c>
      <c r="L24" s="28">
        <f t="shared" si="0"/>
        <v>0.68064386054575987</v>
      </c>
      <c r="M24" s="28">
        <f t="shared" si="0"/>
        <v>1.8429767754255089</v>
      </c>
      <c r="N24" s="28">
        <f t="shared" si="0"/>
        <v>2.2892673979710398</v>
      </c>
      <c r="O24" s="28">
        <f t="shared" si="0"/>
        <v>3.2529669130127559</v>
      </c>
      <c r="P24" s="28">
        <f t="shared" si="0"/>
        <v>1.701962164233306</v>
      </c>
      <c r="Q24" s="28">
        <f t="shared" si="0"/>
        <v>1.6286349934640398</v>
      </c>
      <c r="R24" s="55"/>
    </row>
    <row r="25" spans="1:18">
      <c r="A25" s="118" t="s">
        <v>20</v>
      </c>
      <c r="B25" s="16">
        <f t="shared" si="0"/>
        <v>2.4600917374687059</v>
      </c>
      <c r="C25" s="9">
        <f t="shared" si="0"/>
        <v>0.82056865368471676</v>
      </c>
      <c r="D25" s="9">
        <f t="shared" si="0"/>
        <v>5.7046047866160299</v>
      </c>
      <c r="E25" s="9">
        <f t="shared" si="0"/>
        <v>1.4391098931124224</v>
      </c>
      <c r="F25" s="9">
        <f t="shared" si="0"/>
        <v>4.4828917030852455</v>
      </c>
      <c r="G25" s="9">
        <f t="shared" si="0"/>
        <v>0.63257221620280912</v>
      </c>
      <c r="H25" s="28">
        <f t="shared" si="0"/>
        <v>1.9752743080996282</v>
      </c>
      <c r="I25" s="28">
        <f t="shared" si="0"/>
        <v>1.630321925139655</v>
      </c>
      <c r="J25" s="28">
        <f t="shared" si="0"/>
        <v>2.6715213782668723</v>
      </c>
      <c r="K25" s="28">
        <f t="shared" si="0"/>
        <v>2.0479012721491552</v>
      </c>
      <c r="L25" s="28">
        <f t="shared" si="0"/>
        <v>2.0968837967373588</v>
      </c>
      <c r="M25" s="28">
        <f t="shared" si="0"/>
        <v>3.167363730215178</v>
      </c>
      <c r="N25" s="28">
        <f t="shared" si="0"/>
        <v>2.9617054370255191</v>
      </c>
      <c r="O25" s="28">
        <f t="shared" si="0"/>
        <v>3.3702678668434238</v>
      </c>
      <c r="P25" s="28">
        <f t="shared" si="0"/>
        <v>2.9416059686786733</v>
      </c>
      <c r="Q25" s="28">
        <f t="shared" si="0"/>
        <v>3.5409471307026763</v>
      </c>
      <c r="R25" s="55"/>
    </row>
    <row r="26" spans="1:18">
      <c r="A26" s="82"/>
      <c r="B26" s="28"/>
      <c r="C26" s="9"/>
      <c r="D26" s="9"/>
      <c r="E26" s="9"/>
      <c r="F26" s="9"/>
      <c r="G26" s="9"/>
      <c r="H26" s="28"/>
      <c r="I26" s="28"/>
      <c r="J26" s="28"/>
      <c r="K26" s="28"/>
      <c r="L26" s="28"/>
      <c r="M26" s="28"/>
      <c r="N26" s="28"/>
      <c r="O26" s="28"/>
      <c r="P26" s="28"/>
      <c r="Q26" s="28"/>
      <c r="R26" s="55"/>
    </row>
    <row r="27" spans="1:18">
      <c r="B27" s="1" t="s">
        <v>16</v>
      </c>
      <c r="C27" s="1" t="s">
        <v>188</v>
      </c>
      <c r="J27" s="1" t="s">
        <v>23</v>
      </c>
      <c r="K27" s="1" t="s">
        <v>26</v>
      </c>
    </row>
    <row r="28" spans="1:18">
      <c r="J28" s="1" t="s">
        <v>16</v>
      </c>
      <c r="K28" s="1" t="s">
        <v>188</v>
      </c>
    </row>
    <row r="29" spans="1:18">
      <c r="B29" s="81"/>
    </row>
    <row r="30" spans="1:18">
      <c r="B30" s="81"/>
    </row>
  </sheetData>
  <mergeCells count="2">
    <mergeCell ref="B4:I4"/>
    <mergeCell ref="J4:Q4"/>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50.xml><?xml version="1.0" encoding="utf-8"?>
<worksheet xmlns="http://schemas.openxmlformats.org/spreadsheetml/2006/main" xmlns:r="http://schemas.openxmlformats.org/officeDocument/2006/relationships">
  <sheetPr codeName="Sheet42">
    <tabColor theme="3"/>
  </sheetPr>
  <dimension ref="A1:R63"/>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Contents'!B87</f>
        <v>Table 67: Nominal M&amp;E Capital Stock, Newfoundland and Labrador, Business Sector Industries, 1997-2012</v>
      </c>
      <c r="H1" s="7"/>
      <c r="J1" s="7" t="str">
        <f>B1 &amp; " (continued)"</f>
        <v>Table 67: Nominal M&amp;E Capital Stock, Newfoundland and Labrador, Business Sector Industries, 1997-2012 (continued)</v>
      </c>
    </row>
    <row r="3" spans="1:18" ht="33.75">
      <c r="A3" s="4"/>
      <c r="B3" s="94" t="s">
        <v>3</v>
      </c>
      <c r="C3" s="3" t="s">
        <v>2</v>
      </c>
      <c r="D3" s="3" t="s">
        <v>1</v>
      </c>
      <c r="E3" s="3" t="s">
        <v>0</v>
      </c>
      <c r="F3" s="3" t="s">
        <v>4</v>
      </c>
      <c r="G3" s="3" t="s">
        <v>5</v>
      </c>
      <c r="H3" s="3" t="s">
        <v>6</v>
      </c>
      <c r="I3" s="3" t="s">
        <v>7</v>
      </c>
      <c r="J3" s="3" t="s">
        <v>8</v>
      </c>
      <c r="K3" s="3" t="s">
        <v>9</v>
      </c>
      <c r="L3" s="3" t="s">
        <v>139</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2">
        <v>2533</v>
      </c>
      <c r="C5" s="22">
        <v>174.4</v>
      </c>
      <c r="D5" s="22">
        <v>216.1</v>
      </c>
      <c r="E5" s="22" t="s">
        <v>25</v>
      </c>
      <c r="F5" s="22">
        <v>77.8</v>
      </c>
      <c r="G5" s="22">
        <v>390.4</v>
      </c>
      <c r="H5" s="22">
        <v>49.8</v>
      </c>
      <c r="I5" s="22">
        <v>124.9</v>
      </c>
      <c r="J5" s="22">
        <v>473</v>
      </c>
      <c r="K5" s="22">
        <v>301.10000000000002</v>
      </c>
      <c r="L5" s="22">
        <v>192.1</v>
      </c>
      <c r="M5" s="22">
        <v>17.3</v>
      </c>
      <c r="N5" s="22" t="s">
        <v>25</v>
      </c>
      <c r="O5" s="22">
        <v>5.3</v>
      </c>
      <c r="P5" s="22">
        <v>20.2</v>
      </c>
      <c r="Q5" s="22">
        <v>4.5</v>
      </c>
      <c r="R5" s="55"/>
    </row>
    <row r="6" spans="1:18">
      <c r="A6" s="5">
        <v>1998</v>
      </c>
      <c r="B6" s="92">
        <v>2906.9</v>
      </c>
      <c r="C6" s="22">
        <v>188.3</v>
      </c>
      <c r="D6" s="22">
        <v>243.8</v>
      </c>
      <c r="E6" s="22" t="s">
        <v>25</v>
      </c>
      <c r="F6" s="22">
        <v>89.3</v>
      </c>
      <c r="G6" s="22">
        <v>515.70000000000005</v>
      </c>
      <c r="H6" s="22">
        <v>47.3</v>
      </c>
      <c r="I6" s="22">
        <v>139.9</v>
      </c>
      <c r="J6" s="22">
        <v>505</v>
      </c>
      <c r="K6" s="22">
        <v>345.5</v>
      </c>
      <c r="L6" s="22">
        <v>230.09999999999997</v>
      </c>
      <c r="M6" s="22">
        <v>27.1</v>
      </c>
      <c r="N6" s="22" t="s">
        <v>25</v>
      </c>
      <c r="O6" s="22">
        <v>4.8</v>
      </c>
      <c r="P6" s="22">
        <v>23.1</v>
      </c>
      <c r="Q6" s="22">
        <v>7.9</v>
      </c>
      <c r="R6" s="55"/>
    </row>
    <row r="7" spans="1:18">
      <c r="A7" s="5">
        <v>1999</v>
      </c>
      <c r="B7" s="92">
        <v>2892.1</v>
      </c>
      <c r="C7" s="22">
        <v>182.2</v>
      </c>
      <c r="D7" s="22">
        <v>234.2</v>
      </c>
      <c r="E7" s="22" t="s">
        <v>25</v>
      </c>
      <c r="F7" s="22">
        <v>98.2</v>
      </c>
      <c r="G7" s="22">
        <v>503.5</v>
      </c>
      <c r="H7" s="22">
        <v>47.6</v>
      </c>
      <c r="I7" s="22">
        <v>138</v>
      </c>
      <c r="J7" s="22">
        <v>522.6</v>
      </c>
      <c r="K7" s="22">
        <v>308.60000000000002</v>
      </c>
      <c r="L7" s="22">
        <v>261.10000000000002</v>
      </c>
      <c r="M7" s="22">
        <v>23.7</v>
      </c>
      <c r="N7" s="22" t="s">
        <v>25</v>
      </c>
      <c r="O7" s="22">
        <v>6.6</v>
      </c>
      <c r="P7" s="22">
        <v>20.9</v>
      </c>
      <c r="Q7" s="22">
        <v>9.1999999999999993</v>
      </c>
      <c r="R7" s="55"/>
    </row>
    <row r="8" spans="1:18">
      <c r="A8" s="5">
        <v>2000</v>
      </c>
      <c r="B8" s="92">
        <v>3375.3</v>
      </c>
      <c r="C8" s="22">
        <v>178.1</v>
      </c>
      <c r="D8" s="22">
        <v>662.5</v>
      </c>
      <c r="E8" s="22" t="s">
        <v>25</v>
      </c>
      <c r="F8" s="22">
        <v>106.1</v>
      </c>
      <c r="G8" s="22">
        <v>468.6</v>
      </c>
      <c r="H8" s="22">
        <v>58.1</v>
      </c>
      <c r="I8" s="22">
        <v>138.30000000000001</v>
      </c>
      <c r="J8" s="22">
        <v>546</v>
      </c>
      <c r="K8" s="22">
        <v>305.7</v>
      </c>
      <c r="L8" s="22">
        <v>330.9</v>
      </c>
      <c r="M8" s="22">
        <v>24.5</v>
      </c>
      <c r="N8" s="22" t="s">
        <v>25</v>
      </c>
      <c r="O8" s="22">
        <v>6.3</v>
      </c>
      <c r="P8" s="22">
        <v>21.8</v>
      </c>
      <c r="Q8" s="22">
        <v>9.6</v>
      </c>
      <c r="R8" s="55"/>
    </row>
    <row r="9" spans="1:18">
      <c r="A9" s="5">
        <v>2001</v>
      </c>
      <c r="B9" s="92">
        <v>3410</v>
      </c>
      <c r="C9" s="22">
        <v>173.6</v>
      </c>
      <c r="D9" s="22">
        <v>618.20000000000005</v>
      </c>
      <c r="E9" s="22" t="s">
        <v>25</v>
      </c>
      <c r="F9" s="22">
        <v>112.8</v>
      </c>
      <c r="G9" s="22">
        <v>478.8</v>
      </c>
      <c r="H9" s="22">
        <v>62</v>
      </c>
      <c r="I9" s="22">
        <v>144.9</v>
      </c>
      <c r="J9" s="22">
        <v>553.29999999999995</v>
      </c>
      <c r="K9" s="22">
        <v>302.39999999999998</v>
      </c>
      <c r="L9" s="22">
        <v>380.09999999999997</v>
      </c>
      <c r="M9" s="22">
        <v>26.5</v>
      </c>
      <c r="N9" s="22" t="s">
        <v>25</v>
      </c>
      <c r="O9" s="22">
        <v>6.1</v>
      </c>
      <c r="P9" s="22">
        <v>21</v>
      </c>
      <c r="Q9" s="22">
        <v>9.6</v>
      </c>
      <c r="R9" s="55"/>
    </row>
    <row r="10" spans="1:18">
      <c r="A10" s="5">
        <v>2002</v>
      </c>
      <c r="B10" s="92">
        <v>3401</v>
      </c>
      <c r="C10" s="22">
        <v>172.2</v>
      </c>
      <c r="D10" s="22">
        <v>561.5</v>
      </c>
      <c r="E10" s="22" t="s">
        <v>25</v>
      </c>
      <c r="F10" s="22">
        <v>109.1</v>
      </c>
      <c r="G10" s="22">
        <v>480.8</v>
      </c>
      <c r="H10" s="22">
        <v>58.2</v>
      </c>
      <c r="I10" s="22">
        <v>143</v>
      </c>
      <c r="J10" s="22">
        <v>523.6</v>
      </c>
      <c r="K10" s="22">
        <v>326</v>
      </c>
      <c r="L10" s="22">
        <v>444.2</v>
      </c>
      <c r="M10" s="22">
        <v>32.700000000000003</v>
      </c>
      <c r="N10" s="22" t="s">
        <v>25</v>
      </c>
      <c r="O10" s="22">
        <v>7.1</v>
      </c>
      <c r="P10" s="22">
        <v>22</v>
      </c>
      <c r="Q10" s="22">
        <v>12.3</v>
      </c>
      <c r="R10" s="55"/>
    </row>
    <row r="11" spans="1:18">
      <c r="A11" s="5">
        <v>2003</v>
      </c>
      <c r="B11" s="92">
        <v>3490.3</v>
      </c>
      <c r="C11" s="22">
        <v>178.7</v>
      </c>
      <c r="D11" s="22">
        <v>738.5</v>
      </c>
      <c r="E11" s="22" t="s">
        <v>25</v>
      </c>
      <c r="F11" s="22">
        <v>108.3</v>
      </c>
      <c r="G11" s="22">
        <v>464.6</v>
      </c>
      <c r="H11" s="22">
        <v>62.6</v>
      </c>
      <c r="I11" s="22">
        <v>161.1</v>
      </c>
      <c r="J11" s="22">
        <v>469.1</v>
      </c>
      <c r="K11" s="22">
        <v>289.10000000000002</v>
      </c>
      <c r="L11" s="22">
        <v>433.5</v>
      </c>
      <c r="M11" s="22">
        <v>29.7</v>
      </c>
      <c r="N11" s="22" t="s">
        <v>25</v>
      </c>
      <c r="O11" s="22">
        <v>6.4</v>
      </c>
      <c r="P11" s="22">
        <v>25.9</v>
      </c>
      <c r="Q11" s="22">
        <v>13.8</v>
      </c>
      <c r="R11" s="55"/>
    </row>
    <row r="12" spans="1:18">
      <c r="A12" s="5">
        <v>2004</v>
      </c>
      <c r="B12" s="92">
        <v>3710.9</v>
      </c>
      <c r="C12" s="22">
        <v>179.6</v>
      </c>
      <c r="D12" s="22">
        <v>997.3</v>
      </c>
      <c r="E12" s="22" t="s">
        <v>25</v>
      </c>
      <c r="F12" s="22">
        <v>111.8</v>
      </c>
      <c r="G12" s="22">
        <v>466.8</v>
      </c>
      <c r="H12" s="22">
        <v>58.8</v>
      </c>
      <c r="I12" s="22">
        <v>170</v>
      </c>
      <c r="J12" s="22">
        <v>454.6</v>
      </c>
      <c r="K12" s="22">
        <v>272.39999999999998</v>
      </c>
      <c r="L12" s="22">
        <v>450.1</v>
      </c>
      <c r="M12" s="22">
        <v>35.799999999999997</v>
      </c>
      <c r="N12" s="22" t="s">
        <v>25</v>
      </c>
      <c r="O12" s="22">
        <v>7.4</v>
      </c>
      <c r="P12" s="22">
        <v>29.3</v>
      </c>
      <c r="Q12" s="22">
        <v>14.7</v>
      </c>
      <c r="R12" s="55"/>
    </row>
    <row r="13" spans="1:18">
      <c r="A13" s="5">
        <v>2005</v>
      </c>
      <c r="B13" s="92">
        <v>3899.8</v>
      </c>
      <c r="C13" s="22">
        <v>174.7</v>
      </c>
      <c r="D13" s="22">
        <v>1002.1</v>
      </c>
      <c r="E13" s="22" t="s">
        <v>25</v>
      </c>
      <c r="F13" s="22">
        <v>117.9</v>
      </c>
      <c r="G13" s="22">
        <v>521.70000000000005</v>
      </c>
      <c r="H13" s="22">
        <v>56.2</v>
      </c>
      <c r="I13" s="22">
        <v>172.2</v>
      </c>
      <c r="J13" s="22">
        <v>545.9</v>
      </c>
      <c r="K13" s="22">
        <v>283.2</v>
      </c>
      <c r="L13" s="22">
        <v>479.99999999999994</v>
      </c>
      <c r="M13" s="22">
        <v>41.4</v>
      </c>
      <c r="N13" s="22" t="s">
        <v>25</v>
      </c>
      <c r="O13" s="22">
        <v>10.4</v>
      </c>
      <c r="P13" s="22">
        <v>30.1</v>
      </c>
      <c r="Q13" s="22">
        <v>15.8</v>
      </c>
      <c r="R13" s="55"/>
    </row>
    <row r="14" spans="1:18">
      <c r="A14" s="5">
        <v>2006</v>
      </c>
      <c r="B14" s="92">
        <v>3890.1</v>
      </c>
      <c r="C14" s="22">
        <v>171.8</v>
      </c>
      <c r="D14" s="22">
        <v>1024.0999999999999</v>
      </c>
      <c r="E14" s="22" t="s">
        <v>25</v>
      </c>
      <c r="F14" s="22">
        <v>119.9</v>
      </c>
      <c r="G14" s="22">
        <v>495.4</v>
      </c>
      <c r="H14" s="22">
        <v>55.5</v>
      </c>
      <c r="I14" s="22">
        <v>163.5</v>
      </c>
      <c r="J14" s="22">
        <v>532.20000000000005</v>
      </c>
      <c r="K14" s="22">
        <v>281.89999999999998</v>
      </c>
      <c r="L14" s="22">
        <v>512</v>
      </c>
      <c r="M14" s="22">
        <v>41.6</v>
      </c>
      <c r="N14" s="22" t="s">
        <v>25</v>
      </c>
      <c r="O14" s="22">
        <v>8.3000000000000007</v>
      </c>
      <c r="P14" s="22">
        <v>29.4</v>
      </c>
      <c r="Q14" s="22">
        <v>17.600000000000001</v>
      </c>
      <c r="R14" s="55"/>
    </row>
    <row r="15" spans="1:18">
      <c r="A15" s="5">
        <v>2007</v>
      </c>
      <c r="B15" s="92">
        <v>3911.3</v>
      </c>
      <c r="C15" s="22">
        <v>167.4</v>
      </c>
      <c r="D15" s="22">
        <v>926</v>
      </c>
      <c r="E15" s="22" t="s">
        <v>25</v>
      </c>
      <c r="F15" s="22">
        <v>147.9</v>
      </c>
      <c r="G15" s="22">
        <v>470.3</v>
      </c>
      <c r="H15" s="22">
        <v>50.7</v>
      </c>
      <c r="I15" s="22">
        <v>174.5</v>
      </c>
      <c r="J15" s="22">
        <v>600.9</v>
      </c>
      <c r="K15" s="22">
        <v>292</v>
      </c>
      <c r="L15" s="22">
        <v>526.69999999999993</v>
      </c>
      <c r="M15" s="22">
        <v>57.6</v>
      </c>
      <c r="N15" s="22" t="s">
        <v>25</v>
      </c>
      <c r="O15" s="22">
        <v>7.7</v>
      </c>
      <c r="P15" s="22">
        <v>32.6</v>
      </c>
      <c r="Q15" s="22">
        <v>16.399999999999999</v>
      </c>
      <c r="R15" s="55"/>
    </row>
    <row r="16" spans="1:18">
      <c r="A16" s="5">
        <v>2008</v>
      </c>
      <c r="B16" s="92">
        <v>4236.3999999999996</v>
      </c>
      <c r="C16" s="22">
        <v>170.3</v>
      </c>
      <c r="D16" s="22">
        <v>998.8</v>
      </c>
      <c r="E16" s="22" t="s">
        <v>25</v>
      </c>
      <c r="F16" s="22">
        <v>173.9</v>
      </c>
      <c r="G16" s="22">
        <v>473.1</v>
      </c>
      <c r="H16" s="22">
        <v>64.7</v>
      </c>
      <c r="I16" s="22">
        <v>180.3</v>
      </c>
      <c r="J16" s="22">
        <v>693.5</v>
      </c>
      <c r="K16" s="22">
        <v>313.60000000000002</v>
      </c>
      <c r="L16" s="22">
        <v>573.5</v>
      </c>
      <c r="M16" s="22">
        <v>57.8</v>
      </c>
      <c r="N16" s="22" t="s">
        <v>25</v>
      </c>
      <c r="O16" s="22">
        <v>7.4</v>
      </c>
      <c r="P16" s="22">
        <v>33</v>
      </c>
      <c r="Q16" s="22">
        <v>22.7</v>
      </c>
      <c r="R16" s="55"/>
    </row>
    <row r="17" spans="1:18">
      <c r="A17" s="5">
        <v>2009</v>
      </c>
      <c r="B17" s="92">
        <v>4370.3</v>
      </c>
      <c r="C17" s="22">
        <v>172.1</v>
      </c>
      <c r="D17" s="22">
        <v>972</v>
      </c>
      <c r="E17" s="22" t="s">
        <v>25</v>
      </c>
      <c r="F17" s="22">
        <v>207.4</v>
      </c>
      <c r="G17" s="22">
        <v>487.4</v>
      </c>
      <c r="H17" s="22">
        <v>68.599999999999994</v>
      </c>
      <c r="I17" s="22">
        <v>180.7</v>
      </c>
      <c r="J17" s="22">
        <v>794.6</v>
      </c>
      <c r="K17" s="22">
        <v>291.10000000000002</v>
      </c>
      <c r="L17" s="22">
        <v>535.9</v>
      </c>
      <c r="M17" s="22">
        <v>49.4</v>
      </c>
      <c r="N17" s="22" t="s">
        <v>25</v>
      </c>
      <c r="O17" s="22">
        <v>8</v>
      </c>
      <c r="P17" s="22">
        <v>40.200000000000003</v>
      </c>
      <c r="Q17" s="22">
        <v>38.200000000000003</v>
      </c>
      <c r="R17" s="55"/>
    </row>
    <row r="18" spans="1:18">
      <c r="A18" s="5">
        <v>2010</v>
      </c>
      <c r="B18" s="92">
        <v>4308.8999999999996</v>
      </c>
      <c r="C18" s="22">
        <v>166.1</v>
      </c>
      <c r="D18" s="22">
        <v>889.3</v>
      </c>
      <c r="E18" s="22" t="s">
        <v>25</v>
      </c>
      <c r="F18" s="22">
        <v>226.6</v>
      </c>
      <c r="G18" s="22">
        <v>599.70000000000005</v>
      </c>
      <c r="H18" s="22">
        <v>63.8</v>
      </c>
      <c r="I18" s="22">
        <v>185.3</v>
      </c>
      <c r="J18" s="22">
        <v>767.4</v>
      </c>
      <c r="K18" s="22">
        <v>249.4</v>
      </c>
      <c r="L18" s="22">
        <v>502.79999999999995</v>
      </c>
      <c r="M18" s="22">
        <v>60.2</v>
      </c>
      <c r="N18" s="22" t="s">
        <v>25</v>
      </c>
      <c r="O18" s="22">
        <v>8.8000000000000007</v>
      </c>
      <c r="P18" s="22">
        <v>36.5</v>
      </c>
      <c r="Q18" s="22">
        <v>40.1</v>
      </c>
      <c r="R18" s="55"/>
    </row>
    <row r="19" spans="1:18">
      <c r="A19" s="5">
        <v>2011</v>
      </c>
      <c r="B19" s="92">
        <v>4553.7</v>
      </c>
      <c r="C19" s="22">
        <v>160</v>
      </c>
      <c r="D19" s="22">
        <v>805.7</v>
      </c>
      <c r="E19" s="22"/>
      <c r="F19" s="22">
        <v>248.5</v>
      </c>
      <c r="G19" s="22">
        <v>832.7</v>
      </c>
      <c r="H19" s="22">
        <v>79</v>
      </c>
      <c r="I19" s="22">
        <v>187</v>
      </c>
      <c r="J19" s="22">
        <v>807.8</v>
      </c>
      <c r="K19" s="22">
        <v>236.8</v>
      </c>
      <c r="L19" s="22">
        <v>466.1</v>
      </c>
      <c r="M19" s="22">
        <v>63.3</v>
      </c>
      <c r="N19" s="22" t="s">
        <v>25</v>
      </c>
      <c r="O19" s="22">
        <v>12.2</v>
      </c>
      <c r="P19" s="22">
        <v>35.6</v>
      </c>
      <c r="Q19" s="22">
        <v>44</v>
      </c>
      <c r="R19" s="55"/>
    </row>
    <row r="20" spans="1:18">
      <c r="A20" s="5">
        <v>2012</v>
      </c>
      <c r="B20" s="92">
        <v>5217.7</v>
      </c>
      <c r="C20" s="22">
        <v>155.69999999999999</v>
      </c>
      <c r="D20" s="22">
        <v>826.8</v>
      </c>
      <c r="E20" s="22"/>
      <c r="F20" s="22">
        <v>282.3</v>
      </c>
      <c r="G20" s="22">
        <v>1207.3</v>
      </c>
      <c r="H20" s="22">
        <v>79.5</v>
      </c>
      <c r="I20" s="22">
        <v>204.6</v>
      </c>
      <c r="J20" s="22">
        <v>915.7</v>
      </c>
      <c r="K20" s="22">
        <v>236.2</v>
      </c>
      <c r="L20" s="22">
        <v>454.90000000000003</v>
      </c>
      <c r="M20" s="22">
        <v>72.099999999999994</v>
      </c>
      <c r="N20" s="22" t="s">
        <v>25</v>
      </c>
      <c r="O20" s="22">
        <v>11.9</v>
      </c>
      <c r="P20" s="22">
        <v>36.700000000000003</v>
      </c>
      <c r="Q20" s="22">
        <v>46.2</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4.1714131797795595</v>
      </c>
      <c r="C23" s="9">
        <f t="shared" si="0"/>
        <v>-0.37438584404889674</v>
      </c>
      <c r="D23" s="9">
        <f t="shared" si="0"/>
        <v>11.496450145546877</v>
      </c>
      <c r="E23" s="9" t="str">
        <f t="shared" si="0"/>
        <v>n.a.</v>
      </c>
      <c r="F23" s="9">
        <f t="shared" si="0"/>
        <v>8.5710079859792732</v>
      </c>
      <c r="G23" s="9">
        <f t="shared" si="0"/>
        <v>3.3571025659110409</v>
      </c>
      <c r="H23" s="28">
        <f t="shared" si="0"/>
        <v>1.9239524594052648</v>
      </c>
      <c r="I23" s="28">
        <f t="shared" si="0"/>
        <v>3.0808335146792043</v>
      </c>
      <c r="J23" s="28">
        <f t="shared" si="0"/>
        <v>3.7925553130128797</v>
      </c>
      <c r="K23" s="28">
        <f t="shared" si="0"/>
        <v>-1.4386617099078958</v>
      </c>
      <c r="L23" s="28">
        <f t="shared" si="0"/>
        <v>7.6821417610378973</v>
      </c>
      <c r="M23" s="28">
        <f t="shared" si="0"/>
        <v>10.067150216192754</v>
      </c>
      <c r="N23" s="28" t="str">
        <f t="shared" si="0"/>
        <v>n.a.</v>
      </c>
      <c r="O23" s="28">
        <f t="shared" si="0"/>
        <v>3.9774074937716009</v>
      </c>
      <c r="P23" s="28">
        <f t="shared" si="0"/>
        <v>4.6561442497290884</v>
      </c>
      <c r="Q23" s="58">
        <f t="shared" si="0"/>
        <v>18.323683596928909</v>
      </c>
      <c r="R23" s="55"/>
    </row>
    <row r="24" spans="1:18">
      <c r="A24" s="26" t="s">
        <v>19</v>
      </c>
      <c r="B24" s="16">
        <f t="shared" si="0"/>
        <v>10.042149030240854</v>
      </c>
      <c r="C24" s="9">
        <f t="shared" si="0"/>
        <v>0.70224354081676044</v>
      </c>
      <c r="D24" s="9">
        <f t="shared" si="0"/>
        <v>45.270368630716206</v>
      </c>
      <c r="E24" s="9" t="str">
        <f t="shared" si="0"/>
        <v>n.a.</v>
      </c>
      <c r="F24" s="9">
        <f t="shared" si="0"/>
        <v>10.894990735401301</v>
      </c>
      <c r="G24" s="9">
        <f t="shared" si="0"/>
        <v>6.2749293896548375</v>
      </c>
      <c r="H24" s="28">
        <f t="shared" si="0"/>
        <v>5.2726599609396629</v>
      </c>
      <c r="I24" s="28">
        <f t="shared" si="0"/>
        <v>3.455419781561897</v>
      </c>
      <c r="J24" s="28">
        <f t="shared" si="0"/>
        <v>4.900405579517586</v>
      </c>
      <c r="K24" s="28">
        <f t="shared" si="0"/>
        <v>0.50667237883135208</v>
      </c>
      <c r="L24" s="28">
        <f t="shared" si="0"/>
        <v>19.87348572884575</v>
      </c>
      <c r="M24" s="28">
        <f t="shared" si="0"/>
        <v>12.298337552229487</v>
      </c>
      <c r="N24" s="28" t="str">
        <f t="shared" si="0"/>
        <v>n.a.</v>
      </c>
      <c r="O24" s="28">
        <f t="shared" si="0"/>
        <v>5.9306311673701595</v>
      </c>
      <c r="P24" s="28">
        <f t="shared" si="0"/>
        <v>2.5734685108619981</v>
      </c>
      <c r="Q24" s="28">
        <f t="shared" si="0"/>
        <v>28.731917947417294</v>
      </c>
      <c r="R24" s="55"/>
    </row>
    <row r="25" spans="1:18">
      <c r="A25" s="26" t="s">
        <v>20</v>
      </c>
      <c r="B25" s="16">
        <f t="shared" si="0"/>
        <v>2.4720450513463055</v>
      </c>
      <c r="C25" s="9">
        <f t="shared" si="0"/>
        <v>-0.69512449167892232</v>
      </c>
      <c r="D25" s="9">
        <f t="shared" si="0"/>
        <v>2.9879090878531578</v>
      </c>
      <c r="E25" s="9" t="str">
        <f t="shared" si="0"/>
        <v>n.a.</v>
      </c>
      <c r="F25" s="9">
        <f t="shared" si="0"/>
        <v>7.8833570635782113</v>
      </c>
      <c r="G25" s="9">
        <f t="shared" si="0"/>
        <v>2.4974772825647085</v>
      </c>
      <c r="H25" s="28">
        <f t="shared" si="0"/>
        <v>0.94026827114452871</v>
      </c>
      <c r="I25" s="28">
        <f t="shared" si="0"/>
        <v>2.9687223336670288</v>
      </c>
      <c r="J25" s="28">
        <f t="shared" si="0"/>
        <v>3.4624873758553942</v>
      </c>
      <c r="K25" s="28">
        <f t="shared" si="0"/>
        <v>-2.0148862695294922</v>
      </c>
      <c r="L25" s="28">
        <f t="shared" si="0"/>
        <v>4.2725153736541843</v>
      </c>
      <c r="M25" s="28">
        <f t="shared" si="0"/>
        <v>9.4064788025759682</v>
      </c>
      <c r="N25" s="28" t="str">
        <f t="shared" si="0"/>
        <v>n.a.</v>
      </c>
      <c r="O25" s="28">
        <f t="shared" si="0"/>
        <v>3.3984937544702332</v>
      </c>
      <c r="P25" s="28">
        <f t="shared" si="0"/>
        <v>5.2891542297547778</v>
      </c>
      <c r="Q25" s="28">
        <f t="shared" si="0"/>
        <v>15.368518039500433</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12.75">
      <c r="B29" s="7" t="str">
        <f>'Table of Contents'!B88</f>
        <v>Table 68: Real M&amp;E Capital Stock, Newfoundland and Labrador, Business Sector Industries, 1997-2012</v>
      </c>
      <c r="H29" s="55"/>
      <c r="I29" s="55"/>
      <c r="J29" s="86" t="str">
        <f>B29 &amp; " (continued)"</f>
        <v>Table 68: Real M&amp;E Capital Stock, Newfoundland and Labrador, Business Sector Industries, 1997-2012 (continued)</v>
      </c>
      <c r="K29" s="55"/>
      <c r="L29" s="55"/>
      <c r="M29" s="55"/>
      <c r="N29" s="55"/>
      <c r="O29" s="55"/>
      <c r="P29" s="55"/>
      <c r="Q29" s="55"/>
      <c r="R29" s="55"/>
    </row>
    <row r="30" spans="1:18">
      <c r="H30" s="55"/>
      <c r="I30" s="55"/>
      <c r="J30" s="55"/>
      <c r="K30" s="55"/>
      <c r="L30" s="55"/>
      <c r="M30" s="55"/>
      <c r="N30" s="55"/>
      <c r="O30" s="55"/>
      <c r="P30" s="55"/>
      <c r="Q30" s="55"/>
      <c r="R30" s="55"/>
    </row>
    <row r="31" spans="1:18" ht="33.75">
      <c r="A31" s="4"/>
      <c r="B31" s="23" t="s">
        <v>3</v>
      </c>
      <c r="C31" s="3" t="s">
        <v>2</v>
      </c>
      <c r="D31" s="3" t="s">
        <v>1</v>
      </c>
      <c r="E31" s="3" t="s">
        <v>0</v>
      </c>
      <c r="F31" s="3" t="s">
        <v>4</v>
      </c>
      <c r="G31" s="3" t="s">
        <v>5</v>
      </c>
      <c r="H31" s="3" t="s">
        <v>6</v>
      </c>
      <c r="I31" s="3" t="s">
        <v>7</v>
      </c>
      <c r="J31" s="3" t="s">
        <v>8</v>
      </c>
      <c r="K31" s="3" t="s">
        <v>9</v>
      </c>
      <c r="L31" s="3" t="str">
        <f>L3</f>
        <v>Finance and Insurance</v>
      </c>
      <c r="M31" s="3" t="str">
        <f t="shared" ref="M31:Q31" si="1">M3</f>
        <v>Professional, scientific and technical services</v>
      </c>
      <c r="N31" s="3" t="str">
        <f t="shared" si="1"/>
        <v>ASWMRS</v>
      </c>
      <c r="O31" s="3" t="str">
        <f t="shared" si="1"/>
        <v>Arts, entertainment and recreation</v>
      </c>
      <c r="P31" s="3" t="str">
        <f t="shared" si="1"/>
        <v>Accommodation and food services</v>
      </c>
      <c r="Q31" s="3" t="str">
        <f t="shared" si="1"/>
        <v>Other private services</v>
      </c>
      <c r="R31" s="55"/>
    </row>
    <row r="32" spans="1:18" ht="11.25" customHeight="1">
      <c r="A32" s="5"/>
      <c r="B32" s="141" t="s">
        <v>138</v>
      </c>
      <c r="C32" s="142"/>
      <c r="D32" s="142"/>
      <c r="E32" s="142"/>
      <c r="F32" s="142"/>
      <c r="G32" s="142"/>
      <c r="H32" s="142"/>
      <c r="I32" s="142"/>
      <c r="J32" s="142" t="s">
        <v>138</v>
      </c>
      <c r="K32" s="142"/>
      <c r="L32" s="142"/>
      <c r="M32" s="142"/>
      <c r="N32" s="142"/>
      <c r="O32" s="142"/>
      <c r="P32" s="142"/>
      <c r="Q32" s="142"/>
      <c r="R32" s="55"/>
    </row>
    <row r="33" spans="1:18">
      <c r="A33" s="5">
        <v>1997</v>
      </c>
      <c r="B33" s="92">
        <v>2611.5</v>
      </c>
      <c r="C33" s="22">
        <v>215.4</v>
      </c>
      <c r="D33" s="22">
        <v>253.2</v>
      </c>
      <c r="E33" s="22" t="s">
        <v>25</v>
      </c>
      <c r="F33" s="22">
        <v>77.900000000000006</v>
      </c>
      <c r="G33" s="22">
        <v>396.6</v>
      </c>
      <c r="H33" s="22">
        <v>41</v>
      </c>
      <c r="I33" s="22">
        <v>121.8</v>
      </c>
      <c r="J33" s="22">
        <v>535.6</v>
      </c>
      <c r="K33" s="22">
        <v>220.8</v>
      </c>
      <c r="L33" s="22">
        <v>181.40000000000003</v>
      </c>
      <c r="M33" s="22">
        <v>9</v>
      </c>
      <c r="N33" s="22" t="s">
        <v>25</v>
      </c>
      <c r="O33" s="22">
        <v>4.7</v>
      </c>
      <c r="P33" s="22">
        <v>20.5</v>
      </c>
      <c r="Q33" s="22">
        <v>3.5</v>
      </c>
      <c r="R33" s="55"/>
    </row>
    <row r="34" spans="1:18">
      <c r="A34" s="5">
        <v>1998</v>
      </c>
      <c r="B34" s="92">
        <v>2666.4</v>
      </c>
      <c r="C34" s="22">
        <v>209.5</v>
      </c>
      <c r="D34" s="22">
        <v>248.8</v>
      </c>
      <c r="E34" s="22" t="s">
        <v>25</v>
      </c>
      <c r="F34" s="22">
        <v>79.099999999999994</v>
      </c>
      <c r="G34" s="22">
        <v>456.7</v>
      </c>
      <c r="H34" s="22">
        <v>36</v>
      </c>
      <c r="I34" s="22">
        <v>124.4</v>
      </c>
      <c r="J34" s="22">
        <v>509.8</v>
      </c>
      <c r="K34" s="22">
        <v>228.5</v>
      </c>
      <c r="L34" s="22">
        <v>200.1</v>
      </c>
      <c r="M34" s="22">
        <v>14</v>
      </c>
      <c r="N34" s="22" t="s">
        <v>25</v>
      </c>
      <c r="O34" s="22">
        <v>3.8</v>
      </c>
      <c r="P34" s="22">
        <v>21.5</v>
      </c>
      <c r="Q34" s="22">
        <v>5.7</v>
      </c>
      <c r="R34" s="55"/>
    </row>
    <row r="35" spans="1:18">
      <c r="A35" s="5">
        <v>1999</v>
      </c>
      <c r="B35" s="92">
        <v>2653.3</v>
      </c>
      <c r="C35" s="22">
        <v>201.7</v>
      </c>
      <c r="D35" s="22">
        <v>235.2</v>
      </c>
      <c r="E35" s="22" t="s">
        <v>25</v>
      </c>
      <c r="F35" s="22">
        <v>86.5</v>
      </c>
      <c r="G35" s="22">
        <v>441.9</v>
      </c>
      <c r="H35" s="22">
        <v>37.6</v>
      </c>
      <c r="I35" s="22">
        <v>122.9</v>
      </c>
      <c r="J35" s="22">
        <v>526.20000000000005</v>
      </c>
      <c r="K35" s="22">
        <v>208.9</v>
      </c>
      <c r="L35" s="22">
        <v>231.29999999999998</v>
      </c>
      <c r="M35" s="22">
        <v>13.8</v>
      </c>
      <c r="N35" s="22" t="s">
        <v>25</v>
      </c>
      <c r="O35" s="22">
        <v>5.2</v>
      </c>
      <c r="P35" s="22">
        <v>19.5</v>
      </c>
      <c r="Q35" s="22">
        <v>7</v>
      </c>
      <c r="R35" s="55"/>
    </row>
    <row r="36" spans="1:18">
      <c r="A36" s="5">
        <v>2000</v>
      </c>
      <c r="B36" s="92">
        <v>3067.1</v>
      </c>
      <c r="C36" s="22">
        <v>194.5</v>
      </c>
      <c r="D36" s="22">
        <v>656.8</v>
      </c>
      <c r="E36" s="22" t="s">
        <v>25</v>
      </c>
      <c r="F36" s="22">
        <v>92.7</v>
      </c>
      <c r="G36" s="22">
        <v>406.8</v>
      </c>
      <c r="H36" s="22">
        <v>46.7</v>
      </c>
      <c r="I36" s="22">
        <v>123.1</v>
      </c>
      <c r="J36" s="22">
        <v>537</v>
      </c>
      <c r="K36" s="22">
        <v>209.6</v>
      </c>
      <c r="L36" s="22">
        <v>290.60000000000002</v>
      </c>
      <c r="M36" s="22">
        <v>15.2</v>
      </c>
      <c r="N36" s="22" t="s">
        <v>25</v>
      </c>
      <c r="O36" s="22">
        <v>5.0999999999999996</v>
      </c>
      <c r="P36" s="22">
        <v>20.3</v>
      </c>
      <c r="Q36" s="22">
        <v>7.5</v>
      </c>
      <c r="R36" s="55"/>
    </row>
    <row r="37" spans="1:18">
      <c r="A37" s="5">
        <v>2001</v>
      </c>
      <c r="B37" s="92">
        <v>3009.7</v>
      </c>
      <c r="C37" s="22">
        <v>184.8</v>
      </c>
      <c r="D37" s="22">
        <v>593.5</v>
      </c>
      <c r="E37" s="22" t="s">
        <v>25</v>
      </c>
      <c r="F37" s="22">
        <v>96.7</v>
      </c>
      <c r="G37" s="22">
        <v>400.1</v>
      </c>
      <c r="H37" s="22">
        <v>49.6</v>
      </c>
      <c r="I37" s="22">
        <v>127.2</v>
      </c>
      <c r="J37" s="22">
        <v>525</v>
      </c>
      <c r="K37" s="22">
        <v>201.7</v>
      </c>
      <c r="L37" s="22">
        <v>332.3</v>
      </c>
      <c r="M37" s="22">
        <v>17</v>
      </c>
      <c r="N37" s="22" t="s">
        <v>25</v>
      </c>
      <c r="O37" s="22">
        <v>4.8</v>
      </c>
      <c r="P37" s="22">
        <v>19.3</v>
      </c>
      <c r="Q37" s="22">
        <v>7.5</v>
      </c>
      <c r="R37" s="55"/>
    </row>
    <row r="38" spans="1:18">
      <c r="A38" s="5">
        <v>2002</v>
      </c>
      <c r="B38" s="92">
        <v>3064</v>
      </c>
      <c r="C38" s="22">
        <v>185.7</v>
      </c>
      <c r="D38" s="22">
        <v>545.70000000000005</v>
      </c>
      <c r="E38" s="22" t="s">
        <v>25</v>
      </c>
      <c r="F38" s="22">
        <v>95.4</v>
      </c>
      <c r="G38" s="22">
        <v>409.8</v>
      </c>
      <c r="H38" s="22">
        <v>48.1</v>
      </c>
      <c r="I38" s="22">
        <v>128.69999999999999</v>
      </c>
      <c r="J38" s="22">
        <v>502</v>
      </c>
      <c r="K38" s="22">
        <v>226.8</v>
      </c>
      <c r="L38" s="22">
        <v>402.5</v>
      </c>
      <c r="M38" s="22">
        <v>22.1</v>
      </c>
      <c r="N38" s="22" t="s">
        <v>25</v>
      </c>
      <c r="O38" s="22">
        <v>5.8</v>
      </c>
      <c r="P38" s="22">
        <v>20.6</v>
      </c>
      <c r="Q38" s="22">
        <v>10</v>
      </c>
      <c r="R38" s="55"/>
    </row>
    <row r="39" spans="1:18">
      <c r="A39" s="5">
        <v>2003</v>
      </c>
      <c r="B39" s="92">
        <v>3201.2</v>
      </c>
      <c r="C39" s="22">
        <v>185.5</v>
      </c>
      <c r="D39" s="22">
        <v>717.7</v>
      </c>
      <c r="E39" s="22" t="s">
        <v>25</v>
      </c>
      <c r="F39" s="22">
        <v>97.3</v>
      </c>
      <c r="G39" s="22">
        <v>412.7</v>
      </c>
      <c r="H39" s="22">
        <v>53.3</v>
      </c>
      <c r="I39" s="22">
        <v>147</v>
      </c>
      <c r="J39" s="22">
        <v>445.2</v>
      </c>
      <c r="K39" s="22">
        <v>217</v>
      </c>
      <c r="L39" s="22">
        <v>392.4</v>
      </c>
      <c r="M39" s="22">
        <v>21.5</v>
      </c>
      <c r="N39" s="22" t="s">
        <v>25</v>
      </c>
      <c r="O39" s="22">
        <v>5.5</v>
      </c>
      <c r="P39" s="22">
        <v>24.4</v>
      </c>
      <c r="Q39" s="22">
        <v>11.5</v>
      </c>
      <c r="R39" s="55"/>
    </row>
    <row r="40" spans="1:18">
      <c r="A40" s="5">
        <v>2004</v>
      </c>
      <c r="B40" s="92">
        <v>3525.8</v>
      </c>
      <c r="C40" s="22">
        <v>184.1</v>
      </c>
      <c r="D40" s="22">
        <v>984.9</v>
      </c>
      <c r="E40" s="22" t="s">
        <v>25</v>
      </c>
      <c r="F40" s="22">
        <v>105.5</v>
      </c>
      <c r="G40" s="22">
        <v>430.7</v>
      </c>
      <c r="H40" s="22">
        <v>52.4</v>
      </c>
      <c r="I40" s="22">
        <v>159.9</v>
      </c>
      <c r="J40" s="22">
        <v>439.6</v>
      </c>
      <c r="K40" s="22">
        <v>227.3</v>
      </c>
      <c r="L40" s="22">
        <v>422.29999999999995</v>
      </c>
      <c r="M40" s="22">
        <v>28.7</v>
      </c>
      <c r="N40" s="22" t="s">
        <v>25</v>
      </c>
      <c r="O40" s="22">
        <v>6.6</v>
      </c>
      <c r="P40" s="22">
        <v>28.3</v>
      </c>
      <c r="Q40" s="22">
        <v>13.1</v>
      </c>
      <c r="R40" s="55"/>
    </row>
    <row r="41" spans="1:18">
      <c r="A41" s="5">
        <v>2005</v>
      </c>
      <c r="B41" s="92">
        <v>3785.3</v>
      </c>
      <c r="C41" s="22">
        <v>179.1</v>
      </c>
      <c r="D41" s="22">
        <v>999.1</v>
      </c>
      <c r="E41" s="22" t="s">
        <v>25</v>
      </c>
      <c r="F41" s="22">
        <v>113.5</v>
      </c>
      <c r="G41" s="22">
        <v>497.1</v>
      </c>
      <c r="H41" s="22">
        <v>52.3</v>
      </c>
      <c r="I41" s="22">
        <v>165.3</v>
      </c>
      <c r="J41" s="22">
        <v>532.5</v>
      </c>
      <c r="K41" s="22">
        <v>253.7</v>
      </c>
      <c r="L41" s="22">
        <v>460.9</v>
      </c>
      <c r="M41" s="22">
        <v>36.200000000000003</v>
      </c>
      <c r="N41" s="22" t="s">
        <v>25</v>
      </c>
      <c r="O41" s="22">
        <v>9.6999999999999993</v>
      </c>
      <c r="P41" s="22">
        <v>29.4</v>
      </c>
      <c r="Q41" s="22">
        <v>14.7</v>
      </c>
      <c r="R41" s="55"/>
    </row>
    <row r="42" spans="1:18">
      <c r="A42" s="5">
        <v>2006</v>
      </c>
      <c r="B42" s="92">
        <v>3838.5</v>
      </c>
      <c r="C42" s="22">
        <v>174.6</v>
      </c>
      <c r="D42" s="22">
        <v>1025.9000000000001</v>
      </c>
      <c r="E42" s="22" t="s">
        <v>25</v>
      </c>
      <c r="F42" s="22">
        <v>118.1</v>
      </c>
      <c r="G42" s="22">
        <v>484.5</v>
      </c>
      <c r="H42" s="22">
        <v>53.8</v>
      </c>
      <c r="I42" s="22">
        <v>160.5</v>
      </c>
      <c r="J42" s="22">
        <v>525.79999999999995</v>
      </c>
      <c r="K42" s="22">
        <v>266.89999999999998</v>
      </c>
      <c r="L42" s="22">
        <v>498.70000000000005</v>
      </c>
      <c r="M42" s="22">
        <v>39.299999999999997</v>
      </c>
      <c r="N42" s="22" t="s">
        <v>25</v>
      </c>
      <c r="O42" s="22">
        <v>8.1</v>
      </c>
      <c r="P42" s="22">
        <v>29.1</v>
      </c>
      <c r="Q42" s="22">
        <v>17</v>
      </c>
      <c r="R42" s="55"/>
    </row>
    <row r="43" spans="1:18">
      <c r="A43" s="5">
        <v>2007</v>
      </c>
      <c r="B43" s="92">
        <v>3911.3</v>
      </c>
      <c r="C43" s="22">
        <v>167.4</v>
      </c>
      <c r="D43" s="22">
        <v>926</v>
      </c>
      <c r="E43" s="22" t="s">
        <v>25</v>
      </c>
      <c r="F43" s="22">
        <v>147.9</v>
      </c>
      <c r="G43" s="22">
        <v>470.3</v>
      </c>
      <c r="H43" s="22">
        <v>50.7</v>
      </c>
      <c r="I43" s="22">
        <v>174.5</v>
      </c>
      <c r="J43" s="22">
        <v>600.9</v>
      </c>
      <c r="K43" s="22">
        <v>292</v>
      </c>
      <c r="L43" s="22">
        <v>526.69999999999993</v>
      </c>
      <c r="M43" s="22">
        <v>57.6</v>
      </c>
      <c r="N43" s="22" t="s">
        <v>25</v>
      </c>
      <c r="O43" s="22">
        <v>7.7</v>
      </c>
      <c r="P43" s="22">
        <v>32.6</v>
      </c>
      <c r="Q43" s="22">
        <v>16.399999999999999</v>
      </c>
      <c r="R43" s="55"/>
    </row>
    <row r="44" spans="1:18">
      <c r="A44" s="5">
        <v>2008</v>
      </c>
      <c r="B44" s="92">
        <v>3998.7</v>
      </c>
      <c r="C44" s="22">
        <v>160.30000000000001</v>
      </c>
      <c r="D44" s="22">
        <v>933.2</v>
      </c>
      <c r="E44" s="22" t="s">
        <v>25</v>
      </c>
      <c r="F44" s="22">
        <v>161.5</v>
      </c>
      <c r="G44" s="22">
        <v>445.1</v>
      </c>
      <c r="H44" s="22">
        <v>61.9</v>
      </c>
      <c r="I44" s="22">
        <v>171.8</v>
      </c>
      <c r="J44" s="22">
        <v>654</v>
      </c>
      <c r="K44" s="22">
        <v>302.39999999999998</v>
      </c>
      <c r="L44" s="22">
        <v>555.29999999999995</v>
      </c>
      <c r="M44" s="22">
        <v>57</v>
      </c>
      <c r="N44" s="22" t="s">
        <v>25</v>
      </c>
      <c r="O44" s="22">
        <v>7</v>
      </c>
      <c r="P44" s="22">
        <v>31.2</v>
      </c>
      <c r="Q44" s="22">
        <v>21.7</v>
      </c>
      <c r="R44" s="55"/>
    </row>
    <row r="45" spans="1:18">
      <c r="A45" s="5">
        <v>2009</v>
      </c>
      <c r="B45" s="92">
        <v>3881.1</v>
      </c>
      <c r="C45" s="22">
        <v>154.6</v>
      </c>
      <c r="D45" s="22">
        <v>851.9</v>
      </c>
      <c r="E45" s="22" t="s">
        <v>25</v>
      </c>
      <c r="F45" s="22">
        <v>178</v>
      </c>
      <c r="G45" s="22">
        <v>429</v>
      </c>
      <c r="H45" s="22">
        <v>62</v>
      </c>
      <c r="I45" s="22">
        <v>164</v>
      </c>
      <c r="J45" s="22">
        <v>706.4</v>
      </c>
      <c r="K45" s="22">
        <v>266.8</v>
      </c>
      <c r="L45" s="22">
        <v>497.6</v>
      </c>
      <c r="M45" s="22">
        <v>46.5</v>
      </c>
      <c r="N45" s="22" t="s">
        <v>25</v>
      </c>
      <c r="O45" s="22">
        <v>7.1</v>
      </c>
      <c r="P45" s="22">
        <v>36.5</v>
      </c>
      <c r="Q45" s="22">
        <v>34.4</v>
      </c>
      <c r="R45" s="55"/>
    </row>
    <row r="46" spans="1:18">
      <c r="A46" s="5">
        <v>2010</v>
      </c>
      <c r="B46" s="92">
        <v>4076.5</v>
      </c>
      <c r="C46" s="22">
        <v>151.4</v>
      </c>
      <c r="D46" s="22">
        <v>822.9</v>
      </c>
      <c r="E46" s="22" t="s">
        <v>25</v>
      </c>
      <c r="F46" s="22">
        <v>210.8</v>
      </c>
      <c r="G46" s="22">
        <v>570.1</v>
      </c>
      <c r="H46" s="22">
        <v>62.4</v>
      </c>
      <c r="I46" s="22">
        <v>179.9</v>
      </c>
      <c r="J46" s="22">
        <v>716.4</v>
      </c>
      <c r="K46" s="22">
        <v>249.2</v>
      </c>
      <c r="L46" s="22">
        <v>496.5</v>
      </c>
      <c r="M46" s="22">
        <v>62.2</v>
      </c>
      <c r="N46" s="22" t="s">
        <v>25</v>
      </c>
      <c r="O46" s="22">
        <v>8.5</v>
      </c>
      <c r="P46" s="22">
        <v>35.299999999999997</v>
      </c>
      <c r="Q46" s="22">
        <v>39.200000000000003</v>
      </c>
      <c r="R46" s="55"/>
    </row>
    <row r="47" spans="1:18">
      <c r="A47" s="5">
        <v>2011</v>
      </c>
      <c r="B47" s="92">
        <v>4373.6000000000004</v>
      </c>
      <c r="C47" s="22">
        <v>144.80000000000001</v>
      </c>
      <c r="D47" s="22">
        <v>749.9</v>
      </c>
      <c r="E47" s="22"/>
      <c r="F47" s="22">
        <v>234.1</v>
      </c>
      <c r="G47" s="22">
        <v>806.6</v>
      </c>
      <c r="H47" s="22">
        <v>80.2</v>
      </c>
      <c r="I47" s="22">
        <v>186.6</v>
      </c>
      <c r="J47" s="22">
        <v>756.8</v>
      </c>
      <c r="K47" s="22">
        <v>246.5</v>
      </c>
      <c r="L47" s="22">
        <v>469.7</v>
      </c>
      <c r="M47" s="22">
        <v>68.900000000000006</v>
      </c>
      <c r="N47" s="22" t="s">
        <v>25</v>
      </c>
      <c r="O47" s="22">
        <v>12</v>
      </c>
      <c r="P47" s="22">
        <v>35.4</v>
      </c>
      <c r="Q47" s="22">
        <v>44.7</v>
      </c>
      <c r="R47" s="55"/>
    </row>
    <row r="48" spans="1:18">
      <c r="A48" s="5">
        <v>2012</v>
      </c>
      <c r="B48" s="92">
        <v>4851.5</v>
      </c>
      <c r="C48" s="22">
        <v>137.9</v>
      </c>
      <c r="D48" s="22">
        <v>742</v>
      </c>
      <c r="E48" s="22"/>
      <c r="F48" s="22">
        <v>250.9</v>
      </c>
      <c r="G48" s="22">
        <v>1132.5999999999999</v>
      </c>
      <c r="H48" s="22">
        <v>78.8</v>
      </c>
      <c r="I48" s="22">
        <v>200.7</v>
      </c>
      <c r="J48" s="22">
        <v>830.8</v>
      </c>
      <c r="K48" s="22">
        <v>242.3</v>
      </c>
      <c r="L48" s="22">
        <v>441</v>
      </c>
      <c r="M48" s="22">
        <v>77.099999999999994</v>
      </c>
      <c r="N48" s="22" t="s">
        <v>25</v>
      </c>
      <c r="O48" s="22">
        <v>11.2</v>
      </c>
      <c r="P48" s="22">
        <v>36</v>
      </c>
      <c r="Q48" s="22">
        <v>45.5</v>
      </c>
      <c r="R48" s="55"/>
    </row>
    <row r="49" spans="1:18">
      <c r="H49" s="55"/>
      <c r="I49" s="55"/>
      <c r="J49" s="55"/>
      <c r="K49" s="55"/>
      <c r="L49" s="55"/>
      <c r="M49" s="55"/>
      <c r="N49" s="55"/>
      <c r="O49" s="55"/>
      <c r="P49" s="55"/>
      <c r="Q49" s="55"/>
      <c r="R49" s="55"/>
    </row>
    <row r="50" spans="1:18">
      <c r="A50" s="4"/>
      <c r="B50" s="10" t="s">
        <v>17</v>
      </c>
      <c r="C50" s="8"/>
      <c r="D50" s="8"/>
      <c r="E50" s="8"/>
      <c r="F50" s="8"/>
      <c r="G50" s="8"/>
      <c r="H50" s="10"/>
      <c r="I50" s="8"/>
      <c r="J50" s="8"/>
      <c r="K50" s="8"/>
      <c r="L50" s="8"/>
      <c r="M50" s="8"/>
      <c r="N50" s="8"/>
      <c r="O50" s="8"/>
      <c r="P50" s="8"/>
      <c r="Q50" s="8"/>
      <c r="R50" s="55"/>
    </row>
    <row r="51" spans="1:18">
      <c r="A51" s="26" t="s">
        <v>18</v>
      </c>
      <c r="B51" s="15">
        <f t="shared" ref="B51:Q53" si="2">IF(ISERROR((POWER(VLOOKUP(VALUE(RIGHT($A51,4)),$A$31:$Q$49,COLUMN(B$49),)/VLOOKUP(VALUE(LEFT($A51,4)),$A$31:$Q$49,COLUMN(B$49),),1/(VALUE(RIGHT($A51,4))-VALUE(LEFT($A51,4))))-1)*100),"n.a.",(POWER(VLOOKUP(VALUE(RIGHT($A51,4)),$A$31:$Q$49,COLUMN(B$49),)/VLOOKUP(VALUE(LEFT($A51,4)),$A$31:$Q$49,COLUMN(B$49),),1/(VALUE(RIGHT($A51,4))-VALUE(LEFT($A51,4))))-1)*100)</f>
        <v>3.4848380493769371</v>
      </c>
      <c r="C51" s="9">
        <f t="shared" si="2"/>
        <v>-2.675641005258067</v>
      </c>
      <c r="D51" s="9">
        <f t="shared" si="2"/>
        <v>9.490299351775322</v>
      </c>
      <c r="E51" s="9" t="str">
        <f t="shared" si="2"/>
        <v>n.a.</v>
      </c>
      <c r="F51" s="9">
        <f t="shared" si="2"/>
        <v>7.9583892130092648</v>
      </c>
      <c r="G51" s="9">
        <f t="shared" si="2"/>
        <v>2.8307370221335004</v>
      </c>
      <c r="H51" s="28">
        <f t="shared" si="2"/>
        <v>3.2834712317402426</v>
      </c>
      <c r="I51" s="28">
        <f t="shared" si="2"/>
        <v>3.045618154705787</v>
      </c>
      <c r="J51" s="28">
        <f t="shared" si="2"/>
        <v>2.2625314283948983</v>
      </c>
      <c r="K51" s="28">
        <f t="shared" si="2"/>
        <v>0.93510249835244696</v>
      </c>
      <c r="L51" s="28">
        <f t="shared" si="2"/>
        <v>8.0530610604769635</v>
      </c>
      <c r="M51" s="28">
        <f t="shared" si="2"/>
        <v>16.032755491569596</v>
      </c>
      <c r="N51" s="28" t="str">
        <f t="shared" si="2"/>
        <v>n.a.</v>
      </c>
      <c r="O51" s="28">
        <f t="shared" si="2"/>
        <v>4.6631805880589683</v>
      </c>
      <c r="P51" s="28">
        <f t="shared" si="2"/>
        <v>4.2690578944920343</v>
      </c>
      <c r="Q51" s="58">
        <f t="shared" si="2"/>
        <v>20.422899189697908</v>
      </c>
      <c r="R51" s="55"/>
    </row>
    <row r="52" spans="1:18">
      <c r="A52" s="26" t="s">
        <v>19</v>
      </c>
      <c r="B52" s="16">
        <f t="shared" si="2"/>
        <v>5.5065208074443595</v>
      </c>
      <c r="C52" s="9">
        <f t="shared" si="2"/>
        <v>-3.3449309180847653</v>
      </c>
      <c r="D52" s="9">
        <f t="shared" si="2"/>
        <v>37.40097492368055</v>
      </c>
      <c r="E52" s="9" t="str">
        <f t="shared" si="2"/>
        <v>n.a.</v>
      </c>
      <c r="F52" s="9">
        <f t="shared" si="2"/>
        <v>5.9694691657784293</v>
      </c>
      <c r="G52" s="9">
        <f t="shared" si="2"/>
        <v>0.85004077206043416</v>
      </c>
      <c r="H52" s="28">
        <f t="shared" si="2"/>
        <v>4.4345840366751377</v>
      </c>
      <c r="I52" s="28">
        <f t="shared" si="2"/>
        <v>0.35451619120034916</v>
      </c>
      <c r="J52" s="28">
        <f t="shared" si="2"/>
        <v>8.7053892986421744E-2</v>
      </c>
      <c r="K52" s="28">
        <f t="shared" si="2"/>
        <v>-1.7202439618026033</v>
      </c>
      <c r="L52" s="28">
        <f t="shared" si="2"/>
        <v>17.009047063785498</v>
      </c>
      <c r="M52" s="28">
        <f t="shared" si="2"/>
        <v>19.087732513870435</v>
      </c>
      <c r="N52" s="28" t="str">
        <f t="shared" si="2"/>
        <v>n.a.</v>
      </c>
      <c r="O52" s="28">
        <f t="shared" si="2"/>
        <v>2.7600024749230068</v>
      </c>
      <c r="P52" s="28">
        <f t="shared" si="2"/>
        <v>-0.32626659322966267</v>
      </c>
      <c r="Q52" s="28">
        <f t="shared" si="2"/>
        <v>28.923198938929808</v>
      </c>
      <c r="R52" s="55"/>
    </row>
    <row r="53" spans="1:18">
      <c r="A53" s="26" t="s">
        <v>20</v>
      </c>
      <c r="B53" s="16">
        <f t="shared" si="2"/>
        <v>2.8859213501609915</v>
      </c>
      <c r="C53" s="9">
        <f t="shared" si="2"/>
        <v>-2.4739517576458536</v>
      </c>
      <c r="D53" s="9">
        <f t="shared" si="2"/>
        <v>2.2801583717480423</v>
      </c>
      <c r="E53" s="9" t="str">
        <f t="shared" si="2"/>
        <v>n.a.</v>
      </c>
      <c r="F53" s="9">
        <f t="shared" si="2"/>
        <v>8.5623128814353855</v>
      </c>
      <c r="G53" s="9">
        <f t="shared" si="2"/>
        <v>3.4324970976777891</v>
      </c>
      <c r="H53" s="28">
        <f t="shared" si="2"/>
        <v>2.9406179335388583</v>
      </c>
      <c r="I53" s="28">
        <f t="shared" si="2"/>
        <v>3.8669337535183423</v>
      </c>
      <c r="J53" s="28">
        <f t="shared" si="2"/>
        <v>2.9243490940546124</v>
      </c>
      <c r="K53" s="28">
        <f t="shared" si="2"/>
        <v>1.7456090848942729</v>
      </c>
      <c r="L53" s="28">
        <f t="shared" si="2"/>
        <v>5.5024060928122065</v>
      </c>
      <c r="M53" s="28">
        <f t="shared" si="2"/>
        <v>15.131636986599627</v>
      </c>
      <c r="N53" s="28" t="str">
        <f t="shared" si="2"/>
        <v>n.a.</v>
      </c>
      <c r="O53" s="28">
        <f t="shared" si="2"/>
        <v>5.2409779148925528</v>
      </c>
      <c r="P53" s="28">
        <f t="shared" si="2"/>
        <v>5.6885322673716043</v>
      </c>
      <c r="Q53" s="28">
        <f t="shared" si="2"/>
        <v>17.983827337830526</v>
      </c>
      <c r="R53" s="55"/>
    </row>
    <row r="55" spans="1:18">
      <c r="B55" s="1" t="s">
        <v>84</v>
      </c>
      <c r="C55" s="1" t="s">
        <v>85</v>
      </c>
      <c r="J55" s="1" t="s">
        <v>23</v>
      </c>
      <c r="K55" s="1" t="s">
        <v>26</v>
      </c>
    </row>
    <row r="56" spans="1:18">
      <c r="B56" s="1" t="s">
        <v>16</v>
      </c>
      <c r="C56" s="1" t="s">
        <v>57</v>
      </c>
      <c r="K56" s="1" t="s">
        <v>88</v>
      </c>
    </row>
    <row r="57" spans="1:18">
      <c r="K57" s="1" t="s">
        <v>107</v>
      </c>
    </row>
    <row r="58" spans="1:18">
      <c r="J58" s="1" t="s">
        <v>16</v>
      </c>
      <c r="K58" s="1" t="s">
        <v>57</v>
      </c>
    </row>
    <row r="63" spans="1:18">
      <c r="B63" s="32"/>
    </row>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74" orientation="landscape" horizontalDpi="300" verticalDpi="300" r:id="rId1"/>
  <colBreaks count="1" manualBreakCount="1">
    <brk id="9" max="1048575" man="1"/>
  </colBreaks>
</worksheet>
</file>

<file path=xl/worksheets/sheet51.xml><?xml version="1.0" encoding="utf-8"?>
<worksheet xmlns="http://schemas.openxmlformats.org/spreadsheetml/2006/main" xmlns:r="http://schemas.openxmlformats.org/officeDocument/2006/relationships">
  <sheetPr codeName="Sheet43">
    <tabColor theme="4" tint="-0.249977111117893"/>
  </sheetPr>
  <dimension ref="A1:N82"/>
  <sheetViews>
    <sheetView zoomScaleNormal="100" workbookViewId="0">
      <selection activeCell="M16" sqref="M16"/>
    </sheetView>
  </sheetViews>
  <sheetFormatPr defaultRowHeight="11.25" outlineLevelCol="1"/>
  <cols>
    <col min="1" max="1" width="9.140625" style="1"/>
    <col min="2" max="8" width="12.7109375" style="1" customWidth="1"/>
    <col min="9" max="9" width="14.7109375" style="1" customWidth="1"/>
    <col min="10" max="10" width="12.7109375" style="1" customWidth="1"/>
    <col min="11" max="11" width="9.140625" style="1"/>
    <col min="12" max="12" width="15.7109375" style="1" hidden="1" customWidth="1" outlineLevel="1"/>
    <col min="13" max="13" width="9.140625" style="1" collapsed="1"/>
    <col min="14" max="16384" width="9.140625" style="1"/>
  </cols>
  <sheetData>
    <row r="1" spans="1:14" ht="12.75">
      <c r="B1" s="7" t="str">
        <f>'Table of Contents'!B89</f>
        <v>Table 69: Nominal Net Capital Stock (Fixed, Non-Res) by Asset Type, Newfoundland and Labrador, Business Sector, 1997-2012</v>
      </c>
    </row>
    <row r="3" spans="1:14" ht="33.75">
      <c r="A3" s="4"/>
      <c r="B3" s="23" t="s">
        <v>114</v>
      </c>
      <c r="C3" s="12" t="s">
        <v>46</v>
      </c>
      <c r="D3" s="3" t="s">
        <v>47</v>
      </c>
      <c r="E3" s="3" t="s">
        <v>48</v>
      </c>
      <c r="F3" s="13" t="s">
        <v>137</v>
      </c>
      <c r="G3" s="3" t="s">
        <v>49</v>
      </c>
      <c r="H3" s="3" t="s">
        <v>50</v>
      </c>
      <c r="I3" s="3" t="s">
        <v>51</v>
      </c>
      <c r="J3" s="3" t="s">
        <v>52</v>
      </c>
      <c r="L3" s="3" t="s">
        <v>246</v>
      </c>
      <c r="M3" s="116"/>
      <c r="N3" s="116"/>
    </row>
    <row r="4" spans="1:14" ht="11.25" customHeight="1">
      <c r="A4" s="5"/>
      <c r="B4" s="141" t="s">
        <v>43</v>
      </c>
      <c r="C4" s="142"/>
      <c r="D4" s="142"/>
      <c r="E4" s="142"/>
      <c r="F4" s="142"/>
      <c r="G4" s="142"/>
      <c r="H4" s="142"/>
      <c r="I4" s="142"/>
      <c r="J4" s="142"/>
      <c r="L4" s="60"/>
      <c r="M4" s="116"/>
      <c r="N4" s="116"/>
    </row>
    <row r="5" spans="1:14">
      <c r="A5" s="5">
        <v>1997</v>
      </c>
      <c r="B5" s="92">
        <v>14713.5</v>
      </c>
      <c r="C5" s="109">
        <v>2585</v>
      </c>
      <c r="D5" s="22">
        <v>8882</v>
      </c>
      <c r="E5" s="22">
        <v>2533</v>
      </c>
      <c r="F5" s="14">
        <v>713.6</v>
      </c>
      <c r="G5" s="22">
        <f>SUM(H5:J5)</f>
        <v>639.6</v>
      </c>
      <c r="H5" s="115">
        <v>106.1</v>
      </c>
      <c r="I5" s="115">
        <v>364</v>
      </c>
      <c r="J5" s="115">
        <v>169.5</v>
      </c>
      <c r="L5" s="34">
        <v>20193.900000000001</v>
      </c>
      <c r="M5" s="116"/>
      <c r="N5" s="116"/>
    </row>
    <row r="6" spans="1:14">
      <c r="A6" s="5">
        <v>1998</v>
      </c>
      <c r="B6" s="92">
        <v>15347.2</v>
      </c>
      <c r="C6" s="109">
        <v>2595.6999999999998</v>
      </c>
      <c r="D6" s="22">
        <v>9050</v>
      </c>
      <c r="E6" s="22">
        <v>2906.9</v>
      </c>
      <c r="F6" s="14">
        <v>794.7</v>
      </c>
      <c r="G6" s="22">
        <f t="shared" ref="G6:G20" si="0">SUM(H6:J6)</f>
        <v>730.3</v>
      </c>
      <c r="H6" s="115">
        <v>144.6</v>
      </c>
      <c r="I6" s="115">
        <v>386.3</v>
      </c>
      <c r="J6" s="115">
        <v>199.4</v>
      </c>
      <c r="L6" s="34">
        <v>20879.400000000001</v>
      </c>
      <c r="M6" s="116"/>
      <c r="N6" s="116"/>
    </row>
    <row r="7" spans="1:14">
      <c r="A7" s="5">
        <v>1999</v>
      </c>
      <c r="B7" s="92">
        <v>16188.5</v>
      </c>
      <c r="C7" s="109">
        <v>2675.4</v>
      </c>
      <c r="D7" s="22">
        <v>9556.4</v>
      </c>
      <c r="E7" s="22">
        <v>2892.1</v>
      </c>
      <c r="F7" s="14">
        <v>1064.7</v>
      </c>
      <c r="G7" s="22">
        <f t="shared" si="0"/>
        <v>768.40000000000009</v>
      </c>
      <c r="H7" s="115">
        <v>111.5</v>
      </c>
      <c r="I7" s="115">
        <v>391.1</v>
      </c>
      <c r="J7" s="115">
        <v>265.8</v>
      </c>
      <c r="L7" s="34">
        <v>21947.3</v>
      </c>
      <c r="M7" s="116"/>
      <c r="N7" s="116"/>
    </row>
    <row r="8" spans="1:14">
      <c r="A8" s="5">
        <v>2000</v>
      </c>
      <c r="B8" s="92">
        <v>16715.099999999999</v>
      </c>
      <c r="C8" s="109">
        <v>2762.1</v>
      </c>
      <c r="D8" s="22">
        <v>9521.7999999999993</v>
      </c>
      <c r="E8" s="22">
        <v>3375.3</v>
      </c>
      <c r="F8" s="14">
        <v>1055.9000000000001</v>
      </c>
      <c r="G8" s="22">
        <f t="shared" si="0"/>
        <v>758</v>
      </c>
      <c r="H8" s="115">
        <v>108.6</v>
      </c>
      <c r="I8" s="115">
        <v>416.1</v>
      </c>
      <c r="J8" s="115">
        <v>233.3</v>
      </c>
      <c r="L8" s="34">
        <v>22781.599999999999</v>
      </c>
      <c r="M8" s="116"/>
      <c r="N8" s="116"/>
    </row>
    <row r="9" spans="1:14">
      <c r="A9" s="5">
        <v>2001</v>
      </c>
      <c r="B9" s="92">
        <v>16971.7</v>
      </c>
      <c r="C9" s="109">
        <v>2839.4</v>
      </c>
      <c r="D9" s="22">
        <v>9673.1</v>
      </c>
      <c r="E9" s="22">
        <v>3410</v>
      </c>
      <c r="F9" s="14">
        <v>1049.2</v>
      </c>
      <c r="G9" s="22">
        <f t="shared" si="0"/>
        <v>781.2</v>
      </c>
      <c r="H9" s="115">
        <v>118</v>
      </c>
      <c r="I9" s="115">
        <v>430.5</v>
      </c>
      <c r="J9" s="115">
        <v>232.7</v>
      </c>
      <c r="L9" s="34">
        <v>23212.1</v>
      </c>
      <c r="M9" s="116"/>
      <c r="N9" s="116"/>
    </row>
    <row r="10" spans="1:14">
      <c r="A10" s="5">
        <v>2002</v>
      </c>
      <c r="B10" s="92">
        <v>16932</v>
      </c>
      <c r="C10" s="109">
        <v>2880.2</v>
      </c>
      <c r="D10" s="22">
        <v>9531.4</v>
      </c>
      <c r="E10" s="22">
        <v>3401</v>
      </c>
      <c r="F10" s="14">
        <v>1119.5</v>
      </c>
      <c r="G10" s="22">
        <f t="shared" si="0"/>
        <v>754.1</v>
      </c>
      <c r="H10" s="115">
        <v>121.2</v>
      </c>
      <c r="I10" s="115">
        <v>421.9</v>
      </c>
      <c r="J10" s="115">
        <v>211</v>
      </c>
      <c r="L10" s="34">
        <v>23374.5</v>
      </c>
      <c r="M10" s="116"/>
      <c r="N10" s="116"/>
    </row>
    <row r="11" spans="1:14">
      <c r="A11" s="5">
        <v>2003</v>
      </c>
      <c r="B11" s="92">
        <v>17208.3</v>
      </c>
      <c r="C11" s="109">
        <v>2943.8</v>
      </c>
      <c r="D11" s="22">
        <v>9549.5</v>
      </c>
      <c r="E11" s="22">
        <v>3490.3</v>
      </c>
      <c r="F11" s="14">
        <v>1224.7</v>
      </c>
      <c r="G11" s="22">
        <f t="shared" si="0"/>
        <v>778.90000000000009</v>
      </c>
      <c r="H11" s="115">
        <v>163.1</v>
      </c>
      <c r="I11" s="115">
        <v>398</v>
      </c>
      <c r="J11" s="115">
        <v>217.8</v>
      </c>
      <c r="L11" s="34">
        <v>23716.9</v>
      </c>
      <c r="M11" s="116"/>
      <c r="N11" s="116"/>
    </row>
    <row r="12" spans="1:14">
      <c r="A12" s="5">
        <v>2004</v>
      </c>
      <c r="B12" s="92">
        <v>18385.599999999999</v>
      </c>
      <c r="C12" s="109">
        <v>3168.7</v>
      </c>
      <c r="D12" s="22">
        <v>10250.299999999999</v>
      </c>
      <c r="E12" s="22">
        <v>3710.9</v>
      </c>
      <c r="F12" s="14">
        <v>1255.5999999999999</v>
      </c>
      <c r="G12" s="22">
        <f t="shared" si="0"/>
        <v>795.8</v>
      </c>
      <c r="H12" s="115">
        <v>171.1</v>
      </c>
      <c r="I12" s="115">
        <v>375.2</v>
      </c>
      <c r="J12" s="115">
        <v>249.5</v>
      </c>
      <c r="L12" s="34">
        <v>25003.1</v>
      </c>
      <c r="M12" s="116"/>
      <c r="N12" s="116"/>
    </row>
    <row r="13" spans="1:14">
      <c r="A13" s="5">
        <v>2005</v>
      </c>
      <c r="B13" s="92">
        <v>19440</v>
      </c>
      <c r="C13" s="109">
        <v>3344.5</v>
      </c>
      <c r="D13" s="22">
        <v>10804.9</v>
      </c>
      <c r="E13" s="22">
        <v>3899.8</v>
      </c>
      <c r="F13" s="14">
        <v>1390.8</v>
      </c>
      <c r="G13" s="22">
        <f t="shared" si="0"/>
        <v>833.09999999999991</v>
      </c>
      <c r="H13" s="115">
        <v>184.5</v>
      </c>
      <c r="I13" s="115">
        <v>359.9</v>
      </c>
      <c r="J13" s="115">
        <v>288.7</v>
      </c>
      <c r="L13" s="34">
        <v>26209.4</v>
      </c>
      <c r="M13" s="116"/>
      <c r="N13" s="116"/>
    </row>
    <row r="14" spans="1:14">
      <c r="A14" s="5">
        <v>2006</v>
      </c>
      <c r="B14" s="92">
        <v>20198.3</v>
      </c>
      <c r="C14" s="109">
        <v>3567.5</v>
      </c>
      <c r="D14" s="22">
        <v>10955.4</v>
      </c>
      <c r="E14" s="22">
        <v>3890.1</v>
      </c>
      <c r="F14" s="14">
        <v>1785.3</v>
      </c>
      <c r="G14" s="22">
        <f t="shared" si="0"/>
        <v>865.59999999999991</v>
      </c>
      <c r="H14" s="115">
        <v>175.4</v>
      </c>
      <c r="I14" s="115">
        <v>388.5</v>
      </c>
      <c r="J14" s="115">
        <v>301.7</v>
      </c>
      <c r="L14" s="34">
        <v>27236.1</v>
      </c>
      <c r="M14" s="116"/>
      <c r="N14" s="116"/>
    </row>
    <row r="15" spans="1:14">
      <c r="A15" s="5">
        <v>2007</v>
      </c>
      <c r="B15" s="92">
        <v>20579.5</v>
      </c>
      <c r="C15" s="109">
        <v>3758.2</v>
      </c>
      <c r="D15" s="22">
        <v>10913.2</v>
      </c>
      <c r="E15" s="22">
        <v>3911.3</v>
      </c>
      <c r="F15" s="14">
        <v>1996.8</v>
      </c>
      <c r="G15" s="22">
        <f t="shared" si="0"/>
        <v>883.3</v>
      </c>
      <c r="H15" s="115">
        <v>205.9</v>
      </c>
      <c r="I15" s="115">
        <v>369.9</v>
      </c>
      <c r="J15" s="115">
        <v>307.5</v>
      </c>
      <c r="L15" s="34">
        <v>27910.5</v>
      </c>
      <c r="M15" s="116"/>
      <c r="N15" s="116"/>
    </row>
    <row r="16" spans="1:14">
      <c r="A16" s="5">
        <v>2008</v>
      </c>
      <c r="B16" s="92">
        <v>21668.3</v>
      </c>
      <c r="C16" s="109">
        <v>4030.5</v>
      </c>
      <c r="D16" s="22">
        <v>11307.6</v>
      </c>
      <c r="E16" s="22">
        <v>4236.3999999999996</v>
      </c>
      <c r="F16" s="14">
        <v>2093.8000000000002</v>
      </c>
      <c r="G16" s="22">
        <f t="shared" si="0"/>
        <v>943.90000000000009</v>
      </c>
      <c r="H16" s="115">
        <v>221.7</v>
      </c>
      <c r="I16" s="115">
        <v>402.5</v>
      </c>
      <c r="J16" s="115">
        <v>319.7</v>
      </c>
      <c r="L16" s="34">
        <v>29508.2</v>
      </c>
      <c r="M16" s="116"/>
      <c r="N16" s="116"/>
    </row>
    <row r="17" spans="1:14">
      <c r="A17" s="5">
        <v>2009</v>
      </c>
      <c r="B17" s="92">
        <v>21922.799999999999</v>
      </c>
      <c r="C17" s="109">
        <v>4016.8</v>
      </c>
      <c r="D17" s="22">
        <v>11534.2</v>
      </c>
      <c r="E17" s="22">
        <v>4370.3</v>
      </c>
      <c r="F17" s="14">
        <v>2001.4</v>
      </c>
      <c r="G17" s="22">
        <f t="shared" si="0"/>
        <v>921.2</v>
      </c>
      <c r="H17" s="115">
        <v>230.4</v>
      </c>
      <c r="I17" s="115">
        <v>366.2</v>
      </c>
      <c r="J17" s="115">
        <v>324.60000000000002</v>
      </c>
      <c r="L17" s="34">
        <v>30089.5</v>
      </c>
      <c r="M17" s="116"/>
      <c r="N17" s="116"/>
    </row>
    <row r="18" spans="1:14">
      <c r="A18" s="5">
        <v>2010</v>
      </c>
      <c r="B18" s="92">
        <v>22431.5</v>
      </c>
      <c r="C18" s="109">
        <v>4267</v>
      </c>
      <c r="D18" s="22">
        <v>11592</v>
      </c>
      <c r="E18" s="22">
        <v>4308.8999999999996</v>
      </c>
      <c r="F18" s="14">
        <v>2263.5</v>
      </c>
      <c r="G18" s="22">
        <f t="shared" si="0"/>
        <v>886.09999999999991</v>
      </c>
      <c r="H18" s="115">
        <v>246.9</v>
      </c>
      <c r="I18" s="115">
        <v>322</v>
      </c>
      <c r="J18" s="115">
        <v>317.2</v>
      </c>
      <c r="L18" s="34">
        <v>31057.5</v>
      </c>
      <c r="M18" s="116"/>
      <c r="N18" s="116"/>
    </row>
    <row r="19" spans="1:14">
      <c r="A19" s="5">
        <v>2011</v>
      </c>
      <c r="B19" s="92">
        <v>24343.1</v>
      </c>
      <c r="C19" s="109">
        <v>4557.7</v>
      </c>
      <c r="D19" s="22">
        <v>12225.8</v>
      </c>
      <c r="E19" s="22">
        <v>4553.7</v>
      </c>
      <c r="F19" s="14">
        <v>3005.9</v>
      </c>
      <c r="G19" s="22">
        <f t="shared" si="0"/>
        <v>873.59999999999991</v>
      </c>
      <c r="H19" s="115">
        <v>247.8</v>
      </c>
      <c r="I19" s="115">
        <v>307.5</v>
      </c>
      <c r="J19" s="115">
        <v>318.3</v>
      </c>
      <c r="L19" s="34">
        <v>33391.9</v>
      </c>
      <c r="M19" s="116"/>
      <c r="N19" s="116"/>
    </row>
    <row r="20" spans="1:14">
      <c r="A20" s="5">
        <v>2012</v>
      </c>
      <c r="B20" s="92">
        <v>28101</v>
      </c>
      <c r="C20" s="109">
        <v>5070.5</v>
      </c>
      <c r="D20" s="22">
        <v>13750.9</v>
      </c>
      <c r="E20" s="22">
        <v>5217.7</v>
      </c>
      <c r="F20" s="14">
        <v>4061.9</v>
      </c>
      <c r="G20" s="22">
        <f t="shared" si="0"/>
        <v>906.5</v>
      </c>
      <c r="H20" s="115">
        <v>268</v>
      </c>
      <c r="I20" s="115">
        <v>313.5</v>
      </c>
      <c r="J20" s="115">
        <v>325</v>
      </c>
      <c r="L20" s="34">
        <v>37500.6</v>
      </c>
      <c r="M20" s="116"/>
      <c r="N20" s="116"/>
    </row>
    <row r="22" spans="1:14">
      <c r="A22" s="4"/>
      <c r="B22" s="10" t="s">
        <v>17</v>
      </c>
      <c r="C22" s="54"/>
      <c r="D22" s="54"/>
      <c r="E22" s="54"/>
      <c r="F22" s="54"/>
      <c r="G22" s="8"/>
      <c r="H22" s="8"/>
      <c r="I22" s="8"/>
      <c r="J22" s="8"/>
    </row>
    <row r="23" spans="1:14">
      <c r="A23" s="26" t="s">
        <v>18</v>
      </c>
      <c r="B23" s="15">
        <f t="shared" ref="B23:J25" si="1">IF(ISERROR((POWER(VLOOKUP(VALUE(RIGHT($A23,4)),$A$3:$J$21,COLUMN(B$21),)/VLOOKUP(VALUE(LEFT($A23,4)),$A$3:$J$21,COLUMN(B$21),),1/(VALUE(RIGHT($A23,4))-VALUE(LEFT($A23,4))))-1)*100),"n.a.",(POWER(VLOOKUP(VALUE(RIGHT($A23,4)),$A$3:$J$21,COLUMN(B$21),)/VLOOKUP(VALUE(LEFT($A23,4)),$A$3:$J$21,COLUMN(B$21),),1/(VALUE(RIGHT($A23,4))-VALUE(LEFT($A23,4))))-1)*100)</f>
        <v>3.2970385867144625</v>
      </c>
      <c r="C23" s="9">
        <f t="shared" si="1"/>
        <v>3.9305529993013621</v>
      </c>
      <c r="D23" s="9">
        <f t="shared" si="1"/>
        <v>2.069495811510258</v>
      </c>
      <c r="E23" s="9">
        <f t="shared" si="1"/>
        <v>4.1714131797795595</v>
      </c>
      <c r="F23" s="9">
        <f t="shared" si="1"/>
        <v>9.2857437208124782</v>
      </c>
      <c r="G23" s="9">
        <f t="shared" si="1"/>
        <v>2.539295515677531</v>
      </c>
      <c r="H23" s="9">
        <f t="shared" si="1"/>
        <v>6.7126300104040304</v>
      </c>
      <c r="I23" s="9">
        <f t="shared" si="1"/>
        <v>-0.93866159380034953</v>
      </c>
      <c r="J23" s="9">
        <f t="shared" si="1"/>
        <v>4.9386932906061443</v>
      </c>
    </row>
    <row r="24" spans="1:14">
      <c r="A24" s="26" t="s">
        <v>19</v>
      </c>
      <c r="B24" s="16">
        <f t="shared" si="1"/>
        <v>4.3432425200714553</v>
      </c>
      <c r="C24" s="9">
        <f t="shared" si="1"/>
        <v>2.2334342931402018</v>
      </c>
      <c r="D24" s="9">
        <f t="shared" si="1"/>
        <v>2.3456594740334014</v>
      </c>
      <c r="E24" s="9">
        <f t="shared" si="1"/>
        <v>10.042149030240854</v>
      </c>
      <c r="F24" s="9">
        <f t="shared" si="1"/>
        <v>13.952183015599351</v>
      </c>
      <c r="G24" s="9">
        <f t="shared" si="1"/>
        <v>5.8246685363671835</v>
      </c>
      <c r="H24" s="9">
        <f t="shared" si="1"/>
        <v>0.77933317745582098</v>
      </c>
      <c r="I24" s="9">
        <f t="shared" si="1"/>
        <v>4.5599685751425367</v>
      </c>
      <c r="J24" s="9">
        <f t="shared" si="1"/>
        <v>11.236763781574076</v>
      </c>
    </row>
    <row r="25" spans="1:14">
      <c r="A25" s="26" t="s">
        <v>20</v>
      </c>
      <c r="B25" s="16">
        <f t="shared" si="1"/>
        <v>2.9852277292262031</v>
      </c>
      <c r="C25" s="9">
        <f t="shared" si="1"/>
        <v>4.4451611951146663</v>
      </c>
      <c r="D25" s="9">
        <f t="shared" si="1"/>
        <v>1.9867921152673107</v>
      </c>
      <c r="E25" s="9">
        <f t="shared" si="1"/>
        <v>2.4720450513463055</v>
      </c>
      <c r="F25" s="9">
        <f t="shared" si="1"/>
        <v>7.9234377918487642</v>
      </c>
      <c r="G25" s="9">
        <f t="shared" si="1"/>
        <v>1.5737188076012654</v>
      </c>
      <c r="H25" s="9">
        <f t="shared" si="1"/>
        <v>8.5598229764120468</v>
      </c>
      <c r="I25" s="9">
        <f t="shared" si="1"/>
        <v>-2.5311559293974106</v>
      </c>
      <c r="J25" s="9">
        <f t="shared" si="1"/>
        <v>3.1197482256595244</v>
      </c>
    </row>
    <row r="29" spans="1:14" ht="33.75">
      <c r="A29" s="4"/>
      <c r="B29" s="23" t="s">
        <v>114</v>
      </c>
      <c r="C29" s="12" t="s">
        <v>46</v>
      </c>
      <c r="D29" s="3" t="s">
        <v>47</v>
      </c>
      <c r="E29" s="3" t="s">
        <v>48</v>
      </c>
      <c r="F29" s="13" t="str">
        <f>F3</f>
        <v>Intellectual Property Products</v>
      </c>
      <c r="G29" s="3" t="s">
        <v>49</v>
      </c>
      <c r="H29" s="3" t="s">
        <v>50</v>
      </c>
      <c r="I29" s="3" t="s">
        <v>51</v>
      </c>
      <c r="J29" s="3" t="s">
        <v>52</v>
      </c>
    </row>
    <row r="30" spans="1:14" ht="11.25" customHeight="1">
      <c r="A30" s="5"/>
      <c r="B30" s="141" t="s">
        <v>22</v>
      </c>
      <c r="C30" s="142"/>
      <c r="D30" s="142"/>
      <c r="E30" s="142"/>
      <c r="F30" s="142"/>
      <c r="G30" s="142" t="s">
        <v>253</v>
      </c>
      <c r="H30" s="142"/>
      <c r="I30" s="142"/>
      <c r="J30" s="142"/>
    </row>
    <row r="31" spans="1:14">
      <c r="A31" s="5">
        <v>1997</v>
      </c>
      <c r="B31" s="87">
        <f>IF(ISERROR((B5/$B5)*100),"..",(B5/$B5)*100)</f>
        <v>100</v>
      </c>
      <c r="C31" s="19">
        <f t="shared" ref="C31:F31" si="2">IF(ISERROR((C5/$B5)*100),"..",(C5/$B5)*100)</f>
        <v>17.568899310157338</v>
      </c>
      <c r="D31" s="21">
        <f t="shared" si="2"/>
        <v>60.366330240935199</v>
      </c>
      <c r="E31" s="21">
        <f t="shared" si="2"/>
        <v>17.215482380127096</v>
      </c>
      <c r="F31" s="20">
        <f t="shared" si="2"/>
        <v>4.8499677167227375</v>
      </c>
      <c r="G31" s="117">
        <f>IF(ISERROR((G5/$L5)*100),"..",(G5/$L5)*100)</f>
        <v>3.1672930934589156</v>
      </c>
      <c r="H31" s="117">
        <f t="shared" ref="G31:J46" si="3">IF(ISERROR((H5/$L5)*100),"..",(H5/$L5)*100)</f>
        <v>0.52540618701687136</v>
      </c>
      <c r="I31" s="117">
        <f t="shared" si="3"/>
        <v>1.8025245247327162</v>
      </c>
      <c r="J31" s="117">
        <f t="shared" si="3"/>
        <v>0.83936238170932798</v>
      </c>
    </row>
    <row r="32" spans="1:14">
      <c r="A32" s="5">
        <v>1998</v>
      </c>
      <c r="B32" s="87">
        <f t="shared" ref="B32:F32" si="4">IF(ISERROR((B6/$B6)*100),"..",(B6/$B6)*100)</f>
        <v>100</v>
      </c>
      <c r="C32" s="19">
        <f t="shared" si="4"/>
        <v>16.913182860717264</v>
      </c>
      <c r="D32" s="21">
        <f t="shared" si="4"/>
        <v>58.968411175979988</v>
      </c>
      <c r="E32" s="21">
        <f t="shared" si="4"/>
        <v>18.940914303586322</v>
      </c>
      <c r="F32" s="20">
        <f t="shared" si="4"/>
        <v>5.1781432443703084</v>
      </c>
      <c r="G32" s="117">
        <f t="shared" si="3"/>
        <v>3.4977058727741213</v>
      </c>
      <c r="H32" s="117">
        <f t="shared" si="3"/>
        <v>0.69254863645507048</v>
      </c>
      <c r="I32" s="117">
        <f t="shared" si="3"/>
        <v>1.8501489506403439</v>
      </c>
      <c r="J32" s="117">
        <f t="shared" si="3"/>
        <v>0.9550082856787071</v>
      </c>
    </row>
    <row r="33" spans="1:10">
      <c r="A33" s="5">
        <v>1999</v>
      </c>
      <c r="B33" s="87">
        <f t="shared" ref="B33:F33" si="5">IF(ISERROR((B7/$B7)*100),"..",(B7/$B7)*100)</f>
        <v>100</v>
      </c>
      <c r="C33" s="19">
        <f t="shared" si="5"/>
        <v>16.526546622602464</v>
      </c>
      <c r="D33" s="21">
        <f t="shared" si="5"/>
        <v>59.032028909410997</v>
      </c>
      <c r="E33" s="21">
        <f t="shared" si="5"/>
        <v>17.865151187571424</v>
      </c>
      <c r="F33" s="20">
        <f t="shared" si="5"/>
        <v>6.5768910028724097</v>
      </c>
      <c r="G33" s="117">
        <f t="shared" si="3"/>
        <v>3.5011140322499816</v>
      </c>
      <c r="H33" s="117">
        <f t="shared" si="3"/>
        <v>0.50803515694413437</v>
      </c>
      <c r="I33" s="117">
        <f t="shared" si="3"/>
        <v>1.7819959630569593</v>
      </c>
      <c r="J33" s="117">
        <f t="shared" si="3"/>
        <v>1.2110829122488871</v>
      </c>
    </row>
    <row r="34" spans="1:10">
      <c r="A34" s="5">
        <v>2000</v>
      </c>
      <c r="B34" s="87">
        <f t="shared" ref="B34:E34" si="6">IF(ISERROR((B8/$B8)*100),"..",(B8/$B8)*100)</f>
        <v>100</v>
      </c>
      <c r="C34" s="19">
        <f t="shared" si="6"/>
        <v>16.524579571764452</v>
      </c>
      <c r="D34" s="21">
        <f t="shared" si="6"/>
        <v>56.965258957469587</v>
      </c>
      <c r="E34" s="21">
        <f t="shared" si="6"/>
        <v>20.19311879677657</v>
      </c>
      <c r="F34" s="20">
        <f>IF(ISERROR((F8/$B8)*100),"..",(F8/$B8)*100)</f>
        <v>6.3170426739893886</v>
      </c>
      <c r="G34" s="117">
        <f t="shared" si="3"/>
        <v>3.3272465498472452</v>
      </c>
      <c r="H34" s="117">
        <f t="shared" si="3"/>
        <v>0.47670049513642593</v>
      </c>
      <c r="I34" s="117">
        <f t="shared" si="3"/>
        <v>1.8264739965586265</v>
      </c>
      <c r="J34" s="117">
        <f t="shared" si="3"/>
        <v>1.0240720581521932</v>
      </c>
    </row>
    <row r="35" spans="1:10">
      <c r="A35" s="5">
        <v>2001</v>
      </c>
      <c r="B35" s="87">
        <f t="shared" ref="B35:F35" si="7">IF(ISERROR((B9/$B9)*100),"..",(B9/$B9)*100)</f>
        <v>100</v>
      </c>
      <c r="C35" s="19">
        <f t="shared" si="7"/>
        <v>16.730203809871728</v>
      </c>
      <c r="D35" s="21">
        <f t="shared" si="7"/>
        <v>56.995468927685501</v>
      </c>
      <c r="E35" s="21">
        <f t="shared" si="7"/>
        <v>20.092271251554056</v>
      </c>
      <c r="F35" s="20">
        <f t="shared" si="7"/>
        <v>6.182056010888715</v>
      </c>
      <c r="G35" s="117">
        <f t="shared" si="3"/>
        <v>3.3654861042301221</v>
      </c>
      <c r="H35" s="117">
        <f t="shared" si="3"/>
        <v>0.50835555593849757</v>
      </c>
      <c r="I35" s="117">
        <f t="shared" si="3"/>
        <v>1.8546361595891798</v>
      </c>
      <c r="J35" s="117">
        <f t="shared" si="3"/>
        <v>1.002494388702444</v>
      </c>
    </row>
    <row r="36" spans="1:10">
      <c r="A36" s="5">
        <v>2002</v>
      </c>
      <c r="B36" s="87">
        <f t="shared" ref="B36:F36" si="8">IF(ISERROR((B10/$B10)*100),"..",(B10/$B10)*100)</f>
        <v>100</v>
      </c>
      <c r="C36" s="19">
        <f t="shared" si="8"/>
        <v>17.010394519253484</v>
      </c>
      <c r="D36" s="21">
        <f t="shared" si="8"/>
        <v>56.292227734467282</v>
      </c>
      <c r="E36" s="21">
        <f t="shared" si="8"/>
        <v>20.086227261989134</v>
      </c>
      <c r="F36" s="20">
        <f t="shared" si="8"/>
        <v>6.6117410819749587</v>
      </c>
      <c r="G36" s="117">
        <f t="shared" si="3"/>
        <v>3.2261652655671784</v>
      </c>
      <c r="H36" s="117">
        <f t="shared" si="3"/>
        <v>0.51851376500032087</v>
      </c>
      <c r="I36" s="117">
        <f t="shared" si="3"/>
        <v>1.804958394831975</v>
      </c>
      <c r="J36" s="117">
        <f t="shared" si="3"/>
        <v>0.90269310573488204</v>
      </c>
    </row>
    <row r="37" spans="1:10">
      <c r="A37" s="5">
        <v>2003</v>
      </c>
      <c r="B37" s="87">
        <f t="shared" ref="B37:F37" si="9">IF(ISERROR((B11/$B11)*100),"..",(B11/$B11)*100)</f>
        <v>100</v>
      </c>
      <c r="C37" s="19">
        <f t="shared" si="9"/>
        <v>17.106861223944261</v>
      </c>
      <c r="D37" s="21">
        <f t="shared" si="9"/>
        <v>55.493569963331645</v>
      </c>
      <c r="E37" s="21">
        <f t="shared" si="9"/>
        <v>20.282654300541019</v>
      </c>
      <c r="F37" s="20">
        <f t="shared" si="9"/>
        <v>7.1169145121830759</v>
      </c>
      <c r="G37" s="117">
        <f t="shared" si="3"/>
        <v>3.2841560237636456</v>
      </c>
      <c r="H37" s="117">
        <f t="shared" si="3"/>
        <v>0.68769527214770898</v>
      </c>
      <c r="I37" s="117">
        <f t="shared" si="3"/>
        <v>1.6781282545357952</v>
      </c>
      <c r="J37" s="117">
        <f t="shared" si="3"/>
        <v>0.91833249708014109</v>
      </c>
    </row>
    <row r="38" spans="1:10">
      <c r="A38" s="5">
        <v>2004</v>
      </c>
      <c r="B38" s="87">
        <f t="shared" ref="B38:F38" si="10">IF(ISERROR((B12/$B12)*100),"..",(B12/$B12)*100)</f>
        <v>100</v>
      </c>
      <c r="C38" s="19">
        <f t="shared" si="10"/>
        <v>17.234683665477331</v>
      </c>
      <c r="D38" s="21">
        <f t="shared" si="10"/>
        <v>55.751784004873386</v>
      </c>
      <c r="E38" s="21">
        <f t="shared" si="10"/>
        <v>20.183730745801064</v>
      </c>
      <c r="F38" s="20">
        <f t="shared" si="10"/>
        <v>6.829257679923419</v>
      </c>
      <c r="G38" s="117">
        <f t="shared" si="3"/>
        <v>3.1828053321388148</v>
      </c>
      <c r="H38" s="117">
        <f t="shared" si="3"/>
        <v>0.68431514492202972</v>
      </c>
      <c r="I38" s="117">
        <f t="shared" si="3"/>
        <v>1.5006139238734397</v>
      </c>
      <c r="J38" s="117">
        <f t="shared" si="3"/>
        <v>0.99787626334334556</v>
      </c>
    </row>
    <row r="39" spans="1:10">
      <c r="A39" s="5">
        <v>2005</v>
      </c>
      <c r="B39" s="87">
        <f t="shared" ref="B39:F39" si="11">IF(ISERROR((B13/$B13)*100),"..",(B13/$B13)*100)</f>
        <v>100</v>
      </c>
      <c r="C39" s="19">
        <f t="shared" si="11"/>
        <v>17.204218106995885</v>
      </c>
      <c r="D39" s="21">
        <f t="shared" si="11"/>
        <v>55.580761316872426</v>
      </c>
      <c r="E39" s="21">
        <f t="shared" si="11"/>
        <v>20.06069958847737</v>
      </c>
      <c r="F39" s="20">
        <f t="shared" si="11"/>
        <v>7.1543209876543212</v>
      </c>
      <c r="G39" s="117">
        <f t="shared" si="3"/>
        <v>3.1786305676589315</v>
      </c>
      <c r="H39" s="117">
        <f t="shared" si="3"/>
        <v>0.70394591253519723</v>
      </c>
      <c r="I39" s="117">
        <f t="shared" si="3"/>
        <v>1.3731714575686584</v>
      </c>
      <c r="J39" s="117">
        <f t="shared" si="3"/>
        <v>1.1015131975550756</v>
      </c>
    </row>
    <row r="40" spans="1:10">
      <c r="A40" s="5">
        <v>2006</v>
      </c>
      <c r="B40" s="87">
        <f t="shared" ref="B40:F40" si="12">IF(ISERROR((B14/$B14)*100),"..",(B14/$B14)*100)</f>
        <v>100</v>
      </c>
      <c r="C40" s="19">
        <f t="shared" si="12"/>
        <v>17.662377526821565</v>
      </c>
      <c r="D40" s="21">
        <f t="shared" si="12"/>
        <v>54.239218152022694</v>
      </c>
      <c r="E40" s="21">
        <f t="shared" si="12"/>
        <v>19.259541644593853</v>
      </c>
      <c r="F40" s="20">
        <f t="shared" si="12"/>
        <v>8.8388626765618881</v>
      </c>
      <c r="G40" s="117">
        <f t="shared" si="3"/>
        <v>3.1781349018398375</v>
      </c>
      <c r="H40" s="117">
        <f t="shared" si="3"/>
        <v>0.64399822294675091</v>
      </c>
      <c r="I40" s="117">
        <f t="shared" si="3"/>
        <v>1.4264156762532081</v>
      </c>
      <c r="J40" s="117">
        <f t="shared" si="3"/>
        <v>1.1077210026398787</v>
      </c>
    </row>
    <row r="41" spans="1:10">
      <c r="A41" s="5">
        <v>2007</v>
      </c>
      <c r="B41" s="87">
        <f t="shared" ref="B41:F41" si="13">IF(ISERROR((B15/$B15)*100),"..",(B15/$B15)*100)</f>
        <v>100</v>
      </c>
      <c r="C41" s="19">
        <f t="shared" si="13"/>
        <v>18.261862533103329</v>
      </c>
      <c r="D41" s="21">
        <f t="shared" si="13"/>
        <v>53.029471075584937</v>
      </c>
      <c r="E41" s="21">
        <f t="shared" si="13"/>
        <v>19.00580674943512</v>
      </c>
      <c r="F41" s="20">
        <f t="shared" si="13"/>
        <v>9.7028596418766249</v>
      </c>
      <c r="G41" s="117">
        <f t="shared" si="3"/>
        <v>3.1647587825370382</v>
      </c>
      <c r="H41" s="117">
        <f t="shared" si="3"/>
        <v>0.73771519678973863</v>
      </c>
      <c r="I41" s="117">
        <f t="shared" si="3"/>
        <v>1.325307679905412</v>
      </c>
      <c r="J41" s="117">
        <f t="shared" si="3"/>
        <v>1.1017359058418874</v>
      </c>
    </row>
    <row r="42" spans="1:10">
      <c r="A42" s="5">
        <v>2008</v>
      </c>
      <c r="B42" s="87">
        <f t="shared" ref="B42:F42" si="14">IF(ISERROR((B16/$B16)*100),"..",(B16/$B16)*100)</f>
        <v>100</v>
      </c>
      <c r="C42" s="19">
        <f t="shared" si="14"/>
        <v>18.600905470203017</v>
      </c>
      <c r="D42" s="21">
        <f t="shared" si="14"/>
        <v>52.184989131588544</v>
      </c>
      <c r="E42" s="21">
        <f t="shared" si="14"/>
        <v>19.551141529330867</v>
      </c>
      <c r="F42" s="20">
        <f t="shared" si="14"/>
        <v>9.6629638688775774</v>
      </c>
      <c r="G42" s="117">
        <f t="shared" si="3"/>
        <v>3.198771866803126</v>
      </c>
      <c r="H42" s="117">
        <f t="shared" si="3"/>
        <v>0.75131658318704631</v>
      </c>
      <c r="I42" s="117">
        <f t="shared" si="3"/>
        <v>1.3640276262191526</v>
      </c>
      <c r="J42" s="117">
        <f t="shared" si="3"/>
        <v>1.0834276573969268</v>
      </c>
    </row>
    <row r="43" spans="1:10">
      <c r="A43" s="5">
        <v>2009</v>
      </c>
      <c r="B43" s="87">
        <f t="shared" ref="B43:F43" si="15">IF(ISERROR((B17/$B17)*100),"..",(B17/$B17)*100)</f>
        <v>100</v>
      </c>
      <c r="C43" s="19">
        <f t="shared" si="15"/>
        <v>18.322477055850531</v>
      </c>
      <c r="D43" s="21">
        <f t="shared" si="15"/>
        <v>52.612804933676358</v>
      </c>
      <c r="E43" s="21">
        <f t="shared" si="15"/>
        <v>19.934953564325728</v>
      </c>
      <c r="F43" s="20">
        <f t="shared" si="15"/>
        <v>9.1293083000346673</v>
      </c>
      <c r="G43" s="117">
        <f t="shared" si="3"/>
        <v>3.0615330929393973</v>
      </c>
      <c r="H43" s="117">
        <f t="shared" si="3"/>
        <v>0.76571561508167307</v>
      </c>
      <c r="I43" s="117">
        <f t="shared" si="3"/>
        <v>1.2170358430681798</v>
      </c>
      <c r="J43" s="117">
        <f t="shared" si="3"/>
        <v>1.0787816347895445</v>
      </c>
    </row>
    <row r="44" spans="1:10">
      <c r="A44" s="5">
        <v>2010</v>
      </c>
      <c r="B44" s="87">
        <f t="shared" ref="B44:F44" si="16">IF(ISERROR((B18/$B18)*100),"..",(B18/$B18)*100)</f>
        <v>100</v>
      </c>
      <c r="C44" s="19">
        <f t="shared" si="16"/>
        <v>19.022356953391437</v>
      </c>
      <c r="D44" s="21">
        <f t="shared" si="16"/>
        <v>51.67732875643626</v>
      </c>
      <c r="E44" s="21">
        <f t="shared" si="16"/>
        <v>19.209147850121479</v>
      </c>
      <c r="F44" s="20">
        <f t="shared" si="16"/>
        <v>10.090720638387982</v>
      </c>
      <c r="G44" s="117">
        <f t="shared" si="3"/>
        <v>2.853095065604121</v>
      </c>
      <c r="H44" s="117">
        <f t="shared" si="3"/>
        <v>0.79497705868147794</v>
      </c>
      <c r="I44" s="117">
        <f t="shared" si="3"/>
        <v>1.0367866054898172</v>
      </c>
      <c r="J44" s="117">
        <f t="shared" si="3"/>
        <v>1.0213314014328261</v>
      </c>
    </row>
    <row r="45" spans="1:10">
      <c r="A45" s="5">
        <v>2011</v>
      </c>
      <c r="B45" s="87">
        <f t="shared" ref="B45:F45" si="17">IF(ISERROR((B19/$B19)*100),"..",(B19/$B19)*100)</f>
        <v>100</v>
      </c>
      <c r="C45" s="19">
        <f t="shared" si="17"/>
        <v>18.722759221298848</v>
      </c>
      <c r="D45" s="21">
        <f t="shared" si="17"/>
        <v>50.222855757894436</v>
      </c>
      <c r="E45" s="21">
        <f t="shared" si="17"/>
        <v>18.706327460348106</v>
      </c>
      <c r="F45" s="20">
        <f t="shared" si="17"/>
        <v>12.348057560458612</v>
      </c>
      <c r="G45" s="117">
        <f t="shared" si="3"/>
        <v>2.6162033307478754</v>
      </c>
      <c r="H45" s="117">
        <f t="shared" si="3"/>
        <v>0.74209613708713795</v>
      </c>
      <c r="I45" s="117">
        <f t="shared" si="3"/>
        <v>0.92088201030788908</v>
      </c>
      <c r="J45" s="117">
        <f t="shared" si="3"/>
        <v>0.953225183352849</v>
      </c>
    </row>
    <row r="46" spans="1:10">
      <c r="A46" s="5">
        <v>2012</v>
      </c>
      <c r="B46" s="87">
        <f t="shared" ref="B46:F46" si="18">IF(ISERROR((B20/$B20)*100),"..",(B20/$B20)*100)</f>
        <v>100</v>
      </c>
      <c r="C46" s="19">
        <f t="shared" si="18"/>
        <v>18.043841856161702</v>
      </c>
      <c r="D46" s="21">
        <f t="shared" si="18"/>
        <v>48.933845770613146</v>
      </c>
      <c r="E46" s="21">
        <f t="shared" si="18"/>
        <v>18.567666631080744</v>
      </c>
      <c r="F46" s="20">
        <f t="shared" si="18"/>
        <v>14.454645742144409</v>
      </c>
      <c r="G46" s="117">
        <f t="shared" si="3"/>
        <v>2.4172946566188274</v>
      </c>
      <c r="H46" s="117">
        <f t="shared" si="3"/>
        <v>0.71465523218295179</v>
      </c>
      <c r="I46" s="117">
        <f t="shared" si="3"/>
        <v>0.8359866242140126</v>
      </c>
      <c r="J46" s="117">
        <f t="shared" si="3"/>
        <v>0.86665280022186308</v>
      </c>
    </row>
    <row r="48" spans="1:10">
      <c r="B48" s="1" t="s">
        <v>84</v>
      </c>
      <c r="C48" s="1" t="s">
        <v>115</v>
      </c>
    </row>
    <row r="49" spans="1:14">
      <c r="B49" s="33"/>
      <c r="C49" s="1" t="s">
        <v>87</v>
      </c>
    </row>
    <row r="50" spans="1:14">
      <c r="B50" s="1" t="s">
        <v>16</v>
      </c>
      <c r="C50" s="1" t="s">
        <v>130</v>
      </c>
    </row>
    <row r="53" spans="1:14" ht="12.75">
      <c r="B53" s="7" t="str">
        <f>'Table of Contents'!B90</f>
        <v>Table 70: Real Net Capital Stock (Fixed, Non-Res) by Asset Type, Newfoundland and Labrador, Business Sector Industries, 1997-2012</v>
      </c>
    </row>
    <row r="55" spans="1:14" ht="33.75">
      <c r="A55" s="4"/>
      <c r="B55" s="23" t="s">
        <v>114</v>
      </c>
      <c r="C55" s="12" t="s">
        <v>46</v>
      </c>
      <c r="D55" s="3" t="s">
        <v>47</v>
      </c>
      <c r="E55" s="3" t="s">
        <v>48</v>
      </c>
      <c r="F55" s="13" t="str">
        <f>F3</f>
        <v>Intellectual Property Products</v>
      </c>
      <c r="G55" s="3" t="s">
        <v>49</v>
      </c>
      <c r="H55" s="3" t="s">
        <v>50</v>
      </c>
      <c r="I55" s="3" t="s">
        <v>51</v>
      </c>
      <c r="J55" s="3" t="s">
        <v>52</v>
      </c>
    </row>
    <row r="56" spans="1:14" ht="11.25" customHeight="1">
      <c r="A56" s="5"/>
      <c r="B56" s="141" t="s">
        <v>138</v>
      </c>
      <c r="C56" s="142"/>
      <c r="D56" s="142"/>
      <c r="E56" s="142"/>
      <c r="F56" s="142"/>
      <c r="G56" s="142"/>
      <c r="H56" s="142"/>
      <c r="I56" s="142"/>
      <c r="J56" s="142"/>
    </row>
    <row r="57" spans="1:14">
      <c r="A57" s="5">
        <v>1997</v>
      </c>
      <c r="B57" s="92">
        <v>18275.599999999999</v>
      </c>
      <c r="C57" s="109">
        <v>3471.8</v>
      </c>
      <c r="D57" s="22">
        <v>11509.8</v>
      </c>
      <c r="E57" s="22">
        <v>2611.5</v>
      </c>
      <c r="F57" s="14">
        <v>905.4</v>
      </c>
      <c r="G57" s="22">
        <f>SUM(H57:J57)</f>
        <v>464.70000000000005</v>
      </c>
      <c r="H57" s="22">
        <v>27.3</v>
      </c>
      <c r="I57" s="22">
        <v>277</v>
      </c>
      <c r="J57" s="22">
        <v>160.4</v>
      </c>
      <c r="L57" s="116"/>
      <c r="M57" s="116"/>
      <c r="N57" s="116"/>
    </row>
    <row r="58" spans="1:14">
      <c r="A58" s="5">
        <v>1998</v>
      </c>
      <c r="B58" s="92">
        <v>18416.099999999999</v>
      </c>
      <c r="C58" s="109">
        <v>3473.5</v>
      </c>
      <c r="D58" s="22">
        <v>11506.8</v>
      </c>
      <c r="E58" s="22">
        <v>2666.4</v>
      </c>
      <c r="F58" s="14">
        <v>980.4</v>
      </c>
      <c r="G58" s="22">
        <f t="shared" ref="G58:G72" si="19">SUM(H58:J58)</f>
        <v>480.29999999999995</v>
      </c>
      <c r="H58" s="22">
        <v>40.9</v>
      </c>
      <c r="I58" s="22">
        <v>261.7</v>
      </c>
      <c r="J58" s="22">
        <v>177.7</v>
      </c>
      <c r="L58" s="116"/>
      <c r="M58" s="116"/>
      <c r="N58" s="116"/>
    </row>
    <row r="59" spans="1:14">
      <c r="A59" s="5">
        <v>1999</v>
      </c>
      <c r="B59" s="92">
        <v>19227.5</v>
      </c>
      <c r="C59" s="109">
        <v>3517.8</v>
      </c>
      <c r="D59" s="22">
        <v>12010.8</v>
      </c>
      <c r="E59" s="22">
        <v>2653.3</v>
      </c>
      <c r="F59" s="14">
        <v>1301.9000000000001</v>
      </c>
      <c r="G59" s="22">
        <f t="shared" si="19"/>
        <v>546.29999999999995</v>
      </c>
      <c r="H59" s="22">
        <v>39.5</v>
      </c>
      <c r="I59" s="22">
        <v>268.10000000000002</v>
      </c>
      <c r="J59" s="22">
        <v>238.7</v>
      </c>
      <c r="L59" s="116"/>
      <c r="M59" s="116"/>
      <c r="N59" s="116"/>
    </row>
    <row r="60" spans="1:14">
      <c r="A60" s="5">
        <v>2000</v>
      </c>
      <c r="B60" s="92">
        <v>19368.7</v>
      </c>
      <c r="C60" s="109">
        <v>3538</v>
      </c>
      <c r="D60" s="22">
        <v>11631.1</v>
      </c>
      <c r="E60" s="22">
        <v>3067.1</v>
      </c>
      <c r="F60" s="14">
        <v>1251.5</v>
      </c>
      <c r="G60" s="22">
        <f t="shared" si="19"/>
        <v>536.29999999999995</v>
      </c>
      <c r="H60" s="22">
        <v>44.3</v>
      </c>
      <c r="I60" s="22">
        <v>288</v>
      </c>
      <c r="J60" s="22">
        <v>204</v>
      </c>
      <c r="L60" s="116"/>
      <c r="M60" s="116"/>
      <c r="N60" s="116"/>
    </row>
    <row r="61" spans="1:14">
      <c r="A61" s="5">
        <v>2001</v>
      </c>
      <c r="B61" s="92">
        <v>19335</v>
      </c>
      <c r="C61" s="109">
        <v>3607.7</v>
      </c>
      <c r="D61" s="22">
        <v>11635.1</v>
      </c>
      <c r="E61" s="22">
        <v>3009.7</v>
      </c>
      <c r="F61" s="14">
        <v>1224.3</v>
      </c>
      <c r="G61" s="22">
        <f t="shared" si="19"/>
        <v>542.1</v>
      </c>
      <c r="H61" s="22">
        <v>53.6</v>
      </c>
      <c r="I61" s="22">
        <v>288.8</v>
      </c>
      <c r="J61" s="22">
        <v>199.7</v>
      </c>
      <c r="L61" s="116"/>
      <c r="M61" s="116"/>
      <c r="N61" s="116"/>
    </row>
    <row r="62" spans="1:14">
      <c r="A62" s="5">
        <v>2002</v>
      </c>
      <c r="B62" s="92">
        <v>19155.7</v>
      </c>
      <c r="C62" s="109">
        <v>3601.1</v>
      </c>
      <c r="D62" s="22">
        <v>11301.6</v>
      </c>
      <c r="E62" s="22">
        <v>3064</v>
      </c>
      <c r="F62" s="14">
        <v>1300.8</v>
      </c>
      <c r="G62" s="22">
        <f t="shared" si="19"/>
        <v>547.79999999999995</v>
      </c>
      <c r="H62" s="22">
        <v>63.8</v>
      </c>
      <c r="I62" s="22">
        <v>294</v>
      </c>
      <c r="J62" s="22">
        <v>190</v>
      </c>
      <c r="L62" s="116"/>
      <c r="M62" s="116"/>
      <c r="N62" s="116"/>
    </row>
    <row r="63" spans="1:14">
      <c r="A63" s="5">
        <v>2003</v>
      </c>
      <c r="B63" s="92">
        <v>19348.3</v>
      </c>
      <c r="C63" s="109">
        <v>3588.5</v>
      </c>
      <c r="D63" s="22">
        <v>11224</v>
      </c>
      <c r="E63" s="22">
        <v>3201.2</v>
      </c>
      <c r="F63" s="14">
        <v>1411.4</v>
      </c>
      <c r="G63" s="22">
        <f t="shared" si="19"/>
        <v>591.90000000000009</v>
      </c>
      <c r="H63" s="22">
        <v>94.1</v>
      </c>
      <c r="I63" s="22">
        <v>300</v>
      </c>
      <c r="J63" s="22">
        <v>197.8</v>
      </c>
      <c r="L63" s="116"/>
      <c r="M63" s="116"/>
      <c r="N63" s="116"/>
    </row>
    <row r="64" spans="1:14">
      <c r="A64" s="5">
        <v>2004</v>
      </c>
      <c r="B64" s="92">
        <v>19929.400000000001</v>
      </c>
      <c r="C64" s="109">
        <v>3653.6</v>
      </c>
      <c r="D64" s="22">
        <v>11396.7</v>
      </c>
      <c r="E64" s="22">
        <v>3525.8</v>
      </c>
      <c r="F64" s="14">
        <v>1381</v>
      </c>
      <c r="G64" s="22">
        <f t="shared" si="19"/>
        <v>664.8</v>
      </c>
      <c r="H64" s="22">
        <v>117.3</v>
      </c>
      <c r="I64" s="22">
        <v>314.2</v>
      </c>
      <c r="J64" s="22">
        <v>233.3</v>
      </c>
      <c r="L64" s="116"/>
      <c r="M64" s="116"/>
      <c r="N64" s="116"/>
    </row>
    <row r="65" spans="1:14">
      <c r="A65" s="5">
        <v>2005</v>
      </c>
      <c r="B65" s="92">
        <v>20667.8</v>
      </c>
      <c r="C65" s="109">
        <v>3712.9</v>
      </c>
      <c r="D65" s="22">
        <v>11684.4</v>
      </c>
      <c r="E65" s="22">
        <v>3785.3</v>
      </c>
      <c r="F65" s="14">
        <v>1492.6</v>
      </c>
      <c r="G65" s="22">
        <f t="shared" si="19"/>
        <v>748.3</v>
      </c>
      <c r="H65" s="22">
        <v>148.19999999999999</v>
      </c>
      <c r="I65" s="22">
        <v>322.5</v>
      </c>
      <c r="J65" s="22">
        <v>277.60000000000002</v>
      </c>
      <c r="L65" s="116"/>
      <c r="M65" s="116"/>
      <c r="N65" s="116"/>
    </row>
    <row r="66" spans="1:14">
      <c r="A66" s="5">
        <v>2006</v>
      </c>
      <c r="B66" s="92">
        <v>20877.900000000001</v>
      </c>
      <c r="C66" s="109">
        <v>3772</v>
      </c>
      <c r="D66" s="22">
        <v>11421.9</v>
      </c>
      <c r="E66" s="22">
        <v>3838.5</v>
      </c>
      <c r="F66" s="14">
        <v>1849.5</v>
      </c>
      <c r="G66" s="22">
        <f t="shared" si="19"/>
        <v>825.40000000000009</v>
      </c>
      <c r="H66" s="22">
        <v>159.6</v>
      </c>
      <c r="I66" s="22">
        <v>366.5</v>
      </c>
      <c r="J66" s="22">
        <v>299.3</v>
      </c>
      <c r="L66" s="116"/>
      <c r="M66" s="116"/>
      <c r="N66" s="116"/>
    </row>
    <row r="67" spans="1:14">
      <c r="A67" s="5">
        <v>2007</v>
      </c>
      <c r="B67" s="92">
        <v>20579.5</v>
      </c>
      <c r="C67" s="109">
        <v>3758.2</v>
      </c>
      <c r="D67" s="22">
        <v>10913.2</v>
      </c>
      <c r="E67" s="22">
        <v>3911.3</v>
      </c>
      <c r="F67" s="14">
        <v>1996.8</v>
      </c>
      <c r="G67" s="22">
        <f t="shared" si="19"/>
        <v>883.3</v>
      </c>
      <c r="H67" s="22">
        <v>205.9</v>
      </c>
      <c r="I67" s="22">
        <v>369.9</v>
      </c>
      <c r="J67" s="22">
        <v>307.5</v>
      </c>
      <c r="L67" s="116"/>
      <c r="M67" s="116"/>
      <c r="N67" s="116"/>
    </row>
    <row r="68" spans="1:14">
      <c r="A68" s="5">
        <v>2008</v>
      </c>
      <c r="B68" s="92">
        <v>20709.099999999999</v>
      </c>
      <c r="C68" s="109">
        <v>3796.6</v>
      </c>
      <c r="D68" s="22">
        <v>10902.9</v>
      </c>
      <c r="E68" s="22">
        <v>3998.7</v>
      </c>
      <c r="F68" s="14">
        <v>2010</v>
      </c>
      <c r="G68" s="22">
        <f t="shared" si="19"/>
        <v>918.2</v>
      </c>
      <c r="H68" s="22">
        <v>230.2</v>
      </c>
      <c r="I68" s="22">
        <v>388.5</v>
      </c>
      <c r="J68" s="22">
        <v>299.5</v>
      </c>
      <c r="L68" s="116"/>
      <c r="M68" s="116"/>
      <c r="N68" s="116"/>
    </row>
    <row r="69" spans="1:14">
      <c r="A69" s="5">
        <v>2009</v>
      </c>
      <c r="B69" s="92">
        <v>20387.2</v>
      </c>
      <c r="C69" s="109">
        <v>3743.7</v>
      </c>
      <c r="D69" s="22">
        <v>10865.9</v>
      </c>
      <c r="E69" s="22">
        <v>3881.1</v>
      </c>
      <c r="F69" s="14">
        <v>1897.8</v>
      </c>
      <c r="G69" s="22">
        <f t="shared" si="19"/>
        <v>862.8</v>
      </c>
      <c r="H69" s="22">
        <v>232.5</v>
      </c>
      <c r="I69" s="22">
        <v>336.9</v>
      </c>
      <c r="J69" s="22">
        <v>293.39999999999998</v>
      </c>
      <c r="L69" s="116"/>
      <c r="M69" s="116"/>
      <c r="N69" s="116"/>
    </row>
    <row r="70" spans="1:14">
      <c r="A70" s="5">
        <v>2010</v>
      </c>
      <c r="B70" s="92">
        <v>20697.8</v>
      </c>
      <c r="C70" s="109">
        <v>3936.7</v>
      </c>
      <c r="D70" s="22">
        <v>10591.4</v>
      </c>
      <c r="E70" s="22">
        <v>4076.5</v>
      </c>
      <c r="F70" s="14">
        <v>2094.1</v>
      </c>
      <c r="G70" s="22">
        <f t="shared" si="19"/>
        <v>899.90000000000009</v>
      </c>
      <c r="H70" s="22">
        <v>285.8</v>
      </c>
      <c r="I70" s="22">
        <v>322.60000000000002</v>
      </c>
      <c r="J70" s="22">
        <v>291.5</v>
      </c>
      <c r="L70" s="116"/>
      <c r="M70" s="116"/>
      <c r="N70" s="116"/>
    </row>
    <row r="71" spans="1:14">
      <c r="A71" s="5">
        <v>2011</v>
      </c>
      <c r="B71" s="92">
        <v>22075</v>
      </c>
      <c r="C71" s="109">
        <v>4094.3</v>
      </c>
      <c r="D71" s="22">
        <v>10893</v>
      </c>
      <c r="E71" s="22">
        <v>4373.6000000000004</v>
      </c>
      <c r="F71" s="14">
        <v>2722.5</v>
      </c>
      <c r="G71" s="22">
        <f t="shared" si="19"/>
        <v>950.60000000000014</v>
      </c>
      <c r="H71" s="22">
        <v>337.6</v>
      </c>
      <c r="I71" s="22">
        <v>319.3</v>
      </c>
      <c r="J71" s="22">
        <v>293.7</v>
      </c>
      <c r="L71" s="116"/>
      <c r="M71" s="116"/>
      <c r="N71" s="116"/>
    </row>
    <row r="72" spans="1:14">
      <c r="A72" s="5">
        <v>2012</v>
      </c>
      <c r="B72" s="92">
        <v>24810.5</v>
      </c>
      <c r="C72" s="109">
        <v>4465.3999999999996</v>
      </c>
      <c r="D72" s="22">
        <v>11918.2</v>
      </c>
      <c r="E72" s="22">
        <v>4851.5</v>
      </c>
      <c r="F72" s="14">
        <v>3588.2</v>
      </c>
      <c r="G72" s="22">
        <f t="shared" si="19"/>
        <v>1015</v>
      </c>
      <c r="H72" s="22">
        <v>399.4</v>
      </c>
      <c r="I72" s="22">
        <v>319.3</v>
      </c>
      <c r="J72" s="22">
        <v>296.3</v>
      </c>
      <c r="L72" s="116"/>
      <c r="M72" s="116"/>
      <c r="N72" s="116"/>
    </row>
    <row r="73" spans="1:14">
      <c r="A73" s="55"/>
      <c r="B73" s="22"/>
      <c r="C73" s="22"/>
      <c r="D73" s="22"/>
      <c r="E73" s="22"/>
      <c r="F73" s="22"/>
      <c r="G73" s="22"/>
      <c r="H73" s="22"/>
      <c r="I73" s="22"/>
      <c r="J73" s="22"/>
      <c r="L73" s="116"/>
      <c r="M73" s="116"/>
      <c r="N73" s="116"/>
    </row>
    <row r="74" spans="1:14">
      <c r="L74" s="116"/>
      <c r="M74" s="116"/>
      <c r="N74" s="116"/>
    </row>
    <row r="75" spans="1:14">
      <c r="A75" s="4"/>
      <c r="B75" s="10" t="s">
        <v>17</v>
      </c>
      <c r="C75" s="8"/>
      <c r="D75" s="8"/>
      <c r="E75" s="8"/>
      <c r="F75" s="8"/>
      <c r="G75" s="8"/>
      <c r="H75" s="8"/>
      <c r="I75" s="8"/>
      <c r="J75" s="8"/>
    </row>
    <row r="76" spans="1:14">
      <c r="A76" s="26" t="s">
        <v>18</v>
      </c>
      <c r="B76" s="15">
        <f t="shared" ref="B76:J78" si="20">IF(ISERROR((POWER(VLOOKUP(VALUE(RIGHT($A76,4)),$A$55:$J$74,COLUMN(B$74),)/VLOOKUP(VALUE(LEFT($A76,4)),$A$55:$J$74,COLUMN(B$74),),1/(VALUE(RIGHT($A76,4))-VALUE(LEFT($A76,4))))-1)*100),"n.a.",(POWER(VLOOKUP(VALUE(RIGHT($A76,4)),$A$55:$J$74,COLUMN(B$74),)/VLOOKUP(VALUE(LEFT($A76,4)),$A$55:$J$74,COLUMN(B$74),),1/(VALUE(RIGHT($A76,4))-VALUE(LEFT($A76,4))))-1)*100)</f>
        <v>0.96198668816238619</v>
      </c>
      <c r="C76" s="110">
        <f t="shared" si="20"/>
        <v>0.9713768991247429</v>
      </c>
      <c r="D76" s="58">
        <f t="shared" si="20"/>
        <v>-0.63762384510227532</v>
      </c>
      <c r="E76" s="58">
        <f t="shared" si="20"/>
        <v>3.4848380493769371</v>
      </c>
      <c r="F76" s="17">
        <f t="shared" si="20"/>
        <v>6.6625767839844086</v>
      </c>
      <c r="G76" s="9">
        <f t="shared" si="20"/>
        <v>5.2152237344037511</v>
      </c>
      <c r="H76" s="9">
        <f t="shared" si="20"/>
        <v>19.799171238377578</v>
      </c>
      <c r="I76" s="9">
        <f t="shared" si="20"/>
        <v>1.1791723674826393</v>
      </c>
      <c r="J76" s="9">
        <f t="shared" si="20"/>
        <v>4.7023613805667441</v>
      </c>
    </row>
    <row r="77" spans="1:14">
      <c r="A77" s="26" t="s">
        <v>19</v>
      </c>
      <c r="B77" s="16">
        <f t="shared" si="20"/>
        <v>1.9552536576467272</v>
      </c>
      <c r="C77" s="111">
        <f t="shared" si="20"/>
        <v>0.63159970816299982</v>
      </c>
      <c r="D77" s="28">
        <f t="shared" si="20"/>
        <v>0.35006793302496675</v>
      </c>
      <c r="E77" s="28">
        <f t="shared" si="20"/>
        <v>5.5065208074443595</v>
      </c>
      <c r="F77" s="18">
        <f t="shared" si="20"/>
        <v>11.394424619828092</v>
      </c>
      <c r="G77" s="9">
        <f t="shared" si="20"/>
        <v>4.892646126331579</v>
      </c>
      <c r="H77" s="9">
        <f t="shared" si="20"/>
        <v>17.511497235271236</v>
      </c>
      <c r="I77" s="9">
        <f t="shared" si="20"/>
        <v>1.306561013293317</v>
      </c>
      <c r="J77" s="9">
        <f t="shared" si="20"/>
        <v>8.34493195442505</v>
      </c>
    </row>
    <row r="78" spans="1:14">
      <c r="A78" s="26" t="s">
        <v>20</v>
      </c>
      <c r="B78" s="16">
        <f t="shared" si="20"/>
        <v>0.66589783971962024</v>
      </c>
      <c r="C78" s="111">
        <f t="shared" si="20"/>
        <v>1.07353359210689</v>
      </c>
      <c r="D78" s="28">
        <f t="shared" si="20"/>
        <v>-0.93203134945727406</v>
      </c>
      <c r="E78" s="28">
        <f t="shared" si="20"/>
        <v>2.8859213501609915</v>
      </c>
      <c r="F78" s="18">
        <f t="shared" si="20"/>
        <v>5.2826132822875405</v>
      </c>
      <c r="G78" s="9">
        <f t="shared" si="20"/>
        <v>5.3121903234161882</v>
      </c>
      <c r="H78" s="9">
        <f t="shared" si="20"/>
        <v>20.494118767699909</v>
      </c>
      <c r="I78" s="9">
        <f t="shared" si="20"/>
        <v>1.1409870191297911</v>
      </c>
      <c r="J78" s="9">
        <f t="shared" si="20"/>
        <v>3.6336606893858869</v>
      </c>
    </row>
    <row r="79" spans="1:14" s="116" customFormat="1">
      <c r="A79" s="82"/>
      <c r="B79" s="28"/>
      <c r="C79" s="28"/>
      <c r="D79" s="28"/>
      <c r="E79" s="28"/>
      <c r="F79" s="28"/>
      <c r="G79" s="9"/>
      <c r="H79" s="9"/>
      <c r="I79" s="9"/>
      <c r="J79" s="9"/>
    </row>
    <row r="80" spans="1:14">
      <c r="B80" s="116" t="s">
        <v>84</v>
      </c>
      <c r="C80" s="116" t="s">
        <v>244</v>
      </c>
    </row>
    <row r="81" spans="2:3">
      <c r="B81" s="116"/>
      <c r="C81" s="116" t="s">
        <v>245</v>
      </c>
    </row>
    <row r="82" spans="2:3">
      <c r="B82" s="1" t="s">
        <v>16</v>
      </c>
      <c r="C82" s="1" t="s">
        <v>129</v>
      </c>
    </row>
  </sheetData>
  <mergeCells count="4">
    <mergeCell ref="B4:J4"/>
    <mergeCell ref="B56:J56"/>
    <mergeCell ref="B30:F30"/>
    <mergeCell ref="G30:J30"/>
  </mergeCells>
  <pageMargins left="0.70866141732283472" right="0.70866141732283472" top="0.74803149606299213" bottom="0.74803149606299213" header="0.31496062992125984" footer="0.31496062992125984"/>
  <pageSetup scale="85" orientation="landscape" horizontalDpi="300" verticalDpi="300" r:id="rId1"/>
  <rowBreaks count="1" manualBreakCount="1">
    <brk id="51" max="16383" man="1"/>
  </rowBreaks>
</worksheet>
</file>

<file path=xl/worksheets/sheet52.xml><?xml version="1.0" encoding="utf-8"?>
<worksheet xmlns="http://schemas.openxmlformats.org/spreadsheetml/2006/main" xmlns:r="http://schemas.openxmlformats.org/officeDocument/2006/relationships">
  <sheetPr codeName="Sheet44">
    <tabColor theme="3"/>
  </sheetPr>
  <dimension ref="A1:R49"/>
  <sheetViews>
    <sheetView zoomScaleNormal="100" workbookViewId="0">
      <selection activeCell="K15" sqref="K15"/>
    </sheetView>
  </sheetViews>
  <sheetFormatPr defaultRowHeight="11.25"/>
  <cols>
    <col min="1" max="1" width="9.140625" style="1"/>
    <col min="2" max="17" width="12.7109375" style="1" customWidth="1"/>
    <col min="18" max="16384" width="9.140625" style="1"/>
  </cols>
  <sheetData>
    <row r="1" spans="1:18" ht="12.75">
      <c r="B1" s="7" t="str">
        <f>'Table of Contents'!B92</f>
        <v>Table 71: Investment Intensity, Newfoundland and Labrador, Business Sector Industries, 1997-2010</v>
      </c>
      <c r="H1" s="7"/>
      <c r="J1" s="7" t="str">
        <f>B1 &amp; " (continued)"</f>
        <v>Table 71: Investment Intensity,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215</v>
      </c>
      <c r="C4" s="142"/>
      <c r="D4" s="142"/>
      <c r="E4" s="142"/>
      <c r="F4" s="142"/>
      <c r="G4" s="142"/>
      <c r="H4" s="142"/>
      <c r="I4" s="142"/>
      <c r="J4" s="142" t="s">
        <v>215</v>
      </c>
      <c r="K4" s="142"/>
      <c r="L4" s="142"/>
      <c r="M4" s="142"/>
      <c r="N4" s="142"/>
      <c r="O4" s="142"/>
      <c r="P4" s="142"/>
      <c r="Q4" s="142"/>
      <c r="R4" s="55"/>
    </row>
    <row r="5" spans="1:18">
      <c r="A5" s="5">
        <v>1997</v>
      </c>
      <c r="B5" s="87">
        <f>IF(ISERROR(Gross_Inv_NFLD!B57/Hrs_Wkd_NFLD!B5),"..",Gross_Inv_NFLD!B57/Hrs_Wkd_NFLD!B5)</f>
        <v>9.5358799392557287</v>
      </c>
      <c r="C5" s="21">
        <f>IF(ISERROR(Gross_Inv_NFLD!C57/Hrs_Wkd_NFLD!C5),"..",Gross_Inv_NFLD!C57/Hrs_Wkd_NFLD!C5)</f>
        <v>2.5991891256999424</v>
      </c>
      <c r="D5" s="21" t="str">
        <f>IF(ISERROR(Gross_Inv_NFLD!D57/Hrs_Wkd_NFLD!D5),"..",Gross_Inv_NFLD!D57/Hrs_Wkd_NFLD!D5)</f>
        <v>..</v>
      </c>
      <c r="E5" s="21" t="str">
        <f>IF(ISERROR(Gross_Inv_NFLD!E57/Hrs_Wkd_NFLD!E5),"..",Gross_Inv_NFLD!E57/Hrs_Wkd_NFLD!E5)</f>
        <v>..</v>
      </c>
      <c r="F5" s="21">
        <f>IF(ISERROR(Gross_Inv_NFLD!F57/Hrs_Wkd_NFLD!F5),"..",Gross_Inv_NFLD!F57/Hrs_Wkd_NFLD!F5)</f>
        <v>1.1163272106414603</v>
      </c>
      <c r="G5" s="21">
        <f>IF(ISERROR(Gross_Inv_NFLD!G57/Hrs_Wkd_NFLD!G5),"..",Gross_Inv_NFLD!G57/Hrs_Wkd_NFLD!G5)</f>
        <v>5.1322751739266677</v>
      </c>
      <c r="H5" s="21">
        <f>IF(ISERROR(Gross_Inv_NFLD!H57/Hrs_Wkd_NFLD!H5),"..",Gross_Inv_NFLD!H57/Hrs_Wkd_NFLD!H5)</f>
        <v>1.8825354351247992</v>
      </c>
      <c r="I5" s="21">
        <f>IF(ISERROR(Gross_Inv_NFLD!I57/Hrs_Wkd_NFLD!I5),"..",Gross_Inv_NFLD!I57/Hrs_Wkd_NFLD!I5)</f>
        <v>1.4935932715884337</v>
      </c>
      <c r="J5" s="21" t="str">
        <f>IF(ISERROR(Gross_Inv_NFLD!J57/Hrs_Wkd_NFLD!J5),"..",Gross_Inv_NFLD!J57/Hrs_Wkd_NFLD!J5)</f>
        <v>..</v>
      </c>
      <c r="K5" s="21">
        <f>IF(ISERROR(Gross_Inv_NFLD!K57/Hrs_Wkd_NFLD!K5),"..",Gross_Inv_NFLD!K57/Hrs_Wkd_NFLD!K5)</f>
        <v>12.873596776065583</v>
      </c>
      <c r="L5" s="21">
        <f>IF(ISERROR(Gross_Inv_NFLD!L57/Hrs_Wkd_NFLD!L5),"..",Gross_Inv_NFLD!L57/Hrs_Wkd_NFLD!L5)</f>
        <v>5.0307774213025889</v>
      </c>
      <c r="M5" s="21" t="str">
        <f>IF(ISERROR(Gross_Inv_NFLD!M57/Hrs_Wkd_NFLD!M5),"..",Gross_Inv_NFLD!M57/Hrs_Wkd_NFLD!M5)</f>
        <v>..</v>
      </c>
      <c r="N5" s="21" t="str">
        <f>IF(ISERROR(Gross_Inv_NFLD!N57/Hrs_Wkd_NFLD!N5),"..",Gross_Inv_NFLD!N57/Hrs_Wkd_NFLD!N5)</f>
        <v>..</v>
      </c>
      <c r="O5" s="21" t="str">
        <f>IF(ISERROR(Gross_Inv_NFLD!O57/Hrs_Wkd_NFLD!O5),"..",Gross_Inv_NFLD!O57/Hrs_Wkd_NFLD!O5)</f>
        <v>..</v>
      </c>
      <c r="P5" s="21">
        <f>IF(ISERROR(Gross_Inv_NFLD!P57/Hrs_Wkd_NFLD!P5),"..",Gross_Inv_NFLD!P57/Hrs_Wkd_NFLD!P5)</f>
        <v>0.57940870666958155</v>
      </c>
      <c r="Q5" s="21" t="str">
        <f>IF(ISERROR(Gross_Inv_NFLD!Q57/Hrs_Wkd_NFLD!Q5),"..",Gross_Inv_NFLD!Q57/Hrs_Wkd_NFLD!Q5)</f>
        <v>..</v>
      </c>
      <c r="R5" s="55"/>
    </row>
    <row r="6" spans="1:18">
      <c r="A6" s="5">
        <v>1998</v>
      </c>
      <c r="B6" s="87">
        <f>IF(ISERROR(Gross_Inv_NFLD!B58/Hrs_Wkd_NFLD!B6),"..",Gross_Inv_NFLD!B58/Hrs_Wkd_NFLD!B6)</f>
        <v>8.7664971103046589</v>
      </c>
      <c r="C6" s="21">
        <f>IF(ISERROR(Gross_Inv_NFLD!C58/Hrs_Wkd_NFLD!C6),"..",Gross_Inv_NFLD!C58/Hrs_Wkd_NFLD!C6)</f>
        <v>2.9703617177841539</v>
      </c>
      <c r="D6" s="21" t="str">
        <f>IF(ISERROR(Gross_Inv_NFLD!D58/Hrs_Wkd_NFLD!D6),"..",Gross_Inv_NFLD!D58/Hrs_Wkd_NFLD!D6)</f>
        <v>..</v>
      </c>
      <c r="E6" s="21" t="str">
        <f>IF(ISERROR(Gross_Inv_NFLD!E58/Hrs_Wkd_NFLD!E6),"..",Gross_Inv_NFLD!E58/Hrs_Wkd_NFLD!E6)</f>
        <v>..</v>
      </c>
      <c r="F6" s="21">
        <f>IF(ISERROR(Gross_Inv_NFLD!F58/Hrs_Wkd_NFLD!F6),"..",Gross_Inv_NFLD!F58/Hrs_Wkd_NFLD!F6)</f>
        <v>1.200503819142881</v>
      </c>
      <c r="G6" s="21">
        <f>IF(ISERROR(Gross_Inv_NFLD!G58/Hrs_Wkd_NFLD!G6),"..",Gross_Inv_NFLD!G58/Hrs_Wkd_NFLD!G6)</f>
        <v>7.2909028444558395</v>
      </c>
      <c r="H6" s="21">
        <f>IF(ISERROR(Gross_Inv_NFLD!H58/Hrs_Wkd_NFLD!H6),"..",Gross_Inv_NFLD!H58/Hrs_Wkd_NFLD!H6)</f>
        <v>1.3035529784287621</v>
      </c>
      <c r="I6" s="21">
        <f>IF(ISERROR(Gross_Inv_NFLD!I58/Hrs_Wkd_NFLD!I6),"..",Gross_Inv_NFLD!I58/Hrs_Wkd_NFLD!I6)</f>
        <v>1.0188597446316707</v>
      </c>
      <c r="J6" s="21" t="str">
        <f>IF(ISERROR(Gross_Inv_NFLD!J58/Hrs_Wkd_NFLD!J6),"..",Gross_Inv_NFLD!J58/Hrs_Wkd_NFLD!J6)</f>
        <v>..</v>
      </c>
      <c r="K6" s="21">
        <f>IF(ISERROR(Gross_Inv_NFLD!K58/Hrs_Wkd_NFLD!K6),"..",Gross_Inv_NFLD!K58/Hrs_Wkd_NFLD!K6)</f>
        <v>17.433103928638186</v>
      </c>
      <c r="L6" s="21">
        <f>IF(ISERROR(Gross_Inv_NFLD!L58/Hrs_Wkd_NFLD!L6),"..",Gross_Inv_NFLD!L58/Hrs_Wkd_NFLD!L6)</f>
        <v>6.953488380247741</v>
      </c>
      <c r="M6" s="21" t="str">
        <f>IF(ISERROR(Gross_Inv_NFLD!M58/Hrs_Wkd_NFLD!M6),"..",Gross_Inv_NFLD!M58/Hrs_Wkd_NFLD!M6)</f>
        <v>..</v>
      </c>
      <c r="N6" s="21" t="str">
        <f>IF(ISERROR(Gross_Inv_NFLD!N58/Hrs_Wkd_NFLD!N6),"..",Gross_Inv_NFLD!N58/Hrs_Wkd_NFLD!N6)</f>
        <v>..</v>
      </c>
      <c r="O6" s="21" t="str">
        <f>IF(ISERROR(Gross_Inv_NFLD!O58/Hrs_Wkd_NFLD!O6),"..",Gross_Inv_NFLD!O58/Hrs_Wkd_NFLD!O6)</f>
        <v>..</v>
      </c>
      <c r="P6" s="21">
        <f>IF(ISERROR(Gross_Inv_NFLD!P58/Hrs_Wkd_NFLD!P6),"..",Gross_Inv_NFLD!P58/Hrs_Wkd_NFLD!P6)</f>
        <v>0.67733704545817142</v>
      </c>
      <c r="Q6" s="21" t="str">
        <f>IF(ISERROR(Gross_Inv_NFLD!Q58/Hrs_Wkd_NFLD!Q6),"..",Gross_Inv_NFLD!Q58/Hrs_Wkd_NFLD!Q6)</f>
        <v>..</v>
      </c>
      <c r="R6" s="55"/>
    </row>
    <row r="7" spans="1:18">
      <c r="A7" s="5">
        <v>1999</v>
      </c>
      <c r="B7" s="87">
        <f>IF(ISERROR(Gross_Inv_NFLD!B59/Hrs_Wkd_NFLD!B7),"..",Gross_Inv_NFLD!B59/Hrs_Wkd_NFLD!B7)</f>
        <v>10.781105298023098</v>
      </c>
      <c r="C7" s="21">
        <f>IF(ISERROR(Gross_Inv_NFLD!C59/Hrs_Wkd_NFLD!C7),"..",Gross_Inv_NFLD!C59/Hrs_Wkd_NFLD!C7)</f>
        <v>3.749910388549059</v>
      </c>
      <c r="D7" s="21" t="str">
        <f>IF(ISERROR(Gross_Inv_NFLD!D59/Hrs_Wkd_NFLD!D7),"..",Gross_Inv_NFLD!D59/Hrs_Wkd_NFLD!D7)</f>
        <v>..</v>
      </c>
      <c r="E7" s="21" t="str">
        <f>IF(ISERROR(Gross_Inv_NFLD!E59/Hrs_Wkd_NFLD!E7),"..",Gross_Inv_NFLD!E59/Hrs_Wkd_NFLD!E7)</f>
        <v>..</v>
      </c>
      <c r="F7" s="21">
        <f>IF(ISERROR(Gross_Inv_NFLD!F59/Hrs_Wkd_NFLD!F7),"..",Gross_Inv_NFLD!F59/Hrs_Wkd_NFLD!F7)</f>
        <v>1.4296711767806638</v>
      </c>
      <c r="G7" s="21">
        <f>IF(ISERROR(Gross_Inv_NFLD!G59/Hrs_Wkd_NFLD!G7),"..",Gross_Inv_NFLD!G59/Hrs_Wkd_NFLD!G7)</f>
        <v>4.3804716443978435</v>
      </c>
      <c r="H7" s="21">
        <f>IF(ISERROR(Gross_Inv_NFLD!H59/Hrs_Wkd_NFLD!H7),"..",Gross_Inv_NFLD!H59/Hrs_Wkd_NFLD!H7)</f>
        <v>2.4770767785214143</v>
      </c>
      <c r="I7" s="21">
        <f>IF(ISERROR(Gross_Inv_NFLD!I59/Hrs_Wkd_NFLD!I7),"..",Gross_Inv_NFLD!I59/Hrs_Wkd_NFLD!I7)</f>
        <v>0.79442282779564066</v>
      </c>
      <c r="J7" s="21" t="str">
        <f>IF(ISERROR(Gross_Inv_NFLD!J59/Hrs_Wkd_NFLD!J7),"..",Gross_Inv_NFLD!J59/Hrs_Wkd_NFLD!J7)</f>
        <v>..</v>
      </c>
      <c r="K7" s="21">
        <f>IF(ISERROR(Gross_Inv_NFLD!K59/Hrs_Wkd_NFLD!K7),"..",Gross_Inv_NFLD!K59/Hrs_Wkd_NFLD!K7)</f>
        <v>15.877696825134345</v>
      </c>
      <c r="L7" s="21">
        <f>IF(ISERROR(Gross_Inv_NFLD!L59/Hrs_Wkd_NFLD!L7),"..",Gross_Inv_NFLD!L59/Hrs_Wkd_NFLD!L7)</f>
        <v>0</v>
      </c>
      <c r="M7" s="21" t="str">
        <f>IF(ISERROR(Gross_Inv_NFLD!M59/Hrs_Wkd_NFLD!M7),"..",Gross_Inv_NFLD!M59/Hrs_Wkd_NFLD!M7)</f>
        <v>..</v>
      </c>
      <c r="N7" s="21" t="str">
        <f>IF(ISERROR(Gross_Inv_NFLD!N59/Hrs_Wkd_NFLD!N7),"..",Gross_Inv_NFLD!N59/Hrs_Wkd_NFLD!N7)</f>
        <v>..</v>
      </c>
      <c r="O7" s="21" t="str">
        <f>IF(ISERROR(Gross_Inv_NFLD!O59/Hrs_Wkd_NFLD!O7),"..",Gross_Inv_NFLD!O59/Hrs_Wkd_NFLD!O7)</f>
        <v>..</v>
      </c>
      <c r="P7" s="21">
        <f>IF(ISERROR(Gross_Inv_NFLD!P59/Hrs_Wkd_NFLD!P7),"..",Gross_Inv_NFLD!P59/Hrs_Wkd_NFLD!P7)</f>
        <v>0.46740230386602932</v>
      </c>
      <c r="Q7" s="21" t="str">
        <f>IF(ISERROR(Gross_Inv_NFLD!Q59/Hrs_Wkd_NFLD!Q7),"..",Gross_Inv_NFLD!Q59/Hrs_Wkd_NFLD!Q7)</f>
        <v>..</v>
      </c>
      <c r="R7" s="55"/>
    </row>
    <row r="8" spans="1:18">
      <c r="A8" s="5">
        <v>2000</v>
      </c>
      <c r="B8" s="87">
        <f>IF(ISERROR(Gross_Inv_NFLD!B60/Hrs_Wkd_NFLD!B8),"..",Gross_Inv_NFLD!B60/Hrs_Wkd_NFLD!B8)</f>
        <v>9.1229928755981788</v>
      </c>
      <c r="C8" s="21">
        <f>IF(ISERROR(Gross_Inv_NFLD!C60/Hrs_Wkd_NFLD!C8),"..",Gross_Inv_NFLD!C60/Hrs_Wkd_NFLD!C8)</f>
        <v>3.8047485929073854</v>
      </c>
      <c r="D8" s="21" t="str">
        <f>IF(ISERROR(Gross_Inv_NFLD!D60/Hrs_Wkd_NFLD!D8),"..",Gross_Inv_NFLD!D60/Hrs_Wkd_NFLD!D8)</f>
        <v>..</v>
      </c>
      <c r="E8" s="21" t="str">
        <f>IF(ISERROR(Gross_Inv_NFLD!E60/Hrs_Wkd_NFLD!E8),"..",Gross_Inv_NFLD!E60/Hrs_Wkd_NFLD!E8)</f>
        <v>..</v>
      </c>
      <c r="F8" s="21">
        <f>IF(ISERROR(Gross_Inv_NFLD!F60/Hrs_Wkd_NFLD!F8),"..",Gross_Inv_NFLD!F60/Hrs_Wkd_NFLD!F8)</f>
        <v>1.604468743922818</v>
      </c>
      <c r="G8" s="21">
        <f>IF(ISERROR(Gross_Inv_NFLD!G60/Hrs_Wkd_NFLD!G8),"..",Gross_Inv_NFLD!G60/Hrs_Wkd_NFLD!G8)</f>
        <v>4.6138871511214186</v>
      </c>
      <c r="H8" s="21">
        <f>IF(ISERROR(Gross_Inv_NFLD!H60/Hrs_Wkd_NFLD!H8),"..",Gross_Inv_NFLD!H60/Hrs_Wkd_NFLD!H8)</f>
        <v>3.1483015780279855</v>
      </c>
      <c r="I8" s="21">
        <f>IF(ISERROR(Gross_Inv_NFLD!I60/Hrs_Wkd_NFLD!I8),"..",Gross_Inv_NFLD!I60/Hrs_Wkd_NFLD!I8)</f>
        <v>1.0334335563826413</v>
      </c>
      <c r="J8" s="21" t="str">
        <f>IF(ISERROR(Gross_Inv_NFLD!J60/Hrs_Wkd_NFLD!J8),"..",Gross_Inv_NFLD!J60/Hrs_Wkd_NFLD!J8)</f>
        <v>..</v>
      </c>
      <c r="K8" s="21" t="str">
        <f>IF(ISERROR(Gross_Inv_NFLD!K60/Hrs_Wkd_NFLD!K8),"..",Gross_Inv_NFLD!K60/Hrs_Wkd_NFLD!K8)</f>
        <v>..</v>
      </c>
      <c r="L8" s="21" t="str">
        <f>IF(ISERROR(Gross_Inv_NFLD!L60/Hrs_Wkd_NFLD!L8),"..",Gross_Inv_NFLD!L60/Hrs_Wkd_NFLD!L8)</f>
        <v>..</v>
      </c>
      <c r="M8" s="21" t="str">
        <f>IF(ISERROR(Gross_Inv_NFLD!M60/Hrs_Wkd_NFLD!M8),"..",Gross_Inv_NFLD!M60/Hrs_Wkd_NFLD!M8)</f>
        <v>..</v>
      </c>
      <c r="N8" s="21" t="str">
        <f>IF(ISERROR(Gross_Inv_NFLD!N60/Hrs_Wkd_NFLD!N8),"..",Gross_Inv_NFLD!N60/Hrs_Wkd_NFLD!N8)</f>
        <v>..</v>
      </c>
      <c r="O8" s="21" t="str">
        <f>IF(ISERROR(Gross_Inv_NFLD!O60/Hrs_Wkd_NFLD!O8),"..",Gross_Inv_NFLD!O60/Hrs_Wkd_NFLD!O8)</f>
        <v>..</v>
      </c>
      <c r="P8" s="21">
        <f>IF(ISERROR(Gross_Inv_NFLD!P60/Hrs_Wkd_NFLD!P8),"..",Gross_Inv_NFLD!P60/Hrs_Wkd_NFLD!P8)</f>
        <v>0.68076477492844822</v>
      </c>
      <c r="Q8" s="21" t="str">
        <f>IF(ISERROR(Gross_Inv_NFLD!Q60/Hrs_Wkd_NFLD!Q8),"..",Gross_Inv_NFLD!Q60/Hrs_Wkd_NFLD!Q8)</f>
        <v>..</v>
      </c>
      <c r="R8" s="55"/>
    </row>
    <row r="9" spans="1:18">
      <c r="A9" s="5">
        <v>2001</v>
      </c>
      <c r="B9" s="87">
        <f>IF(ISERROR(Gross_Inv_NFLD!B61/Hrs_Wkd_NFLD!B9),"..",Gross_Inv_NFLD!B61/Hrs_Wkd_NFLD!B9)</f>
        <v>8.2779705994259327</v>
      </c>
      <c r="C9" s="21">
        <f>IF(ISERROR(Gross_Inv_NFLD!C61/Hrs_Wkd_NFLD!C9),"..",Gross_Inv_NFLD!C61/Hrs_Wkd_NFLD!C9)</f>
        <v>4.0328467403728876</v>
      </c>
      <c r="D9" s="21" t="str">
        <f>IF(ISERROR(Gross_Inv_NFLD!D61/Hrs_Wkd_NFLD!D9),"..",Gross_Inv_NFLD!D61/Hrs_Wkd_NFLD!D9)</f>
        <v>..</v>
      </c>
      <c r="E9" s="21" t="str">
        <f>IF(ISERROR(Gross_Inv_NFLD!E61/Hrs_Wkd_NFLD!E9),"..",Gross_Inv_NFLD!E61/Hrs_Wkd_NFLD!E9)</f>
        <v>..</v>
      </c>
      <c r="F9" s="21">
        <f>IF(ISERROR(Gross_Inv_NFLD!F61/Hrs_Wkd_NFLD!F9),"..",Gross_Inv_NFLD!F61/Hrs_Wkd_NFLD!F9)</f>
        <v>1.4240170043461924</v>
      </c>
      <c r="G9" s="21">
        <f>IF(ISERROR(Gross_Inv_NFLD!G61/Hrs_Wkd_NFLD!G9),"..",Gross_Inv_NFLD!G61/Hrs_Wkd_NFLD!G9)</f>
        <v>4.0446183168861731</v>
      </c>
      <c r="H9" s="21">
        <f>IF(ISERROR(Gross_Inv_NFLD!H61/Hrs_Wkd_NFLD!H9),"..",Gross_Inv_NFLD!H61/Hrs_Wkd_NFLD!H9)</f>
        <v>2.2951479789129934</v>
      </c>
      <c r="I9" s="21">
        <f>IF(ISERROR(Gross_Inv_NFLD!I61/Hrs_Wkd_NFLD!I9),"..",Gross_Inv_NFLD!I61/Hrs_Wkd_NFLD!I9)</f>
        <v>1.6450791151065882</v>
      </c>
      <c r="J9" s="21" t="str">
        <f>IF(ISERROR(Gross_Inv_NFLD!J61/Hrs_Wkd_NFLD!J9),"..",Gross_Inv_NFLD!J61/Hrs_Wkd_NFLD!J9)</f>
        <v>..</v>
      </c>
      <c r="K9" s="21" t="str">
        <f>IF(ISERROR(Gross_Inv_NFLD!K61/Hrs_Wkd_NFLD!K9),"..",Gross_Inv_NFLD!K61/Hrs_Wkd_NFLD!K9)</f>
        <v>..</v>
      </c>
      <c r="L9" s="21" t="str">
        <f>IF(ISERROR(Gross_Inv_NFLD!L61/Hrs_Wkd_NFLD!L9),"..",Gross_Inv_NFLD!L61/Hrs_Wkd_NFLD!L9)</f>
        <v>..</v>
      </c>
      <c r="M9" s="21" t="str">
        <f>IF(ISERROR(Gross_Inv_NFLD!M61/Hrs_Wkd_NFLD!M9),"..",Gross_Inv_NFLD!M61/Hrs_Wkd_NFLD!M9)</f>
        <v>..</v>
      </c>
      <c r="N9" s="21" t="str">
        <f>IF(ISERROR(Gross_Inv_NFLD!N61/Hrs_Wkd_NFLD!N9),"..",Gross_Inv_NFLD!N61/Hrs_Wkd_NFLD!N9)</f>
        <v>..</v>
      </c>
      <c r="O9" s="21" t="str">
        <f>IF(ISERROR(Gross_Inv_NFLD!O61/Hrs_Wkd_NFLD!O9),"..",Gross_Inv_NFLD!O61/Hrs_Wkd_NFLD!O9)</f>
        <v>..</v>
      </c>
      <c r="P9" s="21">
        <f>IF(ISERROR(Gross_Inv_NFLD!P61/Hrs_Wkd_NFLD!P9),"..",Gross_Inv_NFLD!P61/Hrs_Wkd_NFLD!P9)</f>
        <v>0.60319736861737028</v>
      </c>
      <c r="Q9" s="21" t="str">
        <f>IF(ISERROR(Gross_Inv_NFLD!Q61/Hrs_Wkd_NFLD!Q9),"..",Gross_Inv_NFLD!Q61/Hrs_Wkd_NFLD!Q9)</f>
        <v>..</v>
      </c>
      <c r="R9" s="55"/>
    </row>
    <row r="10" spans="1:18">
      <c r="A10" s="5">
        <v>2002</v>
      </c>
      <c r="B10" s="87">
        <f>IF(ISERROR(Gross_Inv_NFLD!B62/Hrs_Wkd_NFLD!B10),"..",Gross_Inv_NFLD!B62/Hrs_Wkd_NFLD!B10)</f>
        <v>7.9449274358192845</v>
      </c>
      <c r="C10" s="21">
        <f>IF(ISERROR(Gross_Inv_NFLD!C62/Hrs_Wkd_NFLD!C10),"..",Gross_Inv_NFLD!C62/Hrs_Wkd_NFLD!C10)</f>
        <v>5.0482081428427232</v>
      </c>
      <c r="D10" s="21" t="str">
        <f>IF(ISERROR(Gross_Inv_NFLD!D62/Hrs_Wkd_NFLD!D10),"..",Gross_Inv_NFLD!D62/Hrs_Wkd_NFLD!D10)</f>
        <v>..</v>
      </c>
      <c r="E10" s="21" t="str">
        <f>IF(ISERROR(Gross_Inv_NFLD!E62/Hrs_Wkd_NFLD!E10),"..",Gross_Inv_NFLD!E62/Hrs_Wkd_NFLD!E10)</f>
        <v>..</v>
      </c>
      <c r="F10" s="21">
        <f>IF(ISERROR(Gross_Inv_NFLD!F62/Hrs_Wkd_NFLD!F10),"..",Gross_Inv_NFLD!F62/Hrs_Wkd_NFLD!F10)</f>
        <v>1.2915736720089359</v>
      </c>
      <c r="G10" s="21">
        <f>IF(ISERROR(Gross_Inv_NFLD!G62/Hrs_Wkd_NFLD!G10),"..",Gross_Inv_NFLD!G62/Hrs_Wkd_NFLD!G10)</f>
        <v>4.3883330946611991</v>
      </c>
      <c r="H10" s="21">
        <f>IF(ISERROR(Gross_Inv_NFLD!H62/Hrs_Wkd_NFLD!H10),"..",Gross_Inv_NFLD!H62/Hrs_Wkd_NFLD!H10)</f>
        <v>2.2227949256983073</v>
      </c>
      <c r="I10" s="21">
        <f>IF(ISERROR(Gross_Inv_NFLD!I62/Hrs_Wkd_NFLD!I10),"..",Gross_Inv_NFLD!I62/Hrs_Wkd_NFLD!I10)</f>
        <v>1.2933480195339375</v>
      </c>
      <c r="J10" s="21" t="str">
        <f>IF(ISERROR(Gross_Inv_NFLD!J62/Hrs_Wkd_NFLD!J10),"..",Gross_Inv_NFLD!J62/Hrs_Wkd_NFLD!J10)</f>
        <v>..</v>
      </c>
      <c r="K10" s="21" t="str">
        <f>IF(ISERROR(Gross_Inv_NFLD!K62/Hrs_Wkd_NFLD!K10),"..",Gross_Inv_NFLD!K62/Hrs_Wkd_NFLD!K10)</f>
        <v>..</v>
      </c>
      <c r="L10" s="21" t="str">
        <f>IF(ISERROR(Gross_Inv_NFLD!L62/Hrs_Wkd_NFLD!L10),"..",Gross_Inv_NFLD!L62/Hrs_Wkd_NFLD!L10)</f>
        <v>..</v>
      </c>
      <c r="M10" s="21" t="str">
        <f>IF(ISERROR(Gross_Inv_NFLD!M62/Hrs_Wkd_NFLD!M10),"..",Gross_Inv_NFLD!M62/Hrs_Wkd_NFLD!M10)</f>
        <v>..</v>
      </c>
      <c r="N10" s="21" t="str">
        <f>IF(ISERROR(Gross_Inv_NFLD!N62/Hrs_Wkd_NFLD!N10),"..",Gross_Inv_NFLD!N62/Hrs_Wkd_NFLD!N10)</f>
        <v>..</v>
      </c>
      <c r="O10" s="21" t="str">
        <f>IF(ISERROR(Gross_Inv_NFLD!O62/Hrs_Wkd_NFLD!O10),"..",Gross_Inv_NFLD!O62/Hrs_Wkd_NFLD!O10)</f>
        <v>..</v>
      </c>
      <c r="P10" s="21">
        <f>IF(ISERROR(Gross_Inv_NFLD!P62/Hrs_Wkd_NFLD!P10),"..",Gross_Inv_NFLD!P62/Hrs_Wkd_NFLD!P10)</f>
        <v>0.98389606160117626</v>
      </c>
      <c r="Q10" s="21" t="str">
        <f>IF(ISERROR(Gross_Inv_NFLD!Q62/Hrs_Wkd_NFLD!Q10),"..",Gross_Inv_NFLD!Q62/Hrs_Wkd_NFLD!Q10)</f>
        <v>..</v>
      </c>
      <c r="R10" s="55"/>
    </row>
    <row r="11" spans="1:18">
      <c r="A11" s="5">
        <v>2003</v>
      </c>
      <c r="B11" s="87">
        <f>IF(ISERROR(Gross_Inv_NFLD!B63/Hrs_Wkd_NFLD!B11),"..",Gross_Inv_NFLD!B63/Hrs_Wkd_NFLD!B11)</f>
        <v>9.4151939664702731</v>
      </c>
      <c r="C11" s="21">
        <f>IF(ISERROR(Gross_Inv_NFLD!C63/Hrs_Wkd_NFLD!C11),"..",Gross_Inv_NFLD!C63/Hrs_Wkd_NFLD!C11)</f>
        <v>5.7624805668084269</v>
      </c>
      <c r="D11" s="21" t="str">
        <f>IF(ISERROR(Gross_Inv_NFLD!D63/Hrs_Wkd_NFLD!D11),"..",Gross_Inv_NFLD!D63/Hrs_Wkd_NFLD!D11)</f>
        <v>..</v>
      </c>
      <c r="E11" s="21" t="str">
        <f>IF(ISERROR(Gross_Inv_NFLD!E63/Hrs_Wkd_NFLD!E11),"..",Gross_Inv_NFLD!E63/Hrs_Wkd_NFLD!E11)</f>
        <v>..</v>
      </c>
      <c r="F11" s="21">
        <f>IF(ISERROR(Gross_Inv_NFLD!F63/Hrs_Wkd_NFLD!F11),"..",Gross_Inv_NFLD!F63/Hrs_Wkd_NFLD!F11)</f>
        <v>1.520184455650907</v>
      </c>
      <c r="G11" s="21">
        <f>IF(ISERROR(Gross_Inv_NFLD!G63/Hrs_Wkd_NFLD!G11),"..",Gross_Inv_NFLD!G63/Hrs_Wkd_NFLD!G11)</f>
        <v>3.8512048968447692</v>
      </c>
      <c r="H11" s="21">
        <f>IF(ISERROR(Gross_Inv_NFLD!H63/Hrs_Wkd_NFLD!H11),"..",Gross_Inv_NFLD!H63/Hrs_Wkd_NFLD!H11)</f>
        <v>2.4078004809976883</v>
      </c>
      <c r="I11" s="21">
        <f>IF(ISERROR(Gross_Inv_NFLD!I63/Hrs_Wkd_NFLD!I11),"..",Gross_Inv_NFLD!I63/Hrs_Wkd_NFLD!I11)</f>
        <v>1.9858385457377481</v>
      </c>
      <c r="J11" s="21" t="str">
        <f>IF(ISERROR(Gross_Inv_NFLD!J63/Hrs_Wkd_NFLD!J11),"..",Gross_Inv_NFLD!J63/Hrs_Wkd_NFLD!J11)</f>
        <v>..</v>
      </c>
      <c r="K11" s="21" t="str">
        <f>IF(ISERROR(Gross_Inv_NFLD!K63/Hrs_Wkd_NFLD!K11),"..",Gross_Inv_NFLD!K63/Hrs_Wkd_NFLD!K11)</f>
        <v>..</v>
      </c>
      <c r="L11" s="21" t="str">
        <f>IF(ISERROR(Gross_Inv_NFLD!L63/Hrs_Wkd_NFLD!L11),"..",Gross_Inv_NFLD!L63/Hrs_Wkd_NFLD!L11)</f>
        <v>..</v>
      </c>
      <c r="M11" s="21" t="str">
        <f>IF(ISERROR(Gross_Inv_NFLD!M63/Hrs_Wkd_NFLD!M11),"..",Gross_Inv_NFLD!M63/Hrs_Wkd_NFLD!M11)</f>
        <v>..</v>
      </c>
      <c r="N11" s="21" t="str">
        <f>IF(ISERROR(Gross_Inv_NFLD!N63/Hrs_Wkd_NFLD!N11),"..",Gross_Inv_NFLD!N63/Hrs_Wkd_NFLD!N11)</f>
        <v>..</v>
      </c>
      <c r="O11" s="21" t="str">
        <f>IF(ISERROR(Gross_Inv_NFLD!O63/Hrs_Wkd_NFLD!O11),"..",Gross_Inv_NFLD!O63/Hrs_Wkd_NFLD!O11)</f>
        <v>..</v>
      </c>
      <c r="P11" s="21">
        <f>IF(ISERROR(Gross_Inv_NFLD!P63/Hrs_Wkd_NFLD!P11),"..",Gross_Inv_NFLD!P63/Hrs_Wkd_NFLD!P11)</f>
        <v>1.0439695415844736</v>
      </c>
      <c r="Q11" s="21" t="str">
        <f>IF(ISERROR(Gross_Inv_NFLD!Q63/Hrs_Wkd_NFLD!Q11),"..",Gross_Inv_NFLD!Q63/Hrs_Wkd_NFLD!Q11)</f>
        <v>..</v>
      </c>
      <c r="R11" s="55"/>
    </row>
    <row r="12" spans="1:18">
      <c r="A12" s="5">
        <v>2004</v>
      </c>
      <c r="B12" s="87">
        <f>IF(ISERROR(Gross_Inv_NFLD!B64/Hrs_Wkd_NFLD!B12),"..",Gross_Inv_NFLD!B64/Hrs_Wkd_NFLD!B12)</f>
        <v>10.928171753257436</v>
      </c>
      <c r="C12" s="21">
        <f>IF(ISERROR(Gross_Inv_NFLD!C64/Hrs_Wkd_NFLD!C12),"..",Gross_Inv_NFLD!C64/Hrs_Wkd_NFLD!C12)</f>
        <v>5.9021214323284115</v>
      </c>
      <c r="D12" s="21" t="str">
        <f>IF(ISERROR(Gross_Inv_NFLD!D64/Hrs_Wkd_NFLD!D12),"..",Gross_Inv_NFLD!D64/Hrs_Wkd_NFLD!D12)</f>
        <v>..</v>
      </c>
      <c r="E12" s="21" t="str">
        <f>IF(ISERROR(Gross_Inv_NFLD!E64/Hrs_Wkd_NFLD!E12),"..",Gross_Inv_NFLD!E64/Hrs_Wkd_NFLD!E12)</f>
        <v>..</v>
      </c>
      <c r="F12" s="21">
        <f>IF(ISERROR(Gross_Inv_NFLD!F64/Hrs_Wkd_NFLD!F12),"..",Gross_Inv_NFLD!F64/Hrs_Wkd_NFLD!F12)</f>
        <v>1.7047655960623702</v>
      </c>
      <c r="G12" s="21">
        <f>IF(ISERROR(Gross_Inv_NFLD!G64/Hrs_Wkd_NFLD!G12),"..",Gross_Inv_NFLD!G64/Hrs_Wkd_NFLD!G12)</f>
        <v>4.679906803346829</v>
      </c>
      <c r="H12" s="21">
        <f>IF(ISERROR(Gross_Inv_NFLD!H64/Hrs_Wkd_NFLD!H12),"..",Gross_Inv_NFLD!H64/Hrs_Wkd_NFLD!H12)</f>
        <v>2.0412181703378378</v>
      </c>
      <c r="I12" s="21">
        <f>IF(ISERROR(Gross_Inv_NFLD!I64/Hrs_Wkd_NFLD!I12),"..",Gross_Inv_NFLD!I64/Hrs_Wkd_NFLD!I12)</f>
        <v>1.8210108753932632</v>
      </c>
      <c r="J12" s="21" t="str">
        <f>IF(ISERROR(Gross_Inv_NFLD!J64/Hrs_Wkd_NFLD!J12),"..",Gross_Inv_NFLD!J64/Hrs_Wkd_NFLD!J12)</f>
        <v>..</v>
      </c>
      <c r="K12" s="21" t="str">
        <f>IF(ISERROR(Gross_Inv_NFLD!K64/Hrs_Wkd_NFLD!K12),"..",Gross_Inv_NFLD!K64/Hrs_Wkd_NFLD!K12)</f>
        <v>..</v>
      </c>
      <c r="L12" s="21" t="str">
        <f>IF(ISERROR(Gross_Inv_NFLD!L64/Hrs_Wkd_NFLD!L12),"..",Gross_Inv_NFLD!L64/Hrs_Wkd_NFLD!L12)</f>
        <v>..</v>
      </c>
      <c r="M12" s="21" t="str">
        <f>IF(ISERROR(Gross_Inv_NFLD!M64/Hrs_Wkd_NFLD!M12),"..",Gross_Inv_NFLD!M64/Hrs_Wkd_NFLD!M12)</f>
        <v>..</v>
      </c>
      <c r="N12" s="21" t="str">
        <f>IF(ISERROR(Gross_Inv_NFLD!N64/Hrs_Wkd_NFLD!N12),"..",Gross_Inv_NFLD!N64/Hrs_Wkd_NFLD!N12)</f>
        <v>..</v>
      </c>
      <c r="O12" s="21" t="str">
        <f>IF(ISERROR(Gross_Inv_NFLD!O64/Hrs_Wkd_NFLD!O12),"..",Gross_Inv_NFLD!O64/Hrs_Wkd_NFLD!O12)</f>
        <v>..</v>
      </c>
      <c r="P12" s="21">
        <f>IF(ISERROR(Gross_Inv_NFLD!P64/Hrs_Wkd_NFLD!P12),"..",Gross_Inv_NFLD!P64/Hrs_Wkd_NFLD!P12)</f>
        <v>1.3438504251442023</v>
      </c>
      <c r="Q12" s="21" t="str">
        <f>IF(ISERROR(Gross_Inv_NFLD!Q64/Hrs_Wkd_NFLD!Q12),"..",Gross_Inv_NFLD!Q64/Hrs_Wkd_NFLD!Q12)</f>
        <v>..</v>
      </c>
      <c r="R12" s="55"/>
    </row>
    <row r="13" spans="1:18">
      <c r="A13" s="5">
        <v>2005</v>
      </c>
      <c r="B13" s="87">
        <f>IF(ISERROR(Gross_Inv_NFLD!B65/Hrs_Wkd_NFLD!B13),"..",Gross_Inv_NFLD!B65/Hrs_Wkd_NFLD!B13)</f>
        <v>12.189306999560435</v>
      </c>
      <c r="C13" s="21">
        <f>IF(ISERROR(Gross_Inv_NFLD!C65/Hrs_Wkd_NFLD!C13),"..",Gross_Inv_NFLD!C65/Hrs_Wkd_NFLD!C13)</f>
        <v>5.6447489738175136</v>
      </c>
      <c r="D13" s="21" t="str">
        <f>IF(ISERROR(Gross_Inv_NFLD!D65/Hrs_Wkd_NFLD!D13),"..",Gross_Inv_NFLD!D65/Hrs_Wkd_NFLD!D13)</f>
        <v>..</v>
      </c>
      <c r="E13" s="21" t="str">
        <f>IF(ISERROR(Gross_Inv_NFLD!E65/Hrs_Wkd_NFLD!E13),"..",Gross_Inv_NFLD!E65/Hrs_Wkd_NFLD!E13)</f>
        <v>..</v>
      </c>
      <c r="F13" s="21">
        <f>IF(ISERROR(Gross_Inv_NFLD!F65/Hrs_Wkd_NFLD!F13),"..",Gross_Inv_NFLD!F65/Hrs_Wkd_NFLD!F13)</f>
        <v>1.7704011077544319</v>
      </c>
      <c r="G13" s="21">
        <f>IF(ISERROR(Gross_Inv_NFLD!G65/Hrs_Wkd_NFLD!G13),"..",Gross_Inv_NFLD!G65/Hrs_Wkd_NFLD!G13)</f>
        <v>7.387659588025711</v>
      </c>
      <c r="H13" s="21">
        <f>IF(ISERROR(Gross_Inv_NFLD!H65/Hrs_Wkd_NFLD!H13),"..",Gross_Inv_NFLD!H65/Hrs_Wkd_NFLD!H13)</f>
        <v>2.0580438146877089</v>
      </c>
      <c r="I13" s="21">
        <f>IF(ISERROR(Gross_Inv_NFLD!I65/Hrs_Wkd_NFLD!I13),"..",Gross_Inv_NFLD!I65/Hrs_Wkd_NFLD!I13)</f>
        <v>1.6503563275052058</v>
      </c>
      <c r="J13" s="21" t="str">
        <f>IF(ISERROR(Gross_Inv_NFLD!J65/Hrs_Wkd_NFLD!J13),"..",Gross_Inv_NFLD!J65/Hrs_Wkd_NFLD!J13)</f>
        <v>..</v>
      </c>
      <c r="K13" s="21" t="str">
        <f>IF(ISERROR(Gross_Inv_NFLD!K65/Hrs_Wkd_NFLD!K13),"..",Gross_Inv_NFLD!K65/Hrs_Wkd_NFLD!K13)</f>
        <v>..</v>
      </c>
      <c r="L13" s="21" t="str">
        <f>IF(ISERROR(Gross_Inv_NFLD!L65/Hrs_Wkd_NFLD!L13),"..",Gross_Inv_NFLD!L65/Hrs_Wkd_NFLD!L13)</f>
        <v>..</v>
      </c>
      <c r="M13" s="21" t="str">
        <f>IF(ISERROR(Gross_Inv_NFLD!M65/Hrs_Wkd_NFLD!M13),"..",Gross_Inv_NFLD!M65/Hrs_Wkd_NFLD!M13)</f>
        <v>..</v>
      </c>
      <c r="N13" s="21" t="str">
        <f>IF(ISERROR(Gross_Inv_NFLD!N65/Hrs_Wkd_NFLD!N13),"..",Gross_Inv_NFLD!N65/Hrs_Wkd_NFLD!N13)</f>
        <v>..</v>
      </c>
      <c r="O13" s="21" t="str">
        <f>IF(ISERROR(Gross_Inv_NFLD!O65/Hrs_Wkd_NFLD!O13),"..",Gross_Inv_NFLD!O65/Hrs_Wkd_NFLD!O13)</f>
        <v>..</v>
      </c>
      <c r="P13" s="21">
        <f>IF(ISERROR(Gross_Inv_NFLD!P65/Hrs_Wkd_NFLD!P13),"..",Gross_Inv_NFLD!P65/Hrs_Wkd_NFLD!P13)</f>
        <v>1.7260820559479904</v>
      </c>
      <c r="Q13" s="21" t="str">
        <f>IF(ISERROR(Gross_Inv_NFLD!Q65/Hrs_Wkd_NFLD!Q13),"..",Gross_Inv_NFLD!Q65/Hrs_Wkd_NFLD!Q13)</f>
        <v>..</v>
      </c>
      <c r="R13" s="55"/>
    </row>
    <row r="14" spans="1:18">
      <c r="A14" s="5">
        <v>2006</v>
      </c>
      <c r="B14" s="87">
        <f>IF(ISERROR(Gross_Inv_NFLD!B66/Hrs_Wkd_NFLD!B14),"..",Gross_Inv_NFLD!B66/Hrs_Wkd_NFLD!B14)</f>
        <v>10.549922331200502</v>
      </c>
      <c r="C14" s="21">
        <f>IF(ISERROR(Gross_Inv_NFLD!C66/Hrs_Wkd_NFLD!C14),"..",Gross_Inv_NFLD!C66/Hrs_Wkd_NFLD!C14)</f>
        <v>5.3364527943630664</v>
      </c>
      <c r="D14" s="21" t="str">
        <f>IF(ISERROR(Gross_Inv_NFLD!D66/Hrs_Wkd_NFLD!D14),"..",Gross_Inv_NFLD!D66/Hrs_Wkd_NFLD!D14)</f>
        <v>..</v>
      </c>
      <c r="E14" s="21" t="str">
        <f>IF(ISERROR(Gross_Inv_NFLD!E66/Hrs_Wkd_NFLD!E14),"..",Gross_Inv_NFLD!E66/Hrs_Wkd_NFLD!E14)</f>
        <v>..</v>
      </c>
      <c r="F14" s="21">
        <f>IF(ISERROR(Gross_Inv_NFLD!F66/Hrs_Wkd_NFLD!F14),"..",Gross_Inv_NFLD!F66/Hrs_Wkd_NFLD!F14)</f>
        <v>1.7957759293004734</v>
      </c>
      <c r="G14" s="21">
        <f>IF(ISERROR(Gross_Inv_NFLD!G66/Hrs_Wkd_NFLD!G14),"..",Gross_Inv_NFLD!G66/Hrs_Wkd_NFLD!G14)</f>
        <v>0</v>
      </c>
      <c r="H14" s="21">
        <f>IF(ISERROR(Gross_Inv_NFLD!H66/Hrs_Wkd_NFLD!H14),"..",Gross_Inv_NFLD!H66/Hrs_Wkd_NFLD!H14)</f>
        <v>2.0344287973638524</v>
      </c>
      <c r="I14" s="21">
        <f>IF(ISERROR(Gross_Inv_NFLD!I66/Hrs_Wkd_NFLD!I14),"..",Gross_Inv_NFLD!I66/Hrs_Wkd_NFLD!I14)</f>
        <v>1.9475932057922329</v>
      </c>
      <c r="J14" s="21" t="str">
        <f>IF(ISERROR(Gross_Inv_NFLD!J66/Hrs_Wkd_NFLD!J14),"..",Gross_Inv_NFLD!J66/Hrs_Wkd_NFLD!J14)</f>
        <v>..</v>
      </c>
      <c r="K14" s="21" t="str">
        <f>IF(ISERROR(Gross_Inv_NFLD!K66/Hrs_Wkd_NFLD!K14),"..",Gross_Inv_NFLD!K66/Hrs_Wkd_NFLD!K14)</f>
        <v>..</v>
      </c>
      <c r="L14" s="21" t="str">
        <f>IF(ISERROR(Gross_Inv_NFLD!L66/Hrs_Wkd_NFLD!L14),"..",Gross_Inv_NFLD!L66/Hrs_Wkd_NFLD!L14)</f>
        <v>..</v>
      </c>
      <c r="M14" s="21" t="str">
        <f>IF(ISERROR(Gross_Inv_NFLD!M66/Hrs_Wkd_NFLD!M14),"..",Gross_Inv_NFLD!M66/Hrs_Wkd_NFLD!M14)</f>
        <v>..</v>
      </c>
      <c r="N14" s="21" t="str">
        <f>IF(ISERROR(Gross_Inv_NFLD!N66/Hrs_Wkd_NFLD!N14),"..",Gross_Inv_NFLD!N66/Hrs_Wkd_NFLD!N14)</f>
        <v>..</v>
      </c>
      <c r="O14" s="21" t="str">
        <f>IF(ISERROR(Gross_Inv_NFLD!O66/Hrs_Wkd_NFLD!O14),"..",Gross_Inv_NFLD!O66/Hrs_Wkd_NFLD!O14)</f>
        <v>..</v>
      </c>
      <c r="P14" s="21" t="str">
        <f>IF(ISERROR(Gross_Inv_NFLD!P66/Hrs_Wkd_NFLD!P14),"..",Gross_Inv_NFLD!P66/Hrs_Wkd_NFLD!P14)</f>
        <v>..</v>
      </c>
      <c r="Q14" s="21" t="str">
        <f>IF(ISERROR(Gross_Inv_NFLD!Q66/Hrs_Wkd_NFLD!Q14),"..",Gross_Inv_NFLD!Q66/Hrs_Wkd_NFLD!Q14)</f>
        <v>..</v>
      </c>
      <c r="R14" s="55"/>
    </row>
    <row r="15" spans="1:18">
      <c r="A15" s="5">
        <v>2007</v>
      </c>
      <c r="B15" s="87">
        <f>IF(ISERROR(Gross_Inv_NFLD!B67/Hrs_Wkd_NFLD!B15),"..",Gross_Inv_NFLD!B67/Hrs_Wkd_NFLD!B15)</f>
        <v>8.8082700269788408</v>
      </c>
      <c r="C15" s="21">
        <f>IF(ISERROR(Gross_Inv_NFLD!C67/Hrs_Wkd_NFLD!C15),"..",Gross_Inv_NFLD!C67/Hrs_Wkd_NFLD!C15)</f>
        <v>5.6098172250687028</v>
      </c>
      <c r="D15" s="21" t="str">
        <f>IF(ISERROR(Gross_Inv_NFLD!D67/Hrs_Wkd_NFLD!D15),"..",Gross_Inv_NFLD!D67/Hrs_Wkd_NFLD!D15)</f>
        <v>..</v>
      </c>
      <c r="E15" s="21" t="str">
        <f>IF(ISERROR(Gross_Inv_NFLD!E67/Hrs_Wkd_NFLD!E15),"..",Gross_Inv_NFLD!E67/Hrs_Wkd_NFLD!E15)</f>
        <v>..</v>
      </c>
      <c r="F15" s="21">
        <f>IF(ISERROR(Gross_Inv_NFLD!F67/Hrs_Wkd_NFLD!F15),"..",Gross_Inv_NFLD!F67/Hrs_Wkd_NFLD!F15)</f>
        <v>3.2342201378968904</v>
      </c>
      <c r="G15" s="21" t="str">
        <f>IF(ISERROR(Gross_Inv_NFLD!G67/Hrs_Wkd_NFLD!G15),"..",Gross_Inv_NFLD!G67/Hrs_Wkd_NFLD!G15)</f>
        <v>..</v>
      </c>
      <c r="H15" s="21">
        <f>IF(ISERROR(Gross_Inv_NFLD!H67/Hrs_Wkd_NFLD!H15),"..",Gross_Inv_NFLD!H67/Hrs_Wkd_NFLD!H15)</f>
        <v>1.5885398235213395</v>
      </c>
      <c r="I15" s="21">
        <f>IF(ISERROR(Gross_Inv_NFLD!I67/Hrs_Wkd_NFLD!I15),"..",Gross_Inv_NFLD!I67/Hrs_Wkd_NFLD!I15)</f>
        <v>2.0708172519259413</v>
      </c>
      <c r="J15" s="21" t="str">
        <f>IF(ISERROR(Gross_Inv_NFLD!J67/Hrs_Wkd_NFLD!J15),"..",Gross_Inv_NFLD!J67/Hrs_Wkd_NFLD!J15)</f>
        <v>..</v>
      </c>
      <c r="K15" s="21" t="str">
        <f>IF(ISERROR(Gross_Inv_NFLD!K67/Hrs_Wkd_NFLD!K15),"..",Gross_Inv_NFLD!K67/Hrs_Wkd_NFLD!K15)</f>
        <v>..</v>
      </c>
      <c r="L15" s="21" t="str">
        <f>IF(ISERROR(Gross_Inv_NFLD!L67/Hrs_Wkd_NFLD!L15),"..",Gross_Inv_NFLD!L67/Hrs_Wkd_NFLD!L15)</f>
        <v>..</v>
      </c>
      <c r="M15" s="21" t="str">
        <f>IF(ISERROR(Gross_Inv_NFLD!M67/Hrs_Wkd_NFLD!M15),"..",Gross_Inv_NFLD!M67/Hrs_Wkd_NFLD!M15)</f>
        <v>..</v>
      </c>
      <c r="N15" s="21" t="str">
        <f>IF(ISERROR(Gross_Inv_NFLD!N67/Hrs_Wkd_NFLD!N15),"..",Gross_Inv_NFLD!N67/Hrs_Wkd_NFLD!N15)</f>
        <v>..</v>
      </c>
      <c r="O15" s="21" t="str">
        <f>IF(ISERROR(Gross_Inv_NFLD!O67/Hrs_Wkd_NFLD!O15),"..",Gross_Inv_NFLD!O67/Hrs_Wkd_NFLD!O15)</f>
        <v>..</v>
      </c>
      <c r="P15" s="21" t="str">
        <f>IF(ISERROR(Gross_Inv_NFLD!P67/Hrs_Wkd_NFLD!P15),"..",Gross_Inv_NFLD!P67/Hrs_Wkd_NFLD!P15)</f>
        <v>..</v>
      </c>
      <c r="Q15" s="21" t="str">
        <f>IF(ISERROR(Gross_Inv_NFLD!Q67/Hrs_Wkd_NFLD!Q15),"..",Gross_Inv_NFLD!Q67/Hrs_Wkd_NFLD!Q15)</f>
        <v>..</v>
      </c>
      <c r="R15" s="55"/>
    </row>
    <row r="16" spans="1:18">
      <c r="A16" s="5">
        <v>2008</v>
      </c>
      <c r="B16" s="87">
        <f>IF(ISERROR(Gross_Inv_NFLD!B68/Hrs_Wkd_NFLD!B16),"..",Gross_Inv_NFLD!B68/Hrs_Wkd_NFLD!B16)</f>
        <v>10.666975473762305</v>
      </c>
      <c r="C16" s="21">
        <f>IF(ISERROR(Gross_Inv_NFLD!C68/Hrs_Wkd_NFLD!C16),"..",Gross_Inv_NFLD!C68/Hrs_Wkd_NFLD!C16)</f>
        <v>6.4917541647613204</v>
      </c>
      <c r="D16" s="21" t="str">
        <f>IF(ISERROR(Gross_Inv_NFLD!D68/Hrs_Wkd_NFLD!D16),"..",Gross_Inv_NFLD!D68/Hrs_Wkd_NFLD!D16)</f>
        <v>..</v>
      </c>
      <c r="E16" s="21" t="str">
        <f>IF(ISERROR(Gross_Inv_NFLD!E68/Hrs_Wkd_NFLD!E16),"..",Gross_Inv_NFLD!E68/Hrs_Wkd_NFLD!E16)</f>
        <v>..</v>
      </c>
      <c r="F16" s="21">
        <f>IF(ISERROR(Gross_Inv_NFLD!F68/Hrs_Wkd_NFLD!F16),"..",Gross_Inv_NFLD!F68/Hrs_Wkd_NFLD!F16)</f>
        <v>2.7017119410199308</v>
      </c>
      <c r="G16" s="21" t="str">
        <f>IF(ISERROR(Gross_Inv_NFLD!G68/Hrs_Wkd_NFLD!G16),"..",Gross_Inv_NFLD!G68/Hrs_Wkd_NFLD!G16)</f>
        <v>..</v>
      </c>
      <c r="H16" s="21">
        <f>IF(ISERROR(Gross_Inv_NFLD!H68/Hrs_Wkd_NFLD!H16),"..",Gross_Inv_NFLD!H68/Hrs_Wkd_NFLD!H16)</f>
        <v>2.6384437711667772</v>
      </c>
      <c r="I16" s="21">
        <f>IF(ISERROR(Gross_Inv_NFLD!I68/Hrs_Wkd_NFLD!I16),"..",Gross_Inv_NFLD!I68/Hrs_Wkd_NFLD!I16)</f>
        <v>1.9838636450767901</v>
      </c>
      <c r="J16" s="21" t="str">
        <f>IF(ISERROR(Gross_Inv_NFLD!J68/Hrs_Wkd_NFLD!J16),"..",Gross_Inv_NFLD!J68/Hrs_Wkd_NFLD!J16)</f>
        <v>..</v>
      </c>
      <c r="K16" s="21" t="str">
        <f>IF(ISERROR(Gross_Inv_NFLD!K68/Hrs_Wkd_NFLD!K16),"..",Gross_Inv_NFLD!K68/Hrs_Wkd_NFLD!K16)</f>
        <v>..</v>
      </c>
      <c r="L16" s="21" t="str">
        <f>IF(ISERROR(Gross_Inv_NFLD!L68/Hrs_Wkd_NFLD!L16),"..",Gross_Inv_NFLD!L68/Hrs_Wkd_NFLD!L16)</f>
        <v>..</v>
      </c>
      <c r="M16" s="21" t="str">
        <f>IF(ISERROR(Gross_Inv_NFLD!M68/Hrs_Wkd_NFLD!M16),"..",Gross_Inv_NFLD!M68/Hrs_Wkd_NFLD!M16)</f>
        <v>..</v>
      </c>
      <c r="N16" s="21" t="str">
        <f>IF(ISERROR(Gross_Inv_NFLD!N68/Hrs_Wkd_NFLD!N16),"..",Gross_Inv_NFLD!N68/Hrs_Wkd_NFLD!N16)</f>
        <v>..</v>
      </c>
      <c r="O16" s="21" t="str">
        <f>IF(ISERROR(Gross_Inv_NFLD!O68/Hrs_Wkd_NFLD!O16),"..",Gross_Inv_NFLD!O68/Hrs_Wkd_NFLD!O16)</f>
        <v>..</v>
      </c>
      <c r="P16" s="21" t="str">
        <f>IF(ISERROR(Gross_Inv_NFLD!P68/Hrs_Wkd_NFLD!P16),"..",Gross_Inv_NFLD!P68/Hrs_Wkd_NFLD!P16)</f>
        <v>..</v>
      </c>
      <c r="Q16" s="21" t="str">
        <f>IF(ISERROR(Gross_Inv_NFLD!Q68/Hrs_Wkd_NFLD!Q16),"..",Gross_Inv_NFLD!Q68/Hrs_Wkd_NFLD!Q16)</f>
        <v>..</v>
      </c>
      <c r="R16" s="55"/>
    </row>
    <row r="17" spans="1:18">
      <c r="A17" s="5">
        <v>2009</v>
      </c>
      <c r="B17" s="87">
        <f>IF(ISERROR(Gross_Inv_NFLD!B69/Hrs_Wkd_NFLD!B17),"..",Gross_Inv_NFLD!B69/Hrs_Wkd_NFLD!B17)</f>
        <v>9.7144038233790777</v>
      </c>
      <c r="C17" s="21">
        <f>IF(ISERROR(Gross_Inv_NFLD!C69/Hrs_Wkd_NFLD!C17),"..",Gross_Inv_NFLD!C69/Hrs_Wkd_NFLD!C17)</f>
        <v>6.6352252925440771</v>
      </c>
      <c r="D17" s="21" t="str">
        <f>IF(ISERROR(Gross_Inv_NFLD!D69/Hrs_Wkd_NFLD!D17),"..",Gross_Inv_NFLD!D69/Hrs_Wkd_NFLD!D17)</f>
        <v>..</v>
      </c>
      <c r="E17" s="21" t="str">
        <f>IF(ISERROR(Gross_Inv_NFLD!E69/Hrs_Wkd_NFLD!E17),"..",Gross_Inv_NFLD!E69/Hrs_Wkd_NFLD!E17)</f>
        <v>..</v>
      </c>
      <c r="F17" s="21">
        <f>IF(ISERROR(Gross_Inv_NFLD!F69/Hrs_Wkd_NFLD!F17),"..",Gross_Inv_NFLD!F69/Hrs_Wkd_NFLD!F17)</f>
        <v>2.8091425461025854</v>
      </c>
      <c r="G17" s="21" t="str">
        <f>IF(ISERROR(Gross_Inv_NFLD!G69/Hrs_Wkd_NFLD!G17),"..",Gross_Inv_NFLD!G69/Hrs_Wkd_NFLD!G17)</f>
        <v>..</v>
      </c>
      <c r="H17" s="21">
        <f>IF(ISERROR(Gross_Inv_NFLD!H69/Hrs_Wkd_NFLD!H17),"..",Gross_Inv_NFLD!H69/Hrs_Wkd_NFLD!H17)</f>
        <v>2.1761252482876747</v>
      </c>
      <c r="I17" s="21">
        <f>IF(ISERROR(Gross_Inv_NFLD!I69/Hrs_Wkd_NFLD!I17),"..",Gross_Inv_NFLD!I69/Hrs_Wkd_NFLD!I17)</f>
        <v>1.5923929554454448</v>
      </c>
      <c r="J17" s="21" t="str">
        <f>IF(ISERROR(Gross_Inv_NFLD!J69/Hrs_Wkd_NFLD!J17),"..",Gross_Inv_NFLD!J69/Hrs_Wkd_NFLD!J17)</f>
        <v>..</v>
      </c>
      <c r="K17" s="21" t="str">
        <f>IF(ISERROR(Gross_Inv_NFLD!K69/Hrs_Wkd_NFLD!K17),"..",Gross_Inv_NFLD!K69/Hrs_Wkd_NFLD!K17)</f>
        <v>..</v>
      </c>
      <c r="L17" s="21" t="str">
        <f>IF(ISERROR(Gross_Inv_NFLD!L69/Hrs_Wkd_NFLD!L17),"..",Gross_Inv_NFLD!L69/Hrs_Wkd_NFLD!L17)</f>
        <v>..</v>
      </c>
      <c r="M17" s="21" t="str">
        <f>IF(ISERROR(Gross_Inv_NFLD!M69/Hrs_Wkd_NFLD!M17),"..",Gross_Inv_NFLD!M69/Hrs_Wkd_NFLD!M17)</f>
        <v>..</v>
      </c>
      <c r="N17" s="21" t="str">
        <f>IF(ISERROR(Gross_Inv_NFLD!N69/Hrs_Wkd_NFLD!N17),"..",Gross_Inv_NFLD!N69/Hrs_Wkd_NFLD!N17)</f>
        <v>..</v>
      </c>
      <c r="O17" s="21" t="str">
        <f>IF(ISERROR(Gross_Inv_NFLD!O69/Hrs_Wkd_NFLD!O17),"..",Gross_Inv_NFLD!O69/Hrs_Wkd_NFLD!O17)</f>
        <v>..</v>
      </c>
      <c r="P17" s="21" t="str">
        <f>IF(ISERROR(Gross_Inv_NFLD!P69/Hrs_Wkd_NFLD!P17),"..",Gross_Inv_NFLD!P69/Hrs_Wkd_NFLD!P17)</f>
        <v>..</v>
      </c>
      <c r="Q17" s="21" t="str">
        <f>IF(ISERROR(Gross_Inv_NFLD!Q69/Hrs_Wkd_NFLD!Q17),"..",Gross_Inv_NFLD!Q69/Hrs_Wkd_NFLD!Q17)</f>
        <v>..</v>
      </c>
      <c r="R17" s="55"/>
    </row>
    <row r="18" spans="1:18">
      <c r="A18" s="5">
        <v>2010</v>
      </c>
      <c r="B18" s="87">
        <f>IF(ISERROR(Gross_Inv_NFLD!B70/Hrs_Wkd_NFLD!B18),"..",Gross_Inv_NFLD!B70/Hrs_Wkd_NFLD!B18)</f>
        <v>11.815720850650965</v>
      </c>
      <c r="C18" s="21" t="str">
        <f>IF(ISERROR(Gross_Inv_NFLD!C70/Hrs_Wkd_NFLD!C18),"..",Gross_Inv_NFLD!C70/Hrs_Wkd_NFLD!C18)</f>
        <v>..</v>
      </c>
      <c r="D18" s="21" t="str">
        <f>IF(ISERROR(Gross_Inv_NFLD!D70/Hrs_Wkd_NFLD!D18),"..",Gross_Inv_NFLD!D70/Hrs_Wkd_NFLD!D18)</f>
        <v>..</v>
      </c>
      <c r="E18" s="21" t="str">
        <f>IF(ISERROR(Gross_Inv_NFLD!E70/Hrs_Wkd_NFLD!E18),"..",Gross_Inv_NFLD!E70/Hrs_Wkd_NFLD!E18)</f>
        <v>..</v>
      </c>
      <c r="F18" s="21">
        <f>IF(ISERROR(Gross_Inv_NFLD!F70/Hrs_Wkd_NFLD!F18),"..",Gross_Inv_NFLD!F70/Hrs_Wkd_NFLD!F18)</f>
        <v>3.4482758640214071</v>
      </c>
      <c r="G18" s="21" t="str">
        <f>IF(ISERROR(Gross_Inv_NFLD!G70/Hrs_Wkd_NFLD!G18),"..",Gross_Inv_NFLD!G70/Hrs_Wkd_NFLD!G18)</f>
        <v>..</v>
      </c>
      <c r="H18" s="21" t="str">
        <f>IF(ISERROR(Gross_Inv_NFLD!H70/Hrs_Wkd_NFLD!H18),"..",Gross_Inv_NFLD!H70/Hrs_Wkd_NFLD!H18)</f>
        <v>..</v>
      </c>
      <c r="I18" s="21">
        <f>IF(ISERROR(Gross_Inv_NFLD!I70/Hrs_Wkd_NFLD!I18),"..",Gross_Inv_NFLD!I70/Hrs_Wkd_NFLD!I18)</f>
        <v>2.0692399530029641</v>
      </c>
      <c r="J18" s="21" t="str">
        <f>IF(ISERROR(Gross_Inv_NFLD!J70/Hrs_Wkd_NFLD!J18),"..",Gross_Inv_NFLD!J70/Hrs_Wkd_NFLD!J18)</f>
        <v>..</v>
      </c>
      <c r="K18" s="21" t="str">
        <f>IF(ISERROR(Gross_Inv_NFLD!K70/Hrs_Wkd_NFLD!K18),"..",Gross_Inv_NFLD!K70/Hrs_Wkd_NFLD!K18)</f>
        <v>..</v>
      </c>
      <c r="L18" s="21" t="str">
        <f>IF(ISERROR(Gross_Inv_NFLD!L70/Hrs_Wkd_NFLD!L18),"..",Gross_Inv_NFLD!L70/Hrs_Wkd_NFLD!L18)</f>
        <v>..</v>
      </c>
      <c r="M18" s="21" t="str">
        <f>IF(ISERROR(Gross_Inv_NFLD!M70/Hrs_Wkd_NFLD!M18),"..",Gross_Inv_NFLD!M70/Hrs_Wkd_NFLD!M18)</f>
        <v>..</v>
      </c>
      <c r="N18" s="21" t="str">
        <f>IF(ISERROR(Gross_Inv_NFLD!N70/Hrs_Wkd_NFLD!N18),"..",Gross_Inv_NFLD!N70/Hrs_Wkd_NFLD!N18)</f>
        <v>..</v>
      </c>
      <c r="O18" s="21" t="str">
        <f>IF(ISERROR(Gross_Inv_NFLD!O70/Hrs_Wkd_NFLD!O18),"..",Gross_Inv_NFLD!O70/Hrs_Wkd_NFLD!O18)</f>
        <v>..</v>
      </c>
      <c r="P18" s="21" t="str">
        <f>IF(ISERROR(Gross_Inv_NFLD!P70/Hrs_Wkd_NFLD!P18),"..",Gross_Inv_NFLD!P70/Hrs_Wkd_NFLD!P18)</f>
        <v>..</v>
      </c>
      <c r="Q18" s="21" t="str">
        <f>IF(ISERROR(Gross_Inv_NFLD!Q70/Hrs_Wkd_NFLD!Q18),"..",Gross_Inv_NFLD!Q70/Hrs_Wkd_NFLD!Q18)</f>
        <v>..</v>
      </c>
      <c r="R18" s="55"/>
    </row>
    <row r="19" spans="1:18">
      <c r="A19" s="5">
        <v>2011</v>
      </c>
      <c r="B19" s="87" t="str">
        <f>IF(ISERROR(Gross_Inv_NFLD!B71/Hrs_Wkd_NFLD!B19),"..",Gross_Inv_NFLD!B71/Hrs_Wkd_NFLD!B19)</f>
        <v>..</v>
      </c>
      <c r="C19" s="21" t="str">
        <f>IF(ISERROR(Gross_Inv_NFLD!C71/Hrs_Wkd_NFLD!C19),"..",Gross_Inv_NFLD!C71/Hrs_Wkd_NFLD!C19)</f>
        <v>..</v>
      </c>
      <c r="D19" s="21" t="str">
        <f>IF(ISERROR(Gross_Inv_NFLD!D71/Hrs_Wkd_NFLD!D19),"..",Gross_Inv_NFLD!D71/Hrs_Wkd_NFLD!D19)</f>
        <v>..</v>
      </c>
      <c r="E19" s="21" t="str">
        <f>IF(ISERROR(Gross_Inv_NFLD!E71/Hrs_Wkd_NFLD!E19),"..",Gross_Inv_NFLD!E71/Hrs_Wkd_NFLD!E19)</f>
        <v>..</v>
      </c>
      <c r="F19" s="21" t="str">
        <f>IF(ISERROR(Gross_Inv_NFLD!F71/Hrs_Wkd_NFLD!F19),"..",Gross_Inv_NFLD!F71/Hrs_Wkd_NFLD!F19)</f>
        <v>..</v>
      </c>
      <c r="G19" s="21" t="str">
        <f>IF(ISERROR(Gross_Inv_NFLD!G71/Hrs_Wkd_NFLD!G19),"..",Gross_Inv_NFLD!G71/Hrs_Wkd_NFLD!G19)</f>
        <v>..</v>
      </c>
      <c r="H19" s="21" t="str">
        <f>IF(ISERROR(Gross_Inv_NFLD!H71/Hrs_Wkd_NFLD!H19),"..",Gross_Inv_NFLD!H71/Hrs_Wkd_NFLD!H19)</f>
        <v>..</v>
      </c>
      <c r="I19" s="21" t="str">
        <f>IF(ISERROR(Gross_Inv_NFLD!I71/Hrs_Wkd_NFLD!I19),"..",Gross_Inv_NFLD!I71/Hrs_Wkd_NFLD!I19)</f>
        <v>..</v>
      </c>
      <c r="J19" s="21" t="str">
        <f>IF(ISERROR(Gross_Inv_NFLD!J71/Hrs_Wkd_NFLD!J19),"..",Gross_Inv_NFLD!J71/Hrs_Wkd_NFLD!J19)</f>
        <v>..</v>
      </c>
      <c r="K19" s="21" t="str">
        <f>IF(ISERROR(Gross_Inv_NFLD!K71/Hrs_Wkd_NFLD!K19),"..",Gross_Inv_NFLD!K71/Hrs_Wkd_NFLD!K19)</f>
        <v>..</v>
      </c>
      <c r="L19" s="21" t="str">
        <f>IF(ISERROR(Gross_Inv_NFLD!L71/Hrs_Wkd_NFLD!L19),"..",Gross_Inv_NFLD!L71/Hrs_Wkd_NFLD!L19)</f>
        <v>..</v>
      </c>
      <c r="M19" s="21" t="str">
        <f>IF(ISERROR(Gross_Inv_NFLD!M71/Hrs_Wkd_NFLD!M19),"..",Gross_Inv_NFLD!M71/Hrs_Wkd_NFLD!M19)</f>
        <v>..</v>
      </c>
      <c r="N19" s="21" t="str">
        <f>IF(ISERROR(Gross_Inv_NFLD!N71/Hrs_Wkd_NFLD!N19),"..",Gross_Inv_NFLD!N71/Hrs_Wkd_NFLD!N19)</f>
        <v>..</v>
      </c>
      <c r="O19" s="21" t="str">
        <f>IF(ISERROR(Gross_Inv_NFLD!O71/Hrs_Wkd_NFLD!O19),"..",Gross_Inv_NFLD!O71/Hrs_Wkd_NFLD!O19)</f>
        <v>..</v>
      </c>
      <c r="P19" s="21" t="str">
        <f>IF(ISERROR(Gross_Inv_NFLD!P71/Hrs_Wkd_NFLD!P19),"..",Gross_Inv_NFLD!P71/Hrs_Wkd_NFLD!P19)</f>
        <v>..</v>
      </c>
      <c r="Q19" s="21" t="str">
        <f>IF(ISERROR(Gross_Inv_NFLD!Q71/Hrs_Wkd_NFLD!Q19),"..",Gross_Inv_NFLD!Q71/Hrs_Wkd_NFLD!Q19)</f>
        <v>..</v>
      </c>
      <c r="R19" s="55"/>
    </row>
    <row r="20" spans="1:18">
      <c r="A20" s="5">
        <v>2012</v>
      </c>
      <c r="B20" s="87" t="str">
        <f>IF(ISERROR(Gross_Inv_NFLD!B72/Hrs_Wkd_NFLD!B20),"..",Gross_Inv_NFLD!B72/Hrs_Wkd_NFLD!B20)</f>
        <v>..</v>
      </c>
      <c r="C20" s="21" t="str">
        <f>IF(ISERROR(Gross_Inv_NFLD!C72/Hrs_Wkd_NFLD!C20),"..",Gross_Inv_NFLD!C72/Hrs_Wkd_NFLD!C20)</f>
        <v>..</v>
      </c>
      <c r="D20" s="21" t="str">
        <f>IF(ISERROR(Gross_Inv_NFLD!D72/Hrs_Wkd_NFLD!D20),"..",Gross_Inv_NFLD!D72/Hrs_Wkd_NFLD!D20)</f>
        <v>..</v>
      </c>
      <c r="E20" s="21" t="str">
        <f>IF(ISERROR(Gross_Inv_NFLD!E72/Hrs_Wkd_NFLD!E20),"..",Gross_Inv_NFLD!E72/Hrs_Wkd_NFLD!E20)</f>
        <v>..</v>
      </c>
      <c r="F20" s="21" t="str">
        <f>IF(ISERROR(Gross_Inv_NFLD!F72/Hrs_Wkd_NFLD!F20),"..",Gross_Inv_NFLD!F72/Hrs_Wkd_NFLD!F20)</f>
        <v>..</v>
      </c>
      <c r="G20" s="21" t="str">
        <f>IF(ISERROR(Gross_Inv_NFLD!G72/Hrs_Wkd_NFLD!G20),"..",Gross_Inv_NFLD!G72/Hrs_Wkd_NFLD!G20)</f>
        <v>..</v>
      </c>
      <c r="H20" s="21" t="str">
        <f>IF(ISERROR(Gross_Inv_NFLD!H72/Hrs_Wkd_NFLD!H20),"..",Gross_Inv_NFLD!H72/Hrs_Wkd_NFLD!H20)</f>
        <v>..</v>
      </c>
      <c r="I20" s="21" t="str">
        <f>IF(ISERROR(Gross_Inv_NFLD!I72/Hrs_Wkd_NFLD!I20),"..",Gross_Inv_NFLD!I72/Hrs_Wkd_NFLD!I20)</f>
        <v>..</v>
      </c>
      <c r="J20" s="21" t="str">
        <f>IF(ISERROR(Gross_Inv_NFLD!J72/Hrs_Wkd_NFLD!J20),"..",Gross_Inv_NFLD!J72/Hrs_Wkd_NFLD!J20)</f>
        <v>..</v>
      </c>
      <c r="K20" s="21" t="str">
        <f>IF(ISERROR(Gross_Inv_NFLD!K72/Hrs_Wkd_NFLD!K20),"..",Gross_Inv_NFLD!K72/Hrs_Wkd_NFLD!K20)</f>
        <v>..</v>
      </c>
      <c r="L20" s="21" t="str">
        <f>IF(ISERROR(Gross_Inv_NFLD!L72/Hrs_Wkd_NFLD!L20),"..",Gross_Inv_NFLD!L72/Hrs_Wkd_NFLD!L20)</f>
        <v>..</v>
      </c>
      <c r="M20" s="21" t="str">
        <f>IF(ISERROR(Gross_Inv_NFLD!M72/Hrs_Wkd_NFLD!M20),"..",Gross_Inv_NFLD!M72/Hrs_Wkd_NFLD!M20)</f>
        <v>..</v>
      </c>
      <c r="N20" s="21" t="str">
        <f>IF(ISERROR(Gross_Inv_NFLD!N72/Hrs_Wkd_NFLD!N20),"..",Gross_Inv_NFLD!N72/Hrs_Wkd_NFLD!N20)</f>
        <v>..</v>
      </c>
      <c r="O20" s="21" t="str">
        <f>IF(ISERROR(Gross_Inv_NFLD!O72/Hrs_Wkd_NFLD!O20),"..",Gross_Inv_NFLD!O72/Hrs_Wkd_NFLD!O20)</f>
        <v>..</v>
      </c>
      <c r="P20" s="21" t="str">
        <f>IF(ISERROR(Gross_Inv_NFLD!P72/Hrs_Wkd_NFLD!P20),"..",Gross_Inv_NFLD!P72/Hrs_Wkd_NFLD!P20)</f>
        <v>..</v>
      </c>
      <c r="Q20" s="21" t="str">
        <f>IF(ISERROR(Gross_Inv_NFLD!Q72/Hrs_Wkd_NFLD!Q20),"..",Gross_Inv_NFLD!Q72/Hrs_Wkd_NFLD!Q20)</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8"/>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1.6626663568617861</v>
      </c>
      <c r="C23" s="9" t="str">
        <f t="shared" si="0"/>
        <v>n.a.</v>
      </c>
      <c r="D23" s="9" t="str">
        <f t="shared" si="0"/>
        <v>n.a.</v>
      </c>
      <c r="E23" s="9" t="str">
        <f t="shared" si="0"/>
        <v>n.a.</v>
      </c>
      <c r="F23" s="9">
        <f t="shared" si="0"/>
        <v>9.0630729384560063</v>
      </c>
      <c r="G23" s="9" t="str">
        <f t="shared" si="0"/>
        <v>n.a.</v>
      </c>
      <c r="H23" s="28" t="str">
        <f t="shared" si="0"/>
        <v>n.a.</v>
      </c>
      <c r="I23" s="28">
        <f t="shared" si="0"/>
        <v>2.5393722536718455</v>
      </c>
      <c r="J23" s="28" t="str">
        <f t="shared" si="0"/>
        <v>n.a.</v>
      </c>
      <c r="K23" s="28" t="str">
        <f t="shared" si="0"/>
        <v>n.a.</v>
      </c>
      <c r="L23" s="28" t="str">
        <f t="shared" si="0"/>
        <v>n.a.</v>
      </c>
      <c r="M23" s="28" t="str">
        <f t="shared" si="0"/>
        <v>n.a.</v>
      </c>
      <c r="N23" s="28" t="str">
        <f t="shared" si="0"/>
        <v>n.a.</v>
      </c>
      <c r="O23" s="28" t="str">
        <f t="shared" si="0"/>
        <v>n.a.</v>
      </c>
      <c r="P23" s="28" t="str">
        <f t="shared" si="0"/>
        <v>n.a.</v>
      </c>
      <c r="Q23" s="58" t="str">
        <f t="shared" si="0"/>
        <v>n.a.</v>
      </c>
      <c r="R23" s="55"/>
    </row>
    <row r="24" spans="1:18">
      <c r="A24" s="26" t="s">
        <v>19</v>
      </c>
      <c r="B24" s="16">
        <f t="shared" si="0"/>
        <v>-1.4646219736553001</v>
      </c>
      <c r="C24" s="9">
        <f t="shared" si="0"/>
        <v>13.543609092421139</v>
      </c>
      <c r="D24" s="9" t="str">
        <f t="shared" si="0"/>
        <v>n.a.</v>
      </c>
      <c r="E24" s="9" t="str">
        <f t="shared" si="0"/>
        <v>n.a.</v>
      </c>
      <c r="F24" s="9">
        <f t="shared" si="0"/>
        <v>12.853036789505179</v>
      </c>
      <c r="G24" s="9">
        <f t="shared" si="0"/>
        <v>-3.4870304967254406</v>
      </c>
      <c r="H24" s="28">
        <f t="shared" si="0"/>
        <v>18.698269960568737</v>
      </c>
      <c r="I24" s="28">
        <f t="shared" si="0"/>
        <v>-11.552939560147335</v>
      </c>
      <c r="J24" s="28" t="str">
        <f t="shared" si="0"/>
        <v>n.a.</v>
      </c>
      <c r="K24" s="28" t="str">
        <f t="shared" si="0"/>
        <v>n.a.</v>
      </c>
      <c r="L24" s="28" t="str">
        <f t="shared" si="0"/>
        <v>n.a.</v>
      </c>
      <c r="M24" s="28" t="str">
        <f t="shared" si="0"/>
        <v>n.a.</v>
      </c>
      <c r="N24" s="28" t="str">
        <f t="shared" si="0"/>
        <v>n.a.</v>
      </c>
      <c r="O24" s="28" t="str">
        <f t="shared" si="0"/>
        <v>n.a.</v>
      </c>
      <c r="P24" s="28">
        <f t="shared" si="0"/>
        <v>5.5206245285254418</v>
      </c>
      <c r="Q24" s="28" t="str">
        <f t="shared" si="0"/>
        <v>n.a.</v>
      </c>
      <c r="R24" s="55"/>
    </row>
    <row r="25" spans="1:18">
      <c r="A25" s="26" t="s">
        <v>20</v>
      </c>
      <c r="B25" s="16">
        <f t="shared" si="0"/>
        <v>2.6200657647275749</v>
      </c>
      <c r="C25" s="9" t="str">
        <f t="shared" si="0"/>
        <v>n.a.</v>
      </c>
      <c r="D25" s="9" t="str">
        <f t="shared" si="0"/>
        <v>n.a.</v>
      </c>
      <c r="E25" s="9" t="str">
        <f t="shared" si="0"/>
        <v>n.a.</v>
      </c>
      <c r="F25" s="9">
        <f t="shared" si="0"/>
        <v>7.95110050968455</v>
      </c>
      <c r="G25" s="9" t="str">
        <f t="shared" si="0"/>
        <v>n.a.</v>
      </c>
      <c r="H25" s="28" t="str">
        <f t="shared" si="0"/>
        <v>n.a.</v>
      </c>
      <c r="I25" s="28">
        <f t="shared" si="0"/>
        <v>7.1896442591663279</v>
      </c>
      <c r="J25" s="28" t="str">
        <f t="shared" si="0"/>
        <v>n.a.</v>
      </c>
      <c r="K25" s="28" t="str">
        <f t="shared" si="0"/>
        <v>n.a.</v>
      </c>
      <c r="L25" s="28" t="str">
        <f t="shared" si="0"/>
        <v>n.a.</v>
      </c>
      <c r="M25" s="28" t="str">
        <f t="shared" si="0"/>
        <v>n.a.</v>
      </c>
      <c r="N25" s="28" t="str">
        <f t="shared" si="0"/>
        <v>n.a.</v>
      </c>
      <c r="O25" s="28" t="str">
        <f t="shared" si="0"/>
        <v>n.a.</v>
      </c>
      <c r="P25" s="28" t="str">
        <f t="shared" si="0"/>
        <v>n.a.</v>
      </c>
      <c r="Q25" s="28" t="str">
        <f t="shared" si="0"/>
        <v>n.a.</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 t="shared" ref="B31:Q31" si="1">IF(ISERROR((B5/$B5)*100),"..",(B5/$B5)*100)</f>
        <v>100</v>
      </c>
      <c r="C31" s="21">
        <f t="shared" si="1"/>
        <v>27.256940547248625</v>
      </c>
      <c r="D31" s="21" t="str">
        <f t="shared" si="1"/>
        <v>..</v>
      </c>
      <c r="E31" s="21" t="str">
        <f t="shared" si="1"/>
        <v>..</v>
      </c>
      <c r="F31" s="21">
        <f t="shared" si="1"/>
        <v>11.706598843028106</v>
      </c>
      <c r="G31" s="21">
        <f t="shared" si="1"/>
        <v>53.820677343041709</v>
      </c>
      <c r="H31" s="21">
        <f t="shared" si="1"/>
        <v>19.741601688744943</v>
      </c>
      <c r="I31" s="21">
        <f t="shared" si="1"/>
        <v>15.66287831959646</v>
      </c>
      <c r="J31" s="21" t="str">
        <f t="shared" si="1"/>
        <v>..</v>
      </c>
      <c r="K31" s="21">
        <f t="shared" si="1"/>
        <v>135.00166589838966</v>
      </c>
      <c r="L31" s="21">
        <f t="shared" si="1"/>
        <v>52.756299925638942</v>
      </c>
      <c r="M31" s="21" t="str">
        <f t="shared" si="1"/>
        <v>..</v>
      </c>
      <c r="N31" s="21" t="str">
        <f t="shared" si="1"/>
        <v>..</v>
      </c>
      <c r="O31" s="21" t="str">
        <f t="shared" si="1"/>
        <v>..</v>
      </c>
      <c r="P31" s="21">
        <f t="shared" si="1"/>
        <v>6.0760906215310859</v>
      </c>
      <c r="Q31" s="21" t="str">
        <f t="shared" si="1"/>
        <v>..</v>
      </c>
      <c r="R31" s="55"/>
    </row>
    <row r="32" spans="1:18">
      <c r="A32" s="5">
        <v>1998</v>
      </c>
      <c r="B32" s="87">
        <f t="shared" ref="B32:Q32" si="2">IF(ISERROR((B6/$B6)*100),"..",(B6/$B6)*100)</f>
        <v>100</v>
      </c>
      <c r="C32" s="21">
        <f t="shared" si="2"/>
        <v>33.883108388784109</v>
      </c>
      <c r="D32" s="21" t="str">
        <f t="shared" si="2"/>
        <v>..</v>
      </c>
      <c r="E32" s="21" t="str">
        <f t="shared" si="2"/>
        <v>..</v>
      </c>
      <c r="F32" s="21">
        <f t="shared" si="2"/>
        <v>13.69422477458799</v>
      </c>
      <c r="G32" s="21">
        <f t="shared" si="2"/>
        <v>83.167800693000643</v>
      </c>
      <c r="H32" s="21">
        <f t="shared" si="2"/>
        <v>14.869713205021066</v>
      </c>
      <c r="I32" s="21">
        <f t="shared" si="2"/>
        <v>11.622199058664409</v>
      </c>
      <c r="J32" s="21" t="str">
        <f t="shared" si="2"/>
        <v>..</v>
      </c>
      <c r="K32" s="21">
        <f t="shared" si="2"/>
        <v>198.86054497350241</v>
      </c>
      <c r="L32" s="21">
        <f t="shared" si="2"/>
        <v>79.318892058655905</v>
      </c>
      <c r="M32" s="21" t="str">
        <f t="shared" si="2"/>
        <v>..</v>
      </c>
      <c r="N32" s="21" t="str">
        <f t="shared" si="2"/>
        <v>..</v>
      </c>
      <c r="O32" s="21" t="str">
        <f t="shared" si="2"/>
        <v>..</v>
      </c>
      <c r="P32" s="21">
        <f t="shared" si="2"/>
        <v>7.7264275221398222</v>
      </c>
      <c r="Q32" s="21" t="str">
        <f t="shared" si="2"/>
        <v>..</v>
      </c>
      <c r="R32" s="55"/>
    </row>
    <row r="33" spans="1:18">
      <c r="A33" s="5">
        <v>1999</v>
      </c>
      <c r="B33" s="87">
        <f t="shared" ref="B33:Q33" si="3">IF(ISERROR((B7/$B7)*100),"..",(B7/$B7)*100)</f>
        <v>100</v>
      </c>
      <c r="C33" s="21">
        <f t="shared" si="3"/>
        <v>34.782244351482866</v>
      </c>
      <c r="D33" s="21" t="str">
        <f t="shared" si="3"/>
        <v>..</v>
      </c>
      <c r="E33" s="21" t="str">
        <f t="shared" si="3"/>
        <v>..</v>
      </c>
      <c r="F33" s="21">
        <f t="shared" si="3"/>
        <v>13.260896144320366</v>
      </c>
      <c r="G33" s="21">
        <f t="shared" si="3"/>
        <v>40.631006963646655</v>
      </c>
      <c r="H33" s="21">
        <f t="shared" si="3"/>
        <v>22.976092989052145</v>
      </c>
      <c r="I33" s="21">
        <f t="shared" si="3"/>
        <v>7.3686584615893862</v>
      </c>
      <c r="J33" s="21" t="str">
        <f t="shared" si="3"/>
        <v>..</v>
      </c>
      <c r="K33" s="21">
        <f t="shared" si="3"/>
        <v>147.27336749086194</v>
      </c>
      <c r="L33" s="21">
        <f t="shared" si="3"/>
        <v>0</v>
      </c>
      <c r="M33" s="21" t="str">
        <f t="shared" si="3"/>
        <v>..</v>
      </c>
      <c r="N33" s="21" t="str">
        <f t="shared" si="3"/>
        <v>..</v>
      </c>
      <c r="O33" s="21" t="str">
        <f t="shared" si="3"/>
        <v>..</v>
      </c>
      <c r="P33" s="21">
        <f t="shared" si="3"/>
        <v>4.3353839049483689</v>
      </c>
      <c r="Q33" s="21" t="str">
        <f t="shared" si="3"/>
        <v>..</v>
      </c>
      <c r="R33" s="55"/>
    </row>
    <row r="34" spans="1:18">
      <c r="A34" s="5">
        <v>2000</v>
      </c>
      <c r="B34" s="87">
        <f t="shared" ref="B34:Q34" si="4">IF(ISERROR((B8/$B8)*100),"..",(B8/$B8)*100)</f>
        <v>100</v>
      </c>
      <c r="C34" s="21">
        <f t="shared" si="4"/>
        <v>41.705048384770492</v>
      </c>
      <c r="D34" s="21" t="str">
        <f t="shared" si="4"/>
        <v>..</v>
      </c>
      <c r="E34" s="21" t="str">
        <f t="shared" si="4"/>
        <v>..</v>
      </c>
      <c r="F34" s="21">
        <f t="shared" si="4"/>
        <v>17.587087546833317</v>
      </c>
      <c r="G34" s="21">
        <f t="shared" si="4"/>
        <v>50.574271119540846</v>
      </c>
      <c r="H34" s="21">
        <f t="shared" si="4"/>
        <v>34.509525776885546</v>
      </c>
      <c r="I34" s="21">
        <f t="shared" si="4"/>
        <v>11.327790895757779</v>
      </c>
      <c r="J34" s="21" t="str">
        <f t="shared" si="4"/>
        <v>..</v>
      </c>
      <c r="K34" s="21" t="str">
        <f t="shared" si="4"/>
        <v>..</v>
      </c>
      <c r="L34" s="21" t="str">
        <f t="shared" si="4"/>
        <v>..</v>
      </c>
      <c r="M34" s="21" t="str">
        <f t="shared" si="4"/>
        <v>..</v>
      </c>
      <c r="N34" s="21" t="str">
        <f t="shared" si="4"/>
        <v>..</v>
      </c>
      <c r="O34" s="21" t="str">
        <f t="shared" si="4"/>
        <v>..</v>
      </c>
      <c r="P34" s="21">
        <f t="shared" si="4"/>
        <v>7.4620772394696377</v>
      </c>
      <c r="Q34" s="21" t="str">
        <f t="shared" si="4"/>
        <v>..</v>
      </c>
      <c r="R34" s="55"/>
    </row>
    <row r="35" spans="1:18">
      <c r="A35" s="5">
        <v>2001</v>
      </c>
      <c r="B35" s="87">
        <f t="shared" ref="B35:Q35" si="5">IF(ISERROR((B9/$B9)*100),"..",(B9/$B9)*100)</f>
        <v>100</v>
      </c>
      <c r="C35" s="21">
        <f t="shared" si="5"/>
        <v>48.717819083007626</v>
      </c>
      <c r="D35" s="21" t="str">
        <f t="shared" si="5"/>
        <v>..</v>
      </c>
      <c r="E35" s="21" t="str">
        <f t="shared" si="5"/>
        <v>..</v>
      </c>
      <c r="F35" s="21">
        <f t="shared" si="5"/>
        <v>17.202489272490848</v>
      </c>
      <c r="G35" s="21">
        <f t="shared" si="5"/>
        <v>48.860022735121369</v>
      </c>
      <c r="H35" s="21">
        <f t="shared" si="5"/>
        <v>27.725974033685972</v>
      </c>
      <c r="I35" s="21">
        <f t="shared" si="5"/>
        <v>19.872976055516219</v>
      </c>
      <c r="J35" s="21" t="str">
        <f t="shared" si="5"/>
        <v>..</v>
      </c>
      <c r="K35" s="21" t="str">
        <f t="shared" si="5"/>
        <v>..</v>
      </c>
      <c r="L35" s="21" t="str">
        <f t="shared" si="5"/>
        <v>..</v>
      </c>
      <c r="M35" s="21" t="str">
        <f t="shared" si="5"/>
        <v>..</v>
      </c>
      <c r="N35" s="21" t="str">
        <f t="shared" si="5"/>
        <v>..</v>
      </c>
      <c r="O35" s="21" t="str">
        <f t="shared" si="5"/>
        <v>..</v>
      </c>
      <c r="P35" s="21">
        <f t="shared" si="5"/>
        <v>7.286778339840942</v>
      </c>
      <c r="Q35" s="21" t="str">
        <f t="shared" si="5"/>
        <v>..</v>
      </c>
      <c r="R35" s="55"/>
    </row>
    <row r="36" spans="1:18">
      <c r="A36" s="5">
        <v>2002</v>
      </c>
      <c r="B36" s="87">
        <f t="shared" ref="B36:Q36" si="6">IF(ISERROR((B10/$B10)*100),"..",(B10/$B10)*100)</f>
        <v>100</v>
      </c>
      <c r="C36" s="21">
        <f t="shared" si="6"/>
        <v>63.540015734859253</v>
      </c>
      <c r="D36" s="21" t="str">
        <f t="shared" si="6"/>
        <v>..</v>
      </c>
      <c r="E36" s="21" t="str">
        <f t="shared" si="6"/>
        <v>..</v>
      </c>
      <c r="F36" s="21">
        <f t="shared" si="6"/>
        <v>16.256582359530995</v>
      </c>
      <c r="G36" s="21">
        <f t="shared" si="6"/>
        <v>55.234401196373831</v>
      </c>
      <c r="H36" s="21">
        <f t="shared" si="6"/>
        <v>27.977535901422513</v>
      </c>
      <c r="I36" s="21">
        <f t="shared" si="6"/>
        <v>16.278915446136693</v>
      </c>
      <c r="J36" s="21" t="str">
        <f t="shared" si="6"/>
        <v>..</v>
      </c>
      <c r="K36" s="21" t="str">
        <f t="shared" si="6"/>
        <v>..</v>
      </c>
      <c r="L36" s="21" t="str">
        <f t="shared" si="6"/>
        <v>..</v>
      </c>
      <c r="M36" s="21" t="str">
        <f t="shared" si="6"/>
        <v>..</v>
      </c>
      <c r="N36" s="21" t="str">
        <f t="shared" si="6"/>
        <v>..</v>
      </c>
      <c r="O36" s="21" t="str">
        <f t="shared" si="6"/>
        <v>..</v>
      </c>
      <c r="P36" s="21">
        <f t="shared" si="6"/>
        <v>12.383952774261134</v>
      </c>
      <c r="Q36" s="21" t="str">
        <f t="shared" si="6"/>
        <v>..</v>
      </c>
      <c r="R36" s="55"/>
    </row>
    <row r="37" spans="1:18">
      <c r="A37" s="5">
        <v>2003</v>
      </c>
      <c r="B37" s="87">
        <f t="shared" ref="B37:Q37" si="7">IF(ISERROR((B11/$B11)*100),"..",(B11/$B11)*100)</f>
        <v>100</v>
      </c>
      <c r="C37" s="21">
        <f t="shared" si="7"/>
        <v>61.20405577760777</v>
      </c>
      <c r="D37" s="21" t="str">
        <f t="shared" si="7"/>
        <v>..</v>
      </c>
      <c r="E37" s="21" t="str">
        <f t="shared" si="7"/>
        <v>..</v>
      </c>
      <c r="F37" s="21">
        <f t="shared" si="7"/>
        <v>16.146076873876869</v>
      </c>
      <c r="G37" s="21">
        <f t="shared" si="7"/>
        <v>40.904148236986074</v>
      </c>
      <c r="H37" s="21">
        <f t="shared" si="7"/>
        <v>25.573562154666529</v>
      </c>
      <c r="I37" s="21">
        <f t="shared" si="7"/>
        <v>21.091849544574309</v>
      </c>
      <c r="J37" s="21" t="str">
        <f t="shared" si="7"/>
        <v>..</v>
      </c>
      <c r="K37" s="21" t="str">
        <f t="shared" si="7"/>
        <v>..</v>
      </c>
      <c r="L37" s="21" t="str">
        <f t="shared" si="7"/>
        <v>..</v>
      </c>
      <c r="M37" s="21" t="str">
        <f t="shared" si="7"/>
        <v>..</v>
      </c>
      <c r="N37" s="21" t="str">
        <f t="shared" si="7"/>
        <v>..</v>
      </c>
      <c r="O37" s="21" t="str">
        <f t="shared" si="7"/>
        <v>..</v>
      </c>
      <c r="P37" s="21">
        <f t="shared" si="7"/>
        <v>11.088136317767807</v>
      </c>
      <c r="Q37" s="21" t="str">
        <f t="shared" si="7"/>
        <v>..</v>
      </c>
      <c r="R37" s="55"/>
    </row>
    <row r="38" spans="1:18">
      <c r="A38" s="5">
        <v>2004</v>
      </c>
      <c r="B38" s="87">
        <f t="shared" ref="B38:Q38" si="8">IF(ISERROR((B12/$B12)*100),"..",(B12/$B12)*100)</f>
        <v>100</v>
      </c>
      <c r="C38" s="21">
        <f t="shared" si="8"/>
        <v>54.008315074011584</v>
      </c>
      <c r="D38" s="21" t="str">
        <f t="shared" si="8"/>
        <v>..</v>
      </c>
      <c r="E38" s="21" t="str">
        <f t="shared" si="8"/>
        <v>..</v>
      </c>
      <c r="F38" s="21">
        <f t="shared" si="8"/>
        <v>15.599732824058323</v>
      </c>
      <c r="G38" s="21">
        <f t="shared" si="8"/>
        <v>42.824242782896022</v>
      </c>
      <c r="H38" s="21">
        <f t="shared" si="8"/>
        <v>18.678496425803317</v>
      </c>
      <c r="I38" s="21">
        <f t="shared" si="8"/>
        <v>16.663454020572672</v>
      </c>
      <c r="J38" s="21" t="str">
        <f t="shared" si="8"/>
        <v>..</v>
      </c>
      <c r="K38" s="21" t="str">
        <f t="shared" si="8"/>
        <v>..</v>
      </c>
      <c r="L38" s="21" t="str">
        <f t="shared" si="8"/>
        <v>..</v>
      </c>
      <c r="M38" s="21" t="str">
        <f t="shared" si="8"/>
        <v>..</v>
      </c>
      <c r="N38" s="21" t="str">
        <f t="shared" si="8"/>
        <v>..</v>
      </c>
      <c r="O38" s="21" t="str">
        <f t="shared" si="8"/>
        <v>..</v>
      </c>
      <c r="P38" s="21">
        <f t="shared" si="8"/>
        <v>12.297120282206688</v>
      </c>
      <c r="Q38" s="21" t="str">
        <f t="shared" si="8"/>
        <v>..</v>
      </c>
      <c r="R38" s="55"/>
    </row>
    <row r="39" spans="1:18">
      <c r="A39" s="5">
        <v>2005</v>
      </c>
      <c r="B39" s="87">
        <f t="shared" ref="B39:Q39" si="9">IF(ISERROR((B13/$B13)*100),"..",(B13/$B13)*100)</f>
        <v>100</v>
      </c>
      <c r="C39" s="21">
        <f t="shared" si="9"/>
        <v>46.309022933141911</v>
      </c>
      <c r="D39" s="21" t="str">
        <f t="shared" si="9"/>
        <v>..</v>
      </c>
      <c r="E39" s="21" t="str">
        <f t="shared" si="9"/>
        <v>..</v>
      </c>
      <c r="F39" s="21">
        <f t="shared" si="9"/>
        <v>14.524214607264183</v>
      </c>
      <c r="G39" s="21">
        <f t="shared" si="9"/>
        <v>60.607707954948722</v>
      </c>
      <c r="H39" s="21">
        <f t="shared" si="9"/>
        <v>16.884010016007682</v>
      </c>
      <c r="I39" s="21">
        <f t="shared" si="9"/>
        <v>13.539377813395955</v>
      </c>
      <c r="J39" s="21" t="str">
        <f t="shared" si="9"/>
        <v>..</v>
      </c>
      <c r="K39" s="21" t="str">
        <f t="shared" si="9"/>
        <v>..</v>
      </c>
      <c r="L39" s="21" t="str">
        <f t="shared" si="9"/>
        <v>..</v>
      </c>
      <c r="M39" s="21" t="str">
        <f t="shared" si="9"/>
        <v>..</v>
      </c>
      <c r="N39" s="21" t="str">
        <f t="shared" si="9"/>
        <v>..</v>
      </c>
      <c r="O39" s="21" t="str">
        <f t="shared" si="9"/>
        <v>..</v>
      </c>
      <c r="P39" s="21">
        <f t="shared" si="9"/>
        <v>14.160625013466602</v>
      </c>
      <c r="Q39" s="21" t="str">
        <f t="shared" si="9"/>
        <v>..</v>
      </c>
      <c r="R39" s="55"/>
    </row>
    <row r="40" spans="1:18">
      <c r="A40" s="5">
        <v>2006</v>
      </c>
      <c r="B40" s="87">
        <f t="shared" ref="B40:Q40" si="10">IF(ISERROR((B14/$B14)*100),"..",(B14/$B14)*100)</f>
        <v>100</v>
      </c>
      <c r="C40" s="21">
        <f t="shared" si="10"/>
        <v>50.582863331429074</v>
      </c>
      <c r="D40" s="21" t="str">
        <f t="shared" si="10"/>
        <v>..</v>
      </c>
      <c r="E40" s="21" t="str">
        <f t="shared" si="10"/>
        <v>..</v>
      </c>
      <c r="F40" s="21">
        <f t="shared" si="10"/>
        <v>17.021698102834542</v>
      </c>
      <c r="G40" s="21">
        <f t="shared" si="10"/>
        <v>0</v>
      </c>
      <c r="H40" s="21">
        <f t="shared" si="10"/>
        <v>19.283827250056632</v>
      </c>
      <c r="I40" s="21">
        <f t="shared" si="10"/>
        <v>18.460735014440733</v>
      </c>
      <c r="J40" s="21" t="str">
        <f t="shared" si="10"/>
        <v>..</v>
      </c>
      <c r="K40" s="21" t="str">
        <f t="shared" si="10"/>
        <v>..</v>
      </c>
      <c r="L40" s="21" t="str">
        <f t="shared" si="10"/>
        <v>..</v>
      </c>
      <c r="M40" s="21" t="str">
        <f t="shared" si="10"/>
        <v>..</v>
      </c>
      <c r="N40" s="21" t="str">
        <f t="shared" si="10"/>
        <v>..</v>
      </c>
      <c r="O40" s="21" t="str">
        <f t="shared" si="10"/>
        <v>..</v>
      </c>
      <c r="P40" s="21" t="str">
        <f t="shared" si="10"/>
        <v>..</v>
      </c>
      <c r="Q40" s="21" t="str">
        <f t="shared" si="10"/>
        <v>..</v>
      </c>
      <c r="R40" s="55"/>
    </row>
    <row r="41" spans="1:18">
      <c r="A41" s="5">
        <v>2007</v>
      </c>
      <c r="B41" s="87">
        <f t="shared" ref="B41:Q41" si="11">IF(ISERROR((B15/$B15)*100),"..",(B15/$B15)*100)</f>
        <v>100</v>
      </c>
      <c r="C41" s="21">
        <f t="shared" si="11"/>
        <v>63.688070505177521</v>
      </c>
      <c r="D41" s="21" t="str">
        <f t="shared" si="11"/>
        <v>..</v>
      </c>
      <c r="E41" s="21" t="str">
        <f t="shared" si="11"/>
        <v>..</v>
      </c>
      <c r="F41" s="21">
        <f t="shared" si="11"/>
        <v>36.717994884248569</v>
      </c>
      <c r="G41" s="21" t="str">
        <f t="shared" si="11"/>
        <v>..</v>
      </c>
      <c r="H41" s="21">
        <f t="shared" si="11"/>
        <v>18.034640385181227</v>
      </c>
      <c r="I41" s="21">
        <f t="shared" si="11"/>
        <v>23.509920172556441</v>
      </c>
      <c r="J41" s="21" t="str">
        <f t="shared" si="11"/>
        <v>..</v>
      </c>
      <c r="K41" s="21" t="str">
        <f t="shared" si="11"/>
        <v>..</v>
      </c>
      <c r="L41" s="21" t="str">
        <f t="shared" si="11"/>
        <v>..</v>
      </c>
      <c r="M41" s="21" t="str">
        <f t="shared" si="11"/>
        <v>..</v>
      </c>
      <c r="N41" s="21" t="str">
        <f t="shared" si="11"/>
        <v>..</v>
      </c>
      <c r="O41" s="21" t="str">
        <f t="shared" si="11"/>
        <v>..</v>
      </c>
      <c r="P41" s="21" t="str">
        <f t="shared" si="11"/>
        <v>..</v>
      </c>
      <c r="Q41" s="21" t="str">
        <f t="shared" si="11"/>
        <v>..</v>
      </c>
      <c r="R41" s="55"/>
    </row>
    <row r="42" spans="1:18">
      <c r="A42" s="5">
        <v>2008</v>
      </c>
      <c r="B42" s="87">
        <f t="shared" ref="B42:Q42" si="12">IF(ISERROR((B16/$B16)*100),"..",(B16/$B16)*100)</f>
        <v>100</v>
      </c>
      <c r="C42" s="21">
        <f t="shared" si="12"/>
        <v>60.858433402506371</v>
      </c>
      <c r="D42" s="21" t="str">
        <f t="shared" si="12"/>
        <v>..</v>
      </c>
      <c r="E42" s="21" t="str">
        <f t="shared" si="12"/>
        <v>..</v>
      </c>
      <c r="F42" s="21">
        <f t="shared" si="12"/>
        <v>25.327816189934683</v>
      </c>
      <c r="G42" s="21" t="str">
        <f t="shared" si="12"/>
        <v>..</v>
      </c>
      <c r="H42" s="21">
        <f t="shared" si="12"/>
        <v>24.734694268835536</v>
      </c>
      <c r="I42" s="21">
        <f t="shared" si="12"/>
        <v>18.598183242818216</v>
      </c>
      <c r="J42" s="21" t="str">
        <f t="shared" si="12"/>
        <v>..</v>
      </c>
      <c r="K42" s="21" t="str">
        <f t="shared" si="12"/>
        <v>..</v>
      </c>
      <c r="L42" s="21" t="str">
        <f t="shared" si="12"/>
        <v>..</v>
      </c>
      <c r="M42" s="21" t="str">
        <f t="shared" si="12"/>
        <v>..</v>
      </c>
      <c r="N42" s="21" t="str">
        <f t="shared" si="12"/>
        <v>..</v>
      </c>
      <c r="O42" s="21" t="str">
        <f t="shared" si="12"/>
        <v>..</v>
      </c>
      <c r="P42" s="21" t="str">
        <f t="shared" si="12"/>
        <v>..</v>
      </c>
      <c r="Q42" s="21" t="str">
        <f t="shared" si="12"/>
        <v>..</v>
      </c>
      <c r="R42" s="55"/>
    </row>
    <row r="43" spans="1:18">
      <c r="A43" s="5">
        <v>2009</v>
      </c>
      <c r="B43" s="87">
        <f t="shared" ref="B43:Q43" si="13">IF(ISERROR((B17/$B17)*100),"..",(B17/$B17)*100)</f>
        <v>100</v>
      </c>
      <c r="C43" s="21">
        <f t="shared" si="13"/>
        <v>68.302959329068401</v>
      </c>
      <c r="D43" s="21" t="str">
        <f t="shared" si="13"/>
        <v>..</v>
      </c>
      <c r="E43" s="21" t="str">
        <f t="shared" si="13"/>
        <v>..</v>
      </c>
      <c r="F43" s="21">
        <f t="shared" si="13"/>
        <v>28.917292272141182</v>
      </c>
      <c r="G43" s="21" t="str">
        <f t="shared" si="13"/>
        <v>..</v>
      </c>
      <c r="H43" s="21">
        <f t="shared" si="13"/>
        <v>22.401016962569784</v>
      </c>
      <c r="I43" s="21">
        <f t="shared" si="13"/>
        <v>16.392081124043116</v>
      </c>
      <c r="J43" s="21" t="str">
        <f t="shared" si="13"/>
        <v>..</v>
      </c>
      <c r="K43" s="21" t="str">
        <f t="shared" si="13"/>
        <v>..</v>
      </c>
      <c r="L43" s="21" t="str">
        <f t="shared" si="13"/>
        <v>..</v>
      </c>
      <c r="M43" s="21" t="str">
        <f t="shared" si="13"/>
        <v>..</v>
      </c>
      <c r="N43" s="21" t="str">
        <f t="shared" si="13"/>
        <v>..</v>
      </c>
      <c r="O43" s="21" t="str">
        <f t="shared" si="13"/>
        <v>..</v>
      </c>
      <c r="P43" s="21" t="str">
        <f t="shared" si="13"/>
        <v>..</v>
      </c>
      <c r="Q43" s="21" t="str">
        <f t="shared" si="13"/>
        <v>..</v>
      </c>
      <c r="R43" s="55"/>
    </row>
    <row r="44" spans="1:18">
      <c r="A44" s="5">
        <v>2010</v>
      </c>
      <c r="B44" s="87">
        <f t="shared" ref="B44:Q44" si="14">IF(ISERROR((B18/$B18)*100),"..",(B18/$B18)*100)</f>
        <v>100</v>
      </c>
      <c r="C44" s="21" t="str">
        <f t="shared" si="14"/>
        <v>..</v>
      </c>
      <c r="D44" s="21" t="str">
        <f t="shared" si="14"/>
        <v>..</v>
      </c>
      <c r="E44" s="21" t="str">
        <f t="shared" si="14"/>
        <v>..</v>
      </c>
      <c r="F44" s="21">
        <f t="shared" si="14"/>
        <v>29.183795958004804</v>
      </c>
      <c r="G44" s="21" t="str">
        <f t="shared" si="14"/>
        <v>..</v>
      </c>
      <c r="H44" s="21" t="str">
        <f t="shared" si="14"/>
        <v>..</v>
      </c>
      <c r="I44" s="21">
        <f t="shared" si="14"/>
        <v>17.51260019729531</v>
      </c>
      <c r="J44" s="21" t="str">
        <f t="shared" si="14"/>
        <v>..</v>
      </c>
      <c r="K44" s="21" t="str">
        <f t="shared" si="14"/>
        <v>..</v>
      </c>
      <c r="L44" s="21" t="str">
        <f t="shared" si="14"/>
        <v>..</v>
      </c>
      <c r="M44" s="21" t="str">
        <f t="shared" si="14"/>
        <v>..</v>
      </c>
      <c r="N44" s="21" t="str">
        <f t="shared" si="14"/>
        <v>..</v>
      </c>
      <c r="O44" s="21" t="str">
        <f t="shared" si="14"/>
        <v>..</v>
      </c>
      <c r="P44" s="21" t="str">
        <f t="shared" si="14"/>
        <v>..</v>
      </c>
      <c r="Q44" s="21" t="str">
        <f t="shared" si="14"/>
        <v>..</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16</v>
      </c>
      <c r="C48" s="1" t="s">
        <v>120</v>
      </c>
      <c r="J48" s="1" t="s">
        <v>23</v>
      </c>
      <c r="K48" s="1" t="s">
        <v>26</v>
      </c>
    </row>
    <row r="49" spans="10:11">
      <c r="J49" s="1" t="s">
        <v>16</v>
      </c>
      <c r="K49" s="1" t="s">
        <v>120</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53.xml><?xml version="1.0" encoding="utf-8"?>
<worksheet xmlns="http://schemas.openxmlformats.org/spreadsheetml/2006/main" xmlns:r="http://schemas.openxmlformats.org/officeDocument/2006/relationships">
  <sheetPr codeName="Sheet45">
    <tabColor theme="3"/>
  </sheetPr>
  <dimension ref="A1:R49"/>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Contents'!B93</f>
        <v>Table 72: M&amp;E Investment Intensity, Newfoundland and Labrador, Business Sector Industries, 1997-2010</v>
      </c>
      <c r="H1" s="7"/>
      <c r="J1" s="7" t="str">
        <f>B1 &amp; " (continued)"</f>
        <v>Table 72: M&amp;E Investment Intensity,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215</v>
      </c>
      <c r="C4" s="142"/>
      <c r="D4" s="142"/>
      <c r="E4" s="142"/>
      <c r="F4" s="142"/>
      <c r="G4" s="142"/>
      <c r="H4" s="142"/>
      <c r="I4" s="142"/>
      <c r="J4" s="142" t="s">
        <v>215</v>
      </c>
      <c r="K4" s="142"/>
      <c r="L4" s="142"/>
      <c r="M4" s="142"/>
      <c r="N4" s="142"/>
      <c r="O4" s="142"/>
      <c r="P4" s="142"/>
      <c r="Q4" s="142"/>
      <c r="R4" s="55"/>
    </row>
    <row r="5" spans="1:18">
      <c r="A5" s="5">
        <v>1997</v>
      </c>
      <c r="B5" s="87">
        <f>IF(ISERROR('M&amp;E_Inv_NFLD'!B58/Hrs_Wkd_NFLD!B5),"..",'M&amp;E_Inv_NFLD'!B58/Hrs_Wkd_NFLD!B5)</f>
        <v>2.2273978644684238</v>
      </c>
      <c r="C5" s="21">
        <f>IF(ISERROR('M&amp;E_Inv_NFLD'!C58/Hrs_Wkd_NFLD!C5),"..",'M&amp;E_Inv_NFLD'!C58/Hrs_Wkd_NFLD!C5)</f>
        <v>1.1656530619434284</v>
      </c>
      <c r="D5" s="21">
        <f>IF(ISERROR('M&amp;E_Inv_NFLD'!D58/Hrs_Wkd_NFLD!D5),"..",'M&amp;E_Inv_NFLD'!D58/Hrs_Wkd_NFLD!D5)</f>
        <v>0</v>
      </c>
      <c r="E5" s="21" t="str">
        <f>IF(ISERROR('M&amp;E_Inv_NFLD'!E58/Hrs_Wkd_NFLD!E5),"..",'M&amp;E_Inv_NFLD'!E58/Hrs_Wkd_NFLD!E5)</f>
        <v>..</v>
      </c>
      <c r="F5" s="21">
        <f>IF(ISERROR('M&amp;E_Inv_NFLD'!F58/Hrs_Wkd_NFLD!F5),"..",'M&amp;E_Inv_NFLD'!F58/Hrs_Wkd_NFLD!F5)</f>
        <v>0.9352012724910248</v>
      </c>
      <c r="G5" s="21">
        <f>IF(ISERROR('M&amp;E_Inv_NFLD'!G58/Hrs_Wkd_NFLD!G5),"..",'M&amp;E_Inv_NFLD'!G58/Hrs_Wkd_NFLD!G5)</f>
        <v>2.7024827244149945</v>
      </c>
      <c r="H5" s="21">
        <f>IF(ISERROR('M&amp;E_Inv_NFLD'!H58/Hrs_Wkd_NFLD!H5),"..",'M&amp;E_Inv_NFLD'!H58/Hrs_Wkd_NFLD!H5)</f>
        <v>0.71212014587117867</v>
      </c>
      <c r="I5" s="21">
        <f>IF(ISERROR('M&amp;E_Inv_NFLD'!I58/Hrs_Wkd_NFLD!I5),"..",'M&amp;E_Inv_NFLD'!I58/Hrs_Wkd_NFLD!I5)</f>
        <v>0.6033330715495383</v>
      </c>
      <c r="J5" s="21" t="str">
        <f>IF(ISERROR('M&amp;E_Inv_NFLD'!J58/Hrs_Wkd_NFLD!J5),"..",'M&amp;E_Inv_NFLD'!J58/Hrs_Wkd_NFLD!J5)</f>
        <v>..</v>
      </c>
      <c r="K5" s="21">
        <f>IF(ISERROR('M&amp;E_Inv_NFLD'!K58/Hrs_Wkd_NFLD!K5),"..",'M&amp;E_Inv_NFLD'!K58/Hrs_Wkd_NFLD!K5)</f>
        <v>7.5958594794226153</v>
      </c>
      <c r="L5" s="21">
        <f>IF(ISERROR('M&amp;E_Inv_NFLD'!L58/Hrs_Wkd_NFLD!L5),"..",'M&amp;E_Inv_NFLD'!L58/Hrs_Wkd_NFLD!L5)</f>
        <v>3.6628923218547551</v>
      </c>
      <c r="M5" s="21" t="str">
        <f>IF(ISERROR('M&amp;E_Inv_NFLD'!M58/Hrs_Wkd_NFLD!M5),"..",'M&amp;E_Inv_NFLD'!M58/Hrs_Wkd_NFLD!M5)</f>
        <v>..</v>
      </c>
      <c r="N5" s="21" t="str">
        <f>IF(ISERROR('M&amp;E_Inv_NFLD'!N58/Hrs_Wkd_NFLD!N5),"..",'M&amp;E_Inv_NFLD'!N58/Hrs_Wkd_NFLD!N5)</f>
        <v>..</v>
      </c>
      <c r="O5" s="21" t="str">
        <f>IF(ISERROR('M&amp;E_Inv_NFLD'!O58/Hrs_Wkd_NFLD!O5),"..",'M&amp;E_Inv_NFLD'!O58/Hrs_Wkd_NFLD!O5)</f>
        <v>..</v>
      </c>
      <c r="P5" s="21">
        <f>IF(ISERROR('M&amp;E_Inv_NFLD'!P58/Hrs_Wkd_NFLD!P5),"..",'M&amp;E_Inv_NFLD'!P58/Hrs_Wkd_NFLD!P5)</f>
        <v>0.23770613606957192</v>
      </c>
      <c r="Q5" s="21" t="str">
        <f>IF(ISERROR('M&amp;E_Inv_NFLD'!Q58/Hrs_Wkd_NFLD!Q5),"..",'M&amp;E_Inv_NFLD'!Q58/Hrs_Wkd_NFLD!Q5)</f>
        <v>..</v>
      </c>
      <c r="R5" s="55"/>
    </row>
    <row r="6" spans="1:18">
      <c r="A6" s="5">
        <v>1998</v>
      </c>
      <c r="B6" s="87">
        <f>IF(ISERROR('M&amp;E_Inv_NFLD'!B59/Hrs_Wkd_NFLD!B6),"..",'M&amp;E_Inv_NFLD'!B59/Hrs_Wkd_NFLD!B6)</f>
        <v>2.1553506249522454</v>
      </c>
      <c r="C6" s="21">
        <f>IF(ISERROR('M&amp;E_Inv_NFLD'!C59/Hrs_Wkd_NFLD!C6),"..",'M&amp;E_Inv_NFLD'!C59/Hrs_Wkd_NFLD!C6)</f>
        <v>1.5471994002524052</v>
      </c>
      <c r="D6" s="21">
        <f>IF(ISERROR('M&amp;E_Inv_NFLD'!D59/Hrs_Wkd_NFLD!D6),"..",'M&amp;E_Inv_NFLD'!D59/Hrs_Wkd_NFLD!D6)</f>
        <v>0</v>
      </c>
      <c r="E6" s="21" t="str">
        <f>IF(ISERROR('M&amp;E_Inv_NFLD'!E59/Hrs_Wkd_NFLD!E6),"..",'M&amp;E_Inv_NFLD'!E59/Hrs_Wkd_NFLD!E6)</f>
        <v>..</v>
      </c>
      <c r="F6" s="21">
        <f>IF(ISERROR('M&amp;E_Inv_NFLD'!F59/Hrs_Wkd_NFLD!F6),"..",'M&amp;E_Inv_NFLD'!F59/Hrs_Wkd_NFLD!F6)</f>
        <v>1.00763599246091</v>
      </c>
      <c r="G6" s="21">
        <f>IF(ISERROR('M&amp;E_Inv_NFLD'!G59/Hrs_Wkd_NFLD!G6),"..",'M&amp;E_Inv_NFLD'!G59/Hrs_Wkd_NFLD!G6)</f>
        <v>5.2877379020140278</v>
      </c>
      <c r="H6" s="21">
        <f>IF(ISERROR('M&amp;E_Inv_NFLD'!H59/Hrs_Wkd_NFLD!H6),"..",'M&amp;E_Inv_NFLD'!H59/Hrs_Wkd_NFLD!H6)</f>
        <v>0.36563071346172593</v>
      </c>
      <c r="I6" s="21">
        <f>IF(ISERROR('M&amp;E_Inv_NFLD'!I59/Hrs_Wkd_NFLD!I6),"..",'M&amp;E_Inv_NFLD'!I59/Hrs_Wkd_NFLD!I6)</f>
        <v>0.57347811545032135</v>
      </c>
      <c r="J6" s="21" t="str">
        <f>IF(ISERROR('M&amp;E_Inv_NFLD'!J59/Hrs_Wkd_NFLD!J6),"..",'M&amp;E_Inv_NFLD'!J59/Hrs_Wkd_NFLD!J6)</f>
        <v>..</v>
      </c>
      <c r="K6" s="21">
        <f>IF(ISERROR('M&amp;E_Inv_NFLD'!K59/Hrs_Wkd_NFLD!K6),"..",'M&amp;E_Inv_NFLD'!K59/Hrs_Wkd_NFLD!K6)</f>
        <v>10.350905457628922</v>
      </c>
      <c r="L6" s="21">
        <f>IF(ISERROR('M&amp;E_Inv_NFLD'!L59/Hrs_Wkd_NFLD!L6),"..",'M&amp;E_Inv_NFLD'!L59/Hrs_Wkd_NFLD!L6)</f>
        <v>4.9767441918829984</v>
      </c>
      <c r="M6" s="21" t="str">
        <f>IF(ISERROR('M&amp;E_Inv_NFLD'!M59/Hrs_Wkd_NFLD!M6),"..",'M&amp;E_Inv_NFLD'!M59/Hrs_Wkd_NFLD!M6)</f>
        <v>..</v>
      </c>
      <c r="N6" s="21" t="str">
        <f>IF(ISERROR('M&amp;E_Inv_NFLD'!N59/Hrs_Wkd_NFLD!N6),"..",'M&amp;E_Inv_NFLD'!N59/Hrs_Wkd_NFLD!N6)</f>
        <v>..</v>
      </c>
      <c r="O6" s="21" t="str">
        <f>IF(ISERROR('M&amp;E_Inv_NFLD'!O59/Hrs_Wkd_NFLD!O6),"..",'M&amp;E_Inv_NFLD'!O59/Hrs_Wkd_NFLD!O6)</f>
        <v>..</v>
      </c>
      <c r="P6" s="21">
        <f>IF(ISERROR('M&amp;E_Inv_NFLD'!P59/Hrs_Wkd_NFLD!P6),"..",'M&amp;E_Inv_NFLD'!P59/Hrs_Wkd_NFLD!P6)</f>
        <v>0.26907910025050646</v>
      </c>
      <c r="Q6" s="21" t="str">
        <f>IF(ISERROR('M&amp;E_Inv_NFLD'!Q59/Hrs_Wkd_NFLD!Q6),"..",'M&amp;E_Inv_NFLD'!Q59/Hrs_Wkd_NFLD!Q6)</f>
        <v>..</v>
      </c>
      <c r="R6" s="55"/>
    </row>
    <row r="7" spans="1:18">
      <c r="A7" s="5">
        <v>1999</v>
      </c>
      <c r="B7" s="87">
        <f>IF(ISERROR('M&amp;E_Inv_NFLD'!B60/Hrs_Wkd_NFLD!B7),"..",'M&amp;E_Inv_NFLD'!B60/Hrs_Wkd_NFLD!B7)</f>
        <v>1.8694750617398079</v>
      </c>
      <c r="C7" s="21">
        <f>IF(ISERROR('M&amp;E_Inv_NFLD'!C60/Hrs_Wkd_NFLD!C7),"..",'M&amp;E_Inv_NFLD'!C60/Hrs_Wkd_NFLD!C7)</f>
        <v>1.570230162700275</v>
      </c>
      <c r="D7" s="21">
        <f>IF(ISERROR('M&amp;E_Inv_NFLD'!D60/Hrs_Wkd_NFLD!D7),"..",'M&amp;E_Inv_NFLD'!D60/Hrs_Wkd_NFLD!D7)</f>
        <v>0</v>
      </c>
      <c r="E7" s="21" t="str">
        <f>IF(ISERROR('M&amp;E_Inv_NFLD'!E60/Hrs_Wkd_NFLD!E7),"..",'M&amp;E_Inv_NFLD'!E60/Hrs_Wkd_NFLD!E7)</f>
        <v>..</v>
      </c>
      <c r="F7" s="21">
        <f>IF(ISERROR('M&amp;E_Inv_NFLD'!F60/Hrs_Wkd_NFLD!F7),"..",'M&amp;E_Inv_NFLD'!F60/Hrs_Wkd_NFLD!F7)</f>
        <v>1.1987242943776335</v>
      </c>
      <c r="G7" s="21">
        <f>IF(ISERROR('M&amp;E_Inv_NFLD'!G60/Hrs_Wkd_NFLD!G7),"..",'M&amp;E_Inv_NFLD'!G60/Hrs_Wkd_NFLD!G7)</f>
        <v>2.4197515520700663</v>
      </c>
      <c r="H7" s="21">
        <f>IF(ISERROR('M&amp;E_Inv_NFLD'!H60/Hrs_Wkd_NFLD!H7),"..",'M&amp;E_Inv_NFLD'!H60/Hrs_Wkd_NFLD!H7)</f>
        <v>0.73901738143732798</v>
      </c>
      <c r="I7" s="21">
        <f>IF(ISERROR('M&amp;E_Inv_NFLD'!I60/Hrs_Wkd_NFLD!I7),"..",'M&amp;E_Inv_NFLD'!I60/Hrs_Wkd_NFLD!I7)</f>
        <v>0.45035307698165566</v>
      </c>
      <c r="J7" s="21" t="str">
        <f>IF(ISERROR('M&amp;E_Inv_NFLD'!J60/Hrs_Wkd_NFLD!J7),"..",'M&amp;E_Inv_NFLD'!J60/Hrs_Wkd_NFLD!J7)</f>
        <v>..</v>
      </c>
      <c r="K7" s="21">
        <f>IF(ISERROR('M&amp;E_Inv_NFLD'!K60/Hrs_Wkd_NFLD!K7),"..",'M&amp;E_Inv_NFLD'!K60/Hrs_Wkd_NFLD!K7)</f>
        <v>6.1772466631509966</v>
      </c>
      <c r="L7" s="21" t="str">
        <f>IF(ISERROR('M&amp;E_Inv_NFLD'!L60/Hrs_Wkd_NFLD!L7),"..",'M&amp;E_Inv_NFLD'!L60/Hrs_Wkd_NFLD!L7)</f>
        <v>..</v>
      </c>
      <c r="M7" s="21" t="str">
        <f>IF(ISERROR('M&amp;E_Inv_NFLD'!M60/Hrs_Wkd_NFLD!M7),"..",'M&amp;E_Inv_NFLD'!M60/Hrs_Wkd_NFLD!M7)</f>
        <v>..</v>
      </c>
      <c r="N7" s="21" t="str">
        <f>IF(ISERROR('M&amp;E_Inv_NFLD'!N60/Hrs_Wkd_NFLD!N7),"..",'M&amp;E_Inv_NFLD'!N60/Hrs_Wkd_NFLD!N7)</f>
        <v>..</v>
      </c>
      <c r="O7" s="21" t="str">
        <f>IF(ISERROR('M&amp;E_Inv_NFLD'!O60/Hrs_Wkd_NFLD!O7),"..",'M&amp;E_Inv_NFLD'!O60/Hrs_Wkd_NFLD!O7)</f>
        <v>..</v>
      </c>
      <c r="P7" s="21">
        <f>IF(ISERROR('M&amp;E_Inv_NFLD'!P60/Hrs_Wkd_NFLD!P7),"..",'M&amp;E_Inv_NFLD'!P60/Hrs_Wkd_NFLD!P7)</f>
        <v>0.1397388331145861</v>
      </c>
      <c r="Q7" s="21" t="str">
        <f>IF(ISERROR('M&amp;E_Inv_NFLD'!Q60/Hrs_Wkd_NFLD!Q7),"..",'M&amp;E_Inv_NFLD'!Q60/Hrs_Wkd_NFLD!Q7)</f>
        <v>..</v>
      </c>
      <c r="R7" s="55"/>
    </row>
    <row r="8" spans="1:18">
      <c r="A8" s="5">
        <v>2000</v>
      </c>
      <c r="B8" s="87">
        <f>IF(ISERROR('M&amp;E_Inv_NFLD'!B61/Hrs_Wkd_NFLD!B8),"..",'M&amp;E_Inv_NFLD'!B61/Hrs_Wkd_NFLD!B8)</f>
        <v>3.5519074177737329</v>
      </c>
      <c r="C8" s="21">
        <f>IF(ISERROR('M&amp;E_Inv_NFLD'!C61/Hrs_Wkd_NFLD!C8),"..",'M&amp;E_Inv_NFLD'!C61/Hrs_Wkd_NFLD!C8)</f>
        <v>1.629553176419636</v>
      </c>
      <c r="D8" s="21">
        <f>IF(ISERROR('M&amp;E_Inv_NFLD'!D61/Hrs_Wkd_NFLD!D8),"..",'M&amp;E_Inv_NFLD'!D61/Hrs_Wkd_NFLD!D8)</f>
        <v>0</v>
      </c>
      <c r="E8" s="21" t="str">
        <f>IF(ISERROR('M&amp;E_Inv_NFLD'!E61/Hrs_Wkd_NFLD!E8),"..",'M&amp;E_Inv_NFLD'!E61/Hrs_Wkd_NFLD!E8)</f>
        <v>..</v>
      </c>
      <c r="F8" s="21">
        <f>IF(ISERROR('M&amp;E_Inv_NFLD'!F61/Hrs_Wkd_NFLD!F8),"..",'M&amp;E_Inv_NFLD'!F61/Hrs_Wkd_NFLD!F8)</f>
        <v>1.3311148097730048</v>
      </c>
      <c r="G8" s="21">
        <f>IF(ISERROR('M&amp;E_Inv_NFLD'!G61/Hrs_Wkd_NFLD!G8),"..",'M&amp;E_Inv_NFLD'!G61/Hrs_Wkd_NFLD!G8)</f>
        <v>1.6158338968062353</v>
      </c>
      <c r="H8" s="21">
        <f>IF(ISERROR('M&amp;E_Inv_NFLD'!H61/Hrs_Wkd_NFLD!H8),"..",'M&amp;E_Inv_NFLD'!H61/Hrs_Wkd_NFLD!H8)</f>
        <v>1.4084507059598883</v>
      </c>
      <c r="I8" s="21">
        <f>IF(ISERROR('M&amp;E_Inv_NFLD'!I61/Hrs_Wkd_NFLD!I8),"..",'M&amp;E_Inv_NFLD'!I61/Hrs_Wkd_NFLD!I8)</f>
        <v>0.48070864033826699</v>
      </c>
      <c r="J8" s="21" t="str">
        <f>IF(ISERROR('M&amp;E_Inv_NFLD'!J61/Hrs_Wkd_NFLD!J8),"..",'M&amp;E_Inv_NFLD'!J61/Hrs_Wkd_NFLD!J8)</f>
        <v>..</v>
      </c>
      <c r="K8" s="21" t="str">
        <f>IF(ISERROR('M&amp;E_Inv_NFLD'!K61/Hrs_Wkd_NFLD!K8),"..",'M&amp;E_Inv_NFLD'!K61/Hrs_Wkd_NFLD!K8)</f>
        <v>..</v>
      </c>
      <c r="L8" s="21" t="str">
        <f>IF(ISERROR('M&amp;E_Inv_NFLD'!L61/Hrs_Wkd_NFLD!L8),"..",'M&amp;E_Inv_NFLD'!L61/Hrs_Wkd_NFLD!L8)</f>
        <v>..</v>
      </c>
      <c r="M8" s="21" t="str">
        <f>IF(ISERROR('M&amp;E_Inv_NFLD'!M61/Hrs_Wkd_NFLD!M8),"..",'M&amp;E_Inv_NFLD'!M61/Hrs_Wkd_NFLD!M8)</f>
        <v>..</v>
      </c>
      <c r="N8" s="21" t="str">
        <f>IF(ISERROR('M&amp;E_Inv_NFLD'!N61/Hrs_Wkd_NFLD!N8),"..",'M&amp;E_Inv_NFLD'!N61/Hrs_Wkd_NFLD!N8)</f>
        <v>..</v>
      </c>
      <c r="O8" s="21" t="str">
        <f>IF(ISERROR('M&amp;E_Inv_NFLD'!O61/Hrs_Wkd_NFLD!O8),"..",'M&amp;E_Inv_NFLD'!O61/Hrs_Wkd_NFLD!O8)</f>
        <v>..</v>
      </c>
      <c r="P8" s="21">
        <f>IF(ISERROR('M&amp;E_Inv_NFLD'!P61/Hrs_Wkd_NFLD!P8),"..",'M&amp;E_Inv_NFLD'!P61/Hrs_Wkd_NFLD!P8)</f>
        <v>0.26071842444068233</v>
      </c>
      <c r="Q8" s="21" t="str">
        <f>IF(ISERROR('M&amp;E_Inv_NFLD'!Q61/Hrs_Wkd_NFLD!Q8),"..",'M&amp;E_Inv_NFLD'!Q61/Hrs_Wkd_NFLD!Q8)</f>
        <v>..</v>
      </c>
      <c r="R8" s="55"/>
    </row>
    <row r="9" spans="1:18">
      <c r="A9" s="5">
        <v>2001</v>
      </c>
      <c r="B9" s="87">
        <f>IF(ISERROR('M&amp;E_Inv_NFLD'!B62/Hrs_Wkd_NFLD!B9),"..",'M&amp;E_Inv_NFLD'!B62/Hrs_Wkd_NFLD!B9)</f>
        <v>1.9799271239790455</v>
      </c>
      <c r="C9" s="21">
        <f>IF(ISERROR('M&amp;E_Inv_NFLD'!C62/Hrs_Wkd_NFLD!C9),"..",'M&amp;E_Inv_NFLD'!C62/Hrs_Wkd_NFLD!C9)</f>
        <v>1.7518248283972722</v>
      </c>
      <c r="D9" s="21">
        <f>IF(ISERROR('M&amp;E_Inv_NFLD'!D62/Hrs_Wkd_NFLD!D9),"..",'M&amp;E_Inv_NFLD'!D62/Hrs_Wkd_NFLD!D9)</f>
        <v>0</v>
      </c>
      <c r="E9" s="21" t="str">
        <f>IF(ISERROR('M&amp;E_Inv_NFLD'!E62/Hrs_Wkd_NFLD!E9),"..",'M&amp;E_Inv_NFLD'!E62/Hrs_Wkd_NFLD!E9)</f>
        <v>..</v>
      </c>
      <c r="F9" s="21">
        <f>IF(ISERROR('M&amp;E_Inv_NFLD'!F62/Hrs_Wkd_NFLD!F9),"..",'M&amp;E_Inv_NFLD'!F62/Hrs_Wkd_NFLD!F9)</f>
        <v>1.17251151352883</v>
      </c>
      <c r="G9" s="21">
        <f>IF(ISERROR('M&amp;E_Inv_NFLD'!G62/Hrs_Wkd_NFLD!G9),"..",'M&amp;E_Inv_NFLD'!G62/Hrs_Wkd_NFLD!G9)</f>
        <v>2.1497899649925074</v>
      </c>
      <c r="H9" s="21">
        <f>IF(ISERROR('M&amp;E_Inv_NFLD'!H62/Hrs_Wkd_NFLD!H9),"..",'M&amp;E_Inv_NFLD'!H62/Hrs_Wkd_NFLD!H9)</f>
        <v>0.95295617837907909</v>
      </c>
      <c r="I9" s="21">
        <f>IF(ISERROR('M&amp;E_Inv_NFLD'!I62/Hrs_Wkd_NFLD!I9),"..",'M&amp;E_Inv_NFLD'!I62/Hrs_Wkd_NFLD!I9)</f>
        <v>0.57945534806916899</v>
      </c>
      <c r="J9" s="21" t="str">
        <f>IF(ISERROR('M&amp;E_Inv_NFLD'!J62/Hrs_Wkd_NFLD!J9),"..",'M&amp;E_Inv_NFLD'!J62/Hrs_Wkd_NFLD!J9)</f>
        <v>..</v>
      </c>
      <c r="K9" s="21" t="str">
        <f>IF(ISERROR('M&amp;E_Inv_NFLD'!K62/Hrs_Wkd_NFLD!K9),"..",'M&amp;E_Inv_NFLD'!K62/Hrs_Wkd_NFLD!K9)</f>
        <v>..</v>
      </c>
      <c r="L9" s="21" t="str">
        <f>IF(ISERROR('M&amp;E_Inv_NFLD'!L62/Hrs_Wkd_NFLD!L9),"..",'M&amp;E_Inv_NFLD'!L62/Hrs_Wkd_NFLD!L9)</f>
        <v>..</v>
      </c>
      <c r="M9" s="21" t="str">
        <f>IF(ISERROR('M&amp;E_Inv_NFLD'!M62/Hrs_Wkd_NFLD!M9),"..",'M&amp;E_Inv_NFLD'!M62/Hrs_Wkd_NFLD!M9)</f>
        <v>..</v>
      </c>
      <c r="N9" s="21" t="str">
        <f>IF(ISERROR('M&amp;E_Inv_NFLD'!N62/Hrs_Wkd_NFLD!N9),"..",'M&amp;E_Inv_NFLD'!N62/Hrs_Wkd_NFLD!N9)</f>
        <v>..</v>
      </c>
      <c r="O9" s="21" t="str">
        <f>IF(ISERROR('M&amp;E_Inv_NFLD'!O62/Hrs_Wkd_NFLD!O9),"..",'M&amp;E_Inv_NFLD'!O62/Hrs_Wkd_NFLD!O9)</f>
        <v>..</v>
      </c>
      <c r="P9" s="21">
        <f>IF(ISERROR('M&amp;E_Inv_NFLD'!P62/Hrs_Wkd_NFLD!P9),"..",'M&amp;E_Inv_NFLD'!P62/Hrs_Wkd_NFLD!P9)</f>
        <v>0.15607204642547343</v>
      </c>
      <c r="Q9" s="21" t="str">
        <f>IF(ISERROR('M&amp;E_Inv_NFLD'!Q62/Hrs_Wkd_NFLD!Q9),"..",'M&amp;E_Inv_NFLD'!Q62/Hrs_Wkd_NFLD!Q9)</f>
        <v>..</v>
      </c>
      <c r="R9" s="55"/>
    </row>
    <row r="10" spans="1:18">
      <c r="A10" s="5">
        <v>2002</v>
      </c>
      <c r="B10" s="87">
        <f>IF(ISERROR('M&amp;E_Inv_NFLD'!B63/Hrs_Wkd_NFLD!B10),"..",'M&amp;E_Inv_NFLD'!B63/Hrs_Wkd_NFLD!B10)</f>
        <v>2.4627650925379236</v>
      </c>
      <c r="C10" s="21">
        <f>IF(ISERROR('M&amp;E_Inv_NFLD'!C63/Hrs_Wkd_NFLD!C10),"..",'M&amp;E_Inv_NFLD'!C63/Hrs_Wkd_NFLD!C10)</f>
        <v>2.5741313593234065</v>
      </c>
      <c r="D10" s="21" t="str">
        <f>IF(ISERROR('M&amp;E_Inv_NFLD'!D63/Hrs_Wkd_NFLD!D10),"..",'M&amp;E_Inv_NFLD'!D63/Hrs_Wkd_NFLD!D10)</f>
        <v>..</v>
      </c>
      <c r="E10" s="21" t="str">
        <f>IF(ISERROR('M&amp;E_Inv_NFLD'!E63/Hrs_Wkd_NFLD!E10),"..",'M&amp;E_Inv_NFLD'!E63/Hrs_Wkd_NFLD!E10)</f>
        <v>..</v>
      </c>
      <c r="F10" s="21">
        <f>IF(ISERROR('M&amp;E_Inv_NFLD'!F63/Hrs_Wkd_NFLD!F10),"..",'M&amp;E_Inv_NFLD'!F63/Hrs_Wkd_NFLD!F10)</f>
        <v>1.0391130958938748</v>
      </c>
      <c r="G10" s="21">
        <f>IF(ISERROR('M&amp;E_Inv_NFLD'!G63/Hrs_Wkd_NFLD!G10),"..",'M&amp;E_Inv_NFLD'!G63/Hrs_Wkd_NFLD!G10)</f>
        <v>3.0122466478732157</v>
      </c>
      <c r="H10" s="21">
        <f>IF(ISERROR('M&amp;E_Inv_NFLD'!H63/Hrs_Wkd_NFLD!H10),"..",'M&amp;E_Inv_NFLD'!H63/Hrs_Wkd_NFLD!H10)</f>
        <v>0.67650280347339786</v>
      </c>
      <c r="I10" s="21">
        <f>IF(ISERROR('M&amp;E_Inv_NFLD'!I63/Hrs_Wkd_NFLD!I10),"..",'M&amp;E_Inv_NFLD'!I63/Hrs_Wkd_NFLD!I10)</f>
        <v>0.53068989704747371</v>
      </c>
      <c r="J10" s="21" t="str">
        <f>IF(ISERROR('M&amp;E_Inv_NFLD'!J63/Hrs_Wkd_NFLD!J10),"..",'M&amp;E_Inv_NFLD'!J63/Hrs_Wkd_NFLD!J10)</f>
        <v>..</v>
      </c>
      <c r="K10" s="21" t="str">
        <f>IF(ISERROR('M&amp;E_Inv_NFLD'!K63/Hrs_Wkd_NFLD!K10),"..",'M&amp;E_Inv_NFLD'!K63/Hrs_Wkd_NFLD!K10)</f>
        <v>..</v>
      </c>
      <c r="L10" s="21" t="str">
        <f>IF(ISERROR('M&amp;E_Inv_NFLD'!L63/Hrs_Wkd_NFLD!L10),"..",'M&amp;E_Inv_NFLD'!L63/Hrs_Wkd_NFLD!L10)</f>
        <v>..</v>
      </c>
      <c r="M10" s="21" t="str">
        <f>IF(ISERROR('M&amp;E_Inv_NFLD'!M63/Hrs_Wkd_NFLD!M10),"..",'M&amp;E_Inv_NFLD'!M63/Hrs_Wkd_NFLD!M10)</f>
        <v>..</v>
      </c>
      <c r="N10" s="21" t="str">
        <f>IF(ISERROR('M&amp;E_Inv_NFLD'!N63/Hrs_Wkd_NFLD!N10),"..",'M&amp;E_Inv_NFLD'!N63/Hrs_Wkd_NFLD!N10)</f>
        <v>..</v>
      </c>
      <c r="O10" s="21" t="str">
        <f>IF(ISERROR('M&amp;E_Inv_NFLD'!O63/Hrs_Wkd_NFLD!O10),"..",'M&amp;E_Inv_NFLD'!O63/Hrs_Wkd_NFLD!O10)</f>
        <v>..</v>
      </c>
      <c r="P10" s="21">
        <f>IF(ISERROR('M&amp;E_Inv_NFLD'!P63/Hrs_Wkd_NFLD!P10),"..",'M&amp;E_Inv_NFLD'!P63/Hrs_Wkd_NFLD!P10)</f>
        <v>0.25648572546013571</v>
      </c>
      <c r="Q10" s="21" t="str">
        <f>IF(ISERROR('M&amp;E_Inv_NFLD'!Q63/Hrs_Wkd_NFLD!Q10),"..",'M&amp;E_Inv_NFLD'!Q63/Hrs_Wkd_NFLD!Q10)</f>
        <v>..</v>
      </c>
      <c r="R10" s="55"/>
    </row>
    <row r="11" spans="1:18">
      <c r="A11" s="5">
        <v>2003</v>
      </c>
      <c r="B11" s="87">
        <f>IF(ISERROR('M&amp;E_Inv_NFLD'!B64/Hrs_Wkd_NFLD!B11),"..",'M&amp;E_Inv_NFLD'!B64/Hrs_Wkd_NFLD!B11)</f>
        <v>2.9236616110318376</v>
      </c>
      <c r="C11" s="21">
        <f>IF(ISERROR('M&amp;E_Inv_NFLD'!C64/Hrs_Wkd_NFLD!C11),"..",'M&amp;E_Inv_NFLD'!C64/Hrs_Wkd_NFLD!C11)</f>
        <v>2.7593604067796695</v>
      </c>
      <c r="D11" s="21" t="str">
        <f>IF(ISERROR('M&amp;E_Inv_NFLD'!D64/Hrs_Wkd_NFLD!D11),"..",'M&amp;E_Inv_NFLD'!D64/Hrs_Wkd_NFLD!D11)</f>
        <v>..</v>
      </c>
      <c r="E11" s="21" t="str">
        <f>IF(ISERROR('M&amp;E_Inv_NFLD'!E64/Hrs_Wkd_NFLD!E11),"..",'M&amp;E_Inv_NFLD'!E64/Hrs_Wkd_NFLD!E11)</f>
        <v>..</v>
      </c>
      <c r="F11" s="21">
        <f>IF(ISERROR('M&amp;E_Inv_NFLD'!F64/Hrs_Wkd_NFLD!F11),"..",'M&amp;E_Inv_NFLD'!F64/Hrs_Wkd_NFLD!F11)</f>
        <v>1.2349056246418679</v>
      </c>
      <c r="G11" s="21">
        <f>IF(ISERROR('M&amp;E_Inv_NFLD'!G64/Hrs_Wkd_NFLD!G11),"..",'M&amp;E_Inv_NFLD'!G64/Hrs_Wkd_NFLD!G11)</f>
        <v>2.654002422964397</v>
      </c>
      <c r="H11" s="21">
        <f>IF(ISERROR('M&amp;E_Inv_NFLD'!H64/Hrs_Wkd_NFLD!H11),"..",'M&amp;E_Inv_NFLD'!H64/Hrs_Wkd_NFLD!H11)</f>
        <v>1.0811886457372542</v>
      </c>
      <c r="I11" s="21">
        <f>IF(ISERROR('M&amp;E_Inv_NFLD'!I64/Hrs_Wkd_NFLD!I11),"..",'M&amp;E_Inv_NFLD'!I64/Hrs_Wkd_NFLD!I11)</f>
        <v>0.89497519979855067</v>
      </c>
      <c r="J11" s="21" t="str">
        <f>IF(ISERROR('M&amp;E_Inv_NFLD'!J64/Hrs_Wkd_NFLD!J11),"..",'M&amp;E_Inv_NFLD'!J64/Hrs_Wkd_NFLD!J11)</f>
        <v>..</v>
      </c>
      <c r="K11" s="21" t="str">
        <f>IF(ISERROR('M&amp;E_Inv_NFLD'!K64/Hrs_Wkd_NFLD!K11),"..",'M&amp;E_Inv_NFLD'!K64/Hrs_Wkd_NFLD!K11)</f>
        <v>..</v>
      </c>
      <c r="L11" s="21" t="str">
        <f>IF(ISERROR('M&amp;E_Inv_NFLD'!L64/Hrs_Wkd_NFLD!L11),"..",'M&amp;E_Inv_NFLD'!L64/Hrs_Wkd_NFLD!L11)</f>
        <v>..</v>
      </c>
      <c r="M11" s="21" t="str">
        <f>IF(ISERROR('M&amp;E_Inv_NFLD'!M64/Hrs_Wkd_NFLD!M11),"..",'M&amp;E_Inv_NFLD'!M64/Hrs_Wkd_NFLD!M11)</f>
        <v>..</v>
      </c>
      <c r="N11" s="21" t="str">
        <f>IF(ISERROR('M&amp;E_Inv_NFLD'!N64/Hrs_Wkd_NFLD!N11),"..",'M&amp;E_Inv_NFLD'!N64/Hrs_Wkd_NFLD!N11)</f>
        <v>..</v>
      </c>
      <c r="O11" s="21" t="str">
        <f>IF(ISERROR('M&amp;E_Inv_NFLD'!O64/Hrs_Wkd_NFLD!O11),"..",'M&amp;E_Inv_NFLD'!O64/Hrs_Wkd_NFLD!O11)</f>
        <v>..</v>
      </c>
      <c r="P11" s="21">
        <f>IF(ISERROR('M&amp;E_Inv_NFLD'!P64/Hrs_Wkd_NFLD!P11),"..",'M&amp;E_Inv_NFLD'!P64/Hrs_Wkd_NFLD!P11)</f>
        <v>0.38483583101545304</v>
      </c>
      <c r="Q11" s="21" t="str">
        <f>IF(ISERROR('M&amp;E_Inv_NFLD'!Q64/Hrs_Wkd_NFLD!Q11),"..",'M&amp;E_Inv_NFLD'!Q64/Hrs_Wkd_NFLD!Q11)</f>
        <v>..</v>
      </c>
      <c r="R11" s="55"/>
    </row>
    <row r="12" spans="1:18">
      <c r="A12" s="5">
        <v>2004</v>
      </c>
      <c r="B12" s="87">
        <f>IF(ISERROR('M&amp;E_Inv_NFLD'!B65/Hrs_Wkd_NFLD!B12),"..",'M&amp;E_Inv_NFLD'!B65/Hrs_Wkd_NFLD!B12)</f>
        <v>3.7593687664319084</v>
      </c>
      <c r="C12" s="21">
        <f>IF(ISERROR('M&amp;E_Inv_NFLD'!C65/Hrs_Wkd_NFLD!C12),"..",'M&amp;E_Inv_NFLD'!C65/Hrs_Wkd_NFLD!C12)</f>
        <v>2.9825667024577731</v>
      </c>
      <c r="D12" s="21" t="str">
        <f>IF(ISERROR('M&amp;E_Inv_NFLD'!D65/Hrs_Wkd_NFLD!D12),"..",'M&amp;E_Inv_NFLD'!D65/Hrs_Wkd_NFLD!D12)</f>
        <v>..</v>
      </c>
      <c r="E12" s="21" t="str">
        <f>IF(ISERROR('M&amp;E_Inv_NFLD'!E65/Hrs_Wkd_NFLD!E12),"..",'M&amp;E_Inv_NFLD'!E65/Hrs_Wkd_NFLD!E12)</f>
        <v>..</v>
      </c>
      <c r="F12" s="21">
        <f>IF(ISERROR('M&amp;E_Inv_NFLD'!F65/Hrs_Wkd_NFLD!F12),"..",'M&amp;E_Inv_NFLD'!F65/Hrs_Wkd_NFLD!F12)</f>
        <v>1.3912859719930502</v>
      </c>
      <c r="G12" s="21">
        <f>IF(ISERROR('M&amp;E_Inv_NFLD'!G65/Hrs_Wkd_NFLD!G12),"..",'M&amp;E_Inv_NFLD'!G65/Hrs_Wkd_NFLD!G12)</f>
        <v>2.9467120268372291</v>
      </c>
      <c r="H12" s="21">
        <f>IF(ISERROR('M&amp;E_Inv_NFLD'!H65/Hrs_Wkd_NFLD!H12),"..",'M&amp;E_Inv_NFLD'!H65/Hrs_Wkd_NFLD!H12)</f>
        <v>0.78760829723646464</v>
      </c>
      <c r="I12" s="21">
        <f>IF(ISERROR('M&amp;E_Inv_NFLD'!I65/Hrs_Wkd_NFLD!I12),"..",'M&amp;E_Inv_NFLD'!I65/Hrs_Wkd_NFLD!I12)</f>
        <v>0.84809520581695641</v>
      </c>
      <c r="J12" s="21" t="str">
        <f>IF(ISERROR('M&amp;E_Inv_NFLD'!J65/Hrs_Wkd_NFLD!J12),"..",'M&amp;E_Inv_NFLD'!J65/Hrs_Wkd_NFLD!J12)</f>
        <v>..</v>
      </c>
      <c r="K12" s="21" t="str">
        <f>IF(ISERROR('M&amp;E_Inv_NFLD'!K65/Hrs_Wkd_NFLD!K12),"..",'M&amp;E_Inv_NFLD'!K65/Hrs_Wkd_NFLD!K12)</f>
        <v>..</v>
      </c>
      <c r="L12" s="21" t="str">
        <f>IF(ISERROR('M&amp;E_Inv_NFLD'!L65/Hrs_Wkd_NFLD!L12),"..",'M&amp;E_Inv_NFLD'!L65/Hrs_Wkd_NFLD!L12)</f>
        <v>..</v>
      </c>
      <c r="M12" s="21" t="str">
        <f>IF(ISERROR('M&amp;E_Inv_NFLD'!M65/Hrs_Wkd_NFLD!M12),"..",'M&amp;E_Inv_NFLD'!M65/Hrs_Wkd_NFLD!M12)</f>
        <v>..</v>
      </c>
      <c r="N12" s="21" t="str">
        <f>IF(ISERROR('M&amp;E_Inv_NFLD'!N65/Hrs_Wkd_NFLD!N12),"..",'M&amp;E_Inv_NFLD'!N65/Hrs_Wkd_NFLD!N12)</f>
        <v>..</v>
      </c>
      <c r="O12" s="21" t="str">
        <f>IF(ISERROR('M&amp;E_Inv_NFLD'!O65/Hrs_Wkd_NFLD!O12),"..",'M&amp;E_Inv_NFLD'!O65/Hrs_Wkd_NFLD!O12)</f>
        <v>..</v>
      </c>
      <c r="P12" s="21">
        <f>IF(ISERROR('M&amp;E_Inv_NFLD'!P65/Hrs_Wkd_NFLD!P12),"..",'M&amp;E_Inv_NFLD'!P65/Hrs_Wkd_NFLD!P12)</f>
        <v>0.42986519810513302</v>
      </c>
      <c r="Q12" s="21" t="str">
        <f>IF(ISERROR('M&amp;E_Inv_NFLD'!Q65/Hrs_Wkd_NFLD!Q12),"..",'M&amp;E_Inv_NFLD'!Q65/Hrs_Wkd_NFLD!Q12)</f>
        <v>..</v>
      </c>
      <c r="R12" s="55"/>
    </row>
    <row r="13" spans="1:18">
      <c r="A13" s="5">
        <v>2005</v>
      </c>
      <c r="B13" s="87">
        <f>IF(ISERROR('M&amp;E_Inv_NFLD'!B66/Hrs_Wkd_NFLD!B13),"..",'M&amp;E_Inv_NFLD'!B66/Hrs_Wkd_NFLD!B13)</f>
        <v>3.8034166744351601</v>
      </c>
      <c r="C13" s="21">
        <f>IF(ISERROR('M&amp;E_Inv_NFLD'!C66/Hrs_Wkd_NFLD!C13),"..",'M&amp;E_Inv_NFLD'!C66/Hrs_Wkd_NFLD!C13)</f>
        <v>2.5564986294463377</v>
      </c>
      <c r="D13" s="21" t="str">
        <f>IF(ISERROR('M&amp;E_Inv_NFLD'!D66/Hrs_Wkd_NFLD!D13),"..",'M&amp;E_Inv_NFLD'!D66/Hrs_Wkd_NFLD!D13)</f>
        <v>..</v>
      </c>
      <c r="E13" s="21" t="str">
        <f>IF(ISERROR('M&amp;E_Inv_NFLD'!E66/Hrs_Wkd_NFLD!E13),"..",'M&amp;E_Inv_NFLD'!E66/Hrs_Wkd_NFLD!E13)</f>
        <v>..</v>
      </c>
      <c r="F13" s="21">
        <f>IF(ISERROR('M&amp;E_Inv_NFLD'!F66/Hrs_Wkd_NFLD!F13),"..",'M&amp;E_Inv_NFLD'!F66/Hrs_Wkd_NFLD!F13)</f>
        <v>1.4488243440412243</v>
      </c>
      <c r="G13" s="21">
        <f>IF(ISERROR('M&amp;E_Inv_NFLD'!G66/Hrs_Wkd_NFLD!G13),"..",'M&amp;E_Inv_NFLD'!G66/Hrs_Wkd_NFLD!G13)</f>
        <v>5.2195421002355564</v>
      </c>
      <c r="H13" s="21">
        <f>IF(ISERROR('M&amp;E_Inv_NFLD'!H66/Hrs_Wkd_NFLD!H13),"..",'M&amp;E_Inv_NFLD'!H66/Hrs_Wkd_NFLD!H13)</f>
        <v>0.99065159893442267</v>
      </c>
      <c r="I13" s="21">
        <f>IF(ISERROR('M&amp;E_Inv_NFLD'!I66/Hrs_Wkd_NFLD!I13),"..",'M&amp;E_Inv_NFLD'!I66/Hrs_Wkd_NFLD!I13)</f>
        <v>0.79619463320757355</v>
      </c>
      <c r="J13" s="21" t="str">
        <f>IF(ISERROR('M&amp;E_Inv_NFLD'!J66/Hrs_Wkd_NFLD!J13),"..",'M&amp;E_Inv_NFLD'!J66/Hrs_Wkd_NFLD!J13)</f>
        <v>..</v>
      </c>
      <c r="K13" s="21" t="str">
        <f>IF(ISERROR('M&amp;E_Inv_NFLD'!K66/Hrs_Wkd_NFLD!K13),"..",'M&amp;E_Inv_NFLD'!K66/Hrs_Wkd_NFLD!K13)</f>
        <v>..</v>
      </c>
      <c r="L13" s="21" t="str">
        <f>IF(ISERROR('M&amp;E_Inv_NFLD'!L66/Hrs_Wkd_NFLD!L13),"..",'M&amp;E_Inv_NFLD'!L66/Hrs_Wkd_NFLD!L13)</f>
        <v>..</v>
      </c>
      <c r="M13" s="21" t="str">
        <f>IF(ISERROR('M&amp;E_Inv_NFLD'!M66/Hrs_Wkd_NFLD!M13),"..",'M&amp;E_Inv_NFLD'!M66/Hrs_Wkd_NFLD!M13)</f>
        <v>..</v>
      </c>
      <c r="N13" s="21" t="str">
        <f>IF(ISERROR('M&amp;E_Inv_NFLD'!N66/Hrs_Wkd_NFLD!N13),"..",'M&amp;E_Inv_NFLD'!N66/Hrs_Wkd_NFLD!N13)</f>
        <v>..</v>
      </c>
      <c r="O13" s="21" t="str">
        <f>IF(ISERROR('M&amp;E_Inv_NFLD'!O66/Hrs_Wkd_NFLD!O13),"..",'M&amp;E_Inv_NFLD'!O66/Hrs_Wkd_NFLD!O13)</f>
        <v>..</v>
      </c>
      <c r="P13" s="21">
        <f>IF(ISERROR('M&amp;E_Inv_NFLD'!P66/Hrs_Wkd_NFLD!P13),"..",'M&amp;E_Inv_NFLD'!P66/Hrs_Wkd_NFLD!P13)</f>
        <v>0.35128805661253071</v>
      </c>
      <c r="Q13" s="21" t="str">
        <f>IF(ISERROR('M&amp;E_Inv_NFLD'!Q66/Hrs_Wkd_NFLD!Q13),"..",'M&amp;E_Inv_NFLD'!Q66/Hrs_Wkd_NFLD!Q13)</f>
        <v>..</v>
      </c>
      <c r="R13" s="55"/>
    </row>
    <row r="14" spans="1:18">
      <c r="A14" s="5">
        <v>2006</v>
      </c>
      <c r="B14" s="87">
        <f>IF(ISERROR('M&amp;E_Inv_NFLD'!B67/Hrs_Wkd_NFLD!B14),"..",'M&amp;E_Inv_NFLD'!B67/Hrs_Wkd_NFLD!B14)</f>
        <v>3.2066914987096085</v>
      </c>
      <c r="C14" s="21">
        <f>IF(ISERROR('M&amp;E_Inv_NFLD'!C67/Hrs_Wkd_NFLD!C14),"..",'M&amp;E_Inv_NFLD'!C67/Hrs_Wkd_NFLD!C14)</f>
        <v>2.8409091076463091</v>
      </c>
      <c r="D14" s="21" t="str">
        <f>IF(ISERROR('M&amp;E_Inv_NFLD'!D67/Hrs_Wkd_NFLD!D14),"..",'M&amp;E_Inv_NFLD'!D67/Hrs_Wkd_NFLD!D14)</f>
        <v>..</v>
      </c>
      <c r="E14" s="21" t="str">
        <f>IF(ISERROR('M&amp;E_Inv_NFLD'!E67/Hrs_Wkd_NFLD!E14),"..",'M&amp;E_Inv_NFLD'!E67/Hrs_Wkd_NFLD!E14)</f>
        <v>..</v>
      </c>
      <c r="F14" s="21">
        <f>IF(ISERROR('M&amp;E_Inv_NFLD'!F67/Hrs_Wkd_NFLD!F14),"..",'M&amp;E_Inv_NFLD'!F67/Hrs_Wkd_NFLD!F14)</f>
        <v>1.4758806220566645</v>
      </c>
      <c r="G14" s="21">
        <f>IF(ISERROR('M&amp;E_Inv_NFLD'!G67/Hrs_Wkd_NFLD!G14),"..",'M&amp;E_Inv_NFLD'!G67/Hrs_Wkd_NFLD!G14)</f>
        <v>0</v>
      </c>
      <c r="H14" s="21">
        <f>IF(ISERROR('M&amp;E_Inv_NFLD'!H67/Hrs_Wkd_NFLD!H14),"..",'M&amp;E_Inv_NFLD'!H67/Hrs_Wkd_NFLD!H14)</f>
        <v>1.1665955341526983</v>
      </c>
      <c r="I14" s="21">
        <f>IF(ISERROR('M&amp;E_Inv_NFLD'!I67/Hrs_Wkd_NFLD!I14),"..",'M&amp;E_Inv_NFLD'!I67/Hrs_Wkd_NFLD!I14)</f>
        <v>0.59888892478194788</v>
      </c>
      <c r="J14" s="21" t="str">
        <f>IF(ISERROR('M&amp;E_Inv_NFLD'!J67/Hrs_Wkd_NFLD!J14),"..",'M&amp;E_Inv_NFLD'!J67/Hrs_Wkd_NFLD!J14)</f>
        <v>..</v>
      </c>
      <c r="K14" s="21" t="str">
        <f>IF(ISERROR('M&amp;E_Inv_NFLD'!K67/Hrs_Wkd_NFLD!K14),"..",'M&amp;E_Inv_NFLD'!K67/Hrs_Wkd_NFLD!K14)</f>
        <v>..</v>
      </c>
      <c r="L14" s="21" t="str">
        <f>IF(ISERROR('M&amp;E_Inv_NFLD'!L67/Hrs_Wkd_NFLD!L14),"..",'M&amp;E_Inv_NFLD'!L67/Hrs_Wkd_NFLD!L14)</f>
        <v>..</v>
      </c>
      <c r="M14" s="21" t="str">
        <f>IF(ISERROR('M&amp;E_Inv_NFLD'!M67/Hrs_Wkd_NFLD!M14),"..",'M&amp;E_Inv_NFLD'!M67/Hrs_Wkd_NFLD!M14)</f>
        <v>..</v>
      </c>
      <c r="N14" s="21" t="str">
        <f>IF(ISERROR('M&amp;E_Inv_NFLD'!N67/Hrs_Wkd_NFLD!N14),"..",'M&amp;E_Inv_NFLD'!N67/Hrs_Wkd_NFLD!N14)</f>
        <v>..</v>
      </c>
      <c r="O14" s="21" t="str">
        <f>IF(ISERROR('M&amp;E_Inv_NFLD'!O67/Hrs_Wkd_NFLD!O14),"..",'M&amp;E_Inv_NFLD'!O67/Hrs_Wkd_NFLD!O14)</f>
        <v>..</v>
      </c>
      <c r="P14" s="21" t="str">
        <f>IF(ISERROR('M&amp;E_Inv_NFLD'!P67/Hrs_Wkd_NFLD!P14),"..",'M&amp;E_Inv_NFLD'!P67/Hrs_Wkd_NFLD!P14)</f>
        <v>..</v>
      </c>
      <c r="Q14" s="21" t="str">
        <f>IF(ISERROR('M&amp;E_Inv_NFLD'!Q67/Hrs_Wkd_NFLD!Q14),"..",'M&amp;E_Inv_NFLD'!Q67/Hrs_Wkd_NFLD!Q14)</f>
        <v>..</v>
      </c>
      <c r="R14" s="55"/>
    </row>
    <row r="15" spans="1:18">
      <c r="A15" s="5">
        <v>2007</v>
      </c>
      <c r="B15" s="87">
        <f>IF(ISERROR('M&amp;E_Inv_NFLD'!B68/Hrs_Wkd_NFLD!B15),"..",'M&amp;E_Inv_NFLD'!B68/Hrs_Wkd_NFLD!B15)</f>
        <v>3.3848852657277155</v>
      </c>
      <c r="C15" s="21">
        <f>IF(ISERROR('M&amp;E_Inv_NFLD'!C68/Hrs_Wkd_NFLD!C15),"..",'M&amp;E_Inv_NFLD'!C68/Hrs_Wkd_NFLD!C15)</f>
        <v>2.7923866990855375</v>
      </c>
      <c r="D15" s="21" t="str">
        <f>IF(ISERROR('M&amp;E_Inv_NFLD'!D68/Hrs_Wkd_NFLD!D15),"..",'M&amp;E_Inv_NFLD'!D68/Hrs_Wkd_NFLD!D15)</f>
        <v>..</v>
      </c>
      <c r="E15" s="21" t="str">
        <f>IF(ISERROR('M&amp;E_Inv_NFLD'!E68/Hrs_Wkd_NFLD!E15),"..",'M&amp;E_Inv_NFLD'!E68/Hrs_Wkd_NFLD!E15)</f>
        <v>..</v>
      </c>
      <c r="F15" s="21">
        <f>IF(ISERROR('M&amp;E_Inv_NFLD'!F68/Hrs_Wkd_NFLD!F15),"..",'M&amp;E_Inv_NFLD'!F68/Hrs_Wkd_NFLD!F15)</f>
        <v>2.6604068876248621</v>
      </c>
      <c r="G15" s="21" t="str">
        <f>IF(ISERROR('M&amp;E_Inv_NFLD'!G68/Hrs_Wkd_NFLD!G15),"..",'M&amp;E_Inv_NFLD'!G68/Hrs_Wkd_NFLD!G15)</f>
        <v>..</v>
      </c>
      <c r="H15" s="21">
        <f>IF(ISERROR('M&amp;E_Inv_NFLD'!H68/Hrs_Wkd_NFLD!H15),"..",'M&amp;E_Inv_NFLD'!H68/Hrs_Wkd_NFLD!H15)</f>
        <v>0.84391178124571176</v>
      </c>
      <c r="I15" s="21">
        <f>IF(ISERROR('M&amp;E_Inv_NFLD'!I68/Hrs_Wkd_NFLD!I15),"..",'M&amp;E_Inv_NFLD'!I68/Hrs_Wkd_NFLD!I15)</f>
        <v>0.96996140325218305</v>
      </c>
      <c r="J15" s="21" t="str">
        <f>IF(ISERROR('M&amp;E_Inv_NFLD'!J68/Hrs_Wkd_NFLD!J15),"..",'M&amp;E_Inv_NFLD'!J68/Hrs_Wkd_NFLD!J15)</f>
        <v>..</v>
      </c>
      <c r="K15" s="21" t="str">
        <f>IF(ISERROR('M&amp;E_Inv_NFLD'!K68/Hrs_Wkd_NFLD!K15),"..",'M&amp;E_Inv_NFLD'!K68/Hrs_Wkd_NFLD!K15)</f>
        <v>..</v>
      </c>
      <c r="L15" s="21" t="str">
        <f>IF(ISERROR('M&amp;E_Inv_NFLD'!L68/Hrs_Wkd_NFLD!L15),"..",'M&amp;E_Inv_NFLD'!L68/Hrs_Wkd_NFLD!L15)</f>
        <v>..</v>
      </c>
      <c r="M15" s="21" t="str">
        <f>IF(ISERROR('M&amp;E_Inv_NFLD'!M68/Hrs_Wkd_NFLD!M15),"..",'M&amp;E_Inv_NFLD'!M68/Hrs_Wkd_NFLD!M15)</f>
        <v>..</v>
      </c>
      <c r="N15" s="21" t="str">
        <f>IF(ISERROR('M&amp;E_Inv_NFLD'!N68/Hrs_Wkd_NFLD!N15),"..",'M&amp;E_Inv_NFLD'!N68/Hrs_Wkd_NFLD!N15)</f>
        <v>..</v>
      </c>
      <c r="O15" s="21" t="str">
        <f>IF(ISERROR('M&amp;E_Inv_NFLD'!O68/Hrs_Wkd_NFLD!O15),"..",'M&amp;E_Inv_NFLD'!O68/Hrs_Wkd_NFLD!O15)</f>
        <v>..</v>
      </c>
      <c r="P15" s="21" t="str">
        <f>IF(ISERROR('M&amp;E_Inv_NFLD'!P68/Hrs_Wkd_NFLD!P15),"..",'M&amp;E_Inv_NFLD'!P68/Hrs_Wkd_NFLD!P15)</f>
        <v>..</v>
      </c>
      <c r="Q15" s="21" t="str">
        <f>IF(ISERROR('M&amp;E_Inv_NFLD'!Q68/Hrs_Wkd_NFLD!Q15),"..",'M&amp;E_Inv_NFLD'!Q68/Hrs_Wkd_NFLD!Q15)</f>
        <v>..</v>
      </c>
      <c r="R15" s="55"/>
    </row>
    <row r="16" spans="1:18">
      <c r="A16" s="5">
        <v>2008</v>
      </c>
      <c r="B16" s="87">
        <f>IF(ISERROR('M&amp;E_Inv_NFLD'!B69/Hrs_Wkd_NFLD!B16),"..",'M&amp;E_Inv_NFLD'!B69/Hrs_Wkd_NFLD!B16)</f>
        <v>3.6567318228575938</v>
      </c>
      <c r="C16" s="21">
        <f>IF(ISERROR('M&amp;E_Inv_NFLD'!C69/Hrs_Wkd_NFLD!C16),"..",'M&amp;E_Inv_NFLD'!C69/Hrs_Wkd_NFLD!C16)</f>
        <v>3.2083958227688743</v>
      </c>
      <c r="D16" s="21" t="str">
        <f>IF(ISERROR('M&amp;E_Inv_NFLD'!D69/Hrs_Wkd_NFLD!D16),"..",'M&amp;E_Inv_NFLD'!D69/Hrs_Wkd_NFLD!D16)</f>
        <v>..</v>
      </c>
      <c r="E16" s="21" t="str">
        <f>IF(ISERROR('M&amp;E_Inv_NFLD'!E69/Hrs_Wkd_NFLD!E16),"..",'M&amp;E_Inv_NFLD'!E69/Hrs_Wkd_NFLD!E16)</f>
        <v>..</v>
      </c>
      <c r="F16" s="21">
        <f>IF(ISERROR('M&amp;E_Inv_NFLD'!F69/Hrs_Wkd_NFLD!F16),"..",'M&amp;E_Inv_NFLD'!F69/Hrs_Wkd_NFLD!F16)</f>
        <v>2.2801422351620042</v>
      </c>
      <c r="G16" s="21" t="str">
        <f>IF(ISERROR('M&amp;E_Inv_NFLD'!G69/Hrs_Wkd_NFLD!G16),"..",'M&amp;E_Inv_NFLD'!G69/Hrs_Wkd_NFLD!G16)</f>
        <v>..</v>
      </c>
      <c r="H16" s="21">
        <f>IF(ISERROR('M&amp;E_Inv_NFLD'!H69/Hrs_Wkd_NFLD!H16),"..",'M&amp;E_Inv_NFLD'!H69/Hrs_Wkd_NFLD!H16)</f>
        <v>2.1018111397430257</v>
      </c>
      <c r="I16" s="21">
        <f>IF(ISERROR('M&amp;E_Inv_NFLD'!I69/Hrs_Wkd_NFLD!I16),"..",'M&amp;E_Inv_NFLD'!I69/Hrs_Wkd_NFLD!I16)</f>
        <v>0.75617337880127655</v>
      </c>
      <c r="J16" s="21" t="str">
        <f>IF(ISERROR('M&amp;E_Inv_NFLD'!J69/Hrs_Wkd_NFLD!J16),"..",'M&amp;E_Inv_NFLD'!J69/Hrs_Wkd_NFLD!J16)</f>
        <v>..</v>
      </c>
      <c r="K16" s="21" t="str">
        <f>IF(ISERROR('M&amp;E_Inv_NFLD'!K69/Hrs_Wkd_NFLD!K16),"..",'M&amp;E_Inv_NFLD'!K69/Hrs_Wkd_NFLD!K16)</f>
        <v>..</v>
      </c>
      <c r="L16" s="21" t="str">
        <f>IF(ISERROR('M&amp;E_Inv_NFLD'!L69/Hrs_Wkd_NFLD!L16),"..",'M&amp;E_Inv_NFLD'!L69/Hrs_Wkd_NFLD!L16)</f>
        <v>..</v>
      </c>
      <c r="M16" s="21" t="str">
        <f>IF(ISERROR('M&amp;E_Inv_NFLD'!M69/Hrs_Wkd_NFLD!M16),"..",'M&amp;E_Inv_NFLD'!M69/Hrs_Wkd_NFLD!M16)</f>
        <v>..</v>
      </c>
      <c r="N16" s="21" t="str">
        <f>IF(ISERROR('M&amp;E_Inv_NFLD'!N69/Hrs_Wkd_NFLD!N16),"..",'M&amp;E_Inv_NFLD'!N69/Hrs_Wkd_NFLD!N16)</f>
        <v>..</v>
      </c>
      <c r="O16" s="21" t="str">
        <f>IF(ISERROR('M&amp;E_Inv_NFLD'!O69/Hrs_Wkd_NFLD!O16),"..",'M&amp;E_Inv_NFLD'!O69/Hrs_Wkd_NFLD!O16)</f>
        <v>..</v>
      </c>
      <c r="P16" s="21" t="str">
        <f>IF(ISERROR('M&amp;E_Inv_NFLD'!P69/Hrs_Wkd_NFLD!P16),"..",'M&amp;E_Inv_NFLD'!P69/Hrs_Wkd_NFLD!P16)</f>
        <v>..</v>
      </c>
      <c r="Q16" s="21" t="str">
        <f>IF(ISERROR('M&amp;E_Inv_NFLD'!Q69/Hrs_Wkd_NFLD!Q16),"..",'M&amp;E_Inv_NFLD'!Q69/Hrs_Wkd_NFLD!Q16)</f>
        <v>..</v>
      </c>
      <c r="R16" s="55"/>
    </row>
    <row r="17" spans="1:18">
      <c r="A17" s="5">
        <v>2009</v>
      </c>
      <c r="B17" s="87">
        <f>IF(ISERROR('M&amp;E_Inv_NFLD'!B70/Hrs_Wkd_NFLD!B17),"..",'M&amp;E_Inv_NFLD'!B70/Hrs_Wkd_NFLD!B17)</f>
        <v>3.1424940495308293</v>
      </c>
      <c r="C17" s="21">
        <f>IF(ISERROR('M&amp;E_Inv_NFLD'!C70/Hrs_Wkd_NFLD!C17),"..",'M&amp;E_Inv_NFLD'!C70/Hrs_Wkd_NFLD!C17)</f>
        <v>3.5615547526155709</v>
      </c>
      <c r="D17" s="21" t="str">
        <f>IF(ISERROR('M&amp;E_Inv_NFLD'!D70/Hrs_Wkd_NFLD!D17),"..",'M&amp;E_Inv_NFLD'!D70/Hrs_Wkd_NFLD!D17)</f>
        <v>..</v>
      </c>
      <c r="E17" s="21" t="str">
        <f>IF(ISERROR('M&amp;E_Inv_NFLD'!E70/Hrs_Wkd_NFLD!E17),"..",'M&amp;E_Inv_NFLD'!E70/Hrs_Wkd_NFLD!E17)</f>
        <v>..</v>
      </c>
      <c r="F17" s="21">
        <f>IF(ISERROR('M&amp;E_Inv_NFLD'!F70/Hrs_Wkd_NFLD!F17),"..",'M&amp;E_Inv_NFLD'!F70/Hrs_Wkd_NFLD!F17)</f>
        <v>2.3985492385114644</v>
      </c>
      <c r="G17" s="21" t="str">
        <f>IF(ISERROR('M&amp;E_Inv_NFLD'!G70/Hrs_Wkd_NFLD!G17),"..",'M&amp;E_Inv_NFLD'!G70/Hrs_Wkd_NFLD!G17)</f>
        <v>..</v>
      </c>
      <c r="H17" s="21">
        <f>IF(ISERROR('M&amp;E_Inv_NFLD'!H70/Hrs_Wkd_NFLD!H17),"..",'M&amp;E_Inv_NFLD'!H70/Hrs_Wkd_NFLD!H17)</f>
        <v>1.4951076346149133</v>
      </c>
      <c r="I17" s="21">
        <f>IF(ISERROR('M&amp;E_Inv_NFLD'!I70/Hrs_Wkd_NFLD!I17),"..",'M&amp;E_Inv_NFLD'!I70/Hrs_Wkd_NFLD!I17)</f>
        <v>0.70794108746263507</v>
      </c>
      <c r="J17" s="21" t="str">
        <f>IF(ISERROR('M&amp;E_Inv_NFLD'!J70/Hrs_Wkd_NFLD!J17),"..",'M&amp;E_Inv_NFLD'!J70/Hrs_Wkd_NFLD!J17)</f>
        <v>..</v>
      </c>
      <c r="K17" s="21" t="str">
        <f>IF(ISERROR('M&amp;E_Inv_NFLD'!K70/Hrs_Wkd_NFLD!K17),"..",'M&amp;E_Inv_NFLD'!K70/Hrs_Wkd_NFLD!K17)</f>
        <v>..</v>
      </c>
      <c r="L17" s="21" t="str">
        <f>IF(ISERROR('M&amp;E_Inv_NFLD'!L70/Hrs_Wkd_NFLD!L17),"..",'M&amp;E_Inv_NFLD'!L70/Hrs_Wkd_NFLD!L17)</f>
        <v>..</v>
      </c>
      <c r="M17" s="21" t="str">
        <f>IF(ISERROR('M&amp;E_Inv_NFLD'!M70/Hrs_Wkd_NFLD!M17),"..",'M&amp;E_Inv_NFLD'!M70/Hrs_Wkd_NFLD!M17)</f>
        <v>..</v>
      </c>
      <c r="N17" s="21" t="str">
        <f>IF(ISERROR('M&amp;E_Inv_NFLD'!N70/Hrs_Wkd_NFLD!N17),"..",'M&amp;E_Inv_NFLD'!N70/Hrs_Wkd_NFLD!N17)</f>
        <v>..</v>
      </c>
      <c r="O17" s="21" t="str">
        <f>IF(ISERROR('M&amp;E_Inv_NFLD'!O70/Hrs_Wkd_NFLD!O17),"..",'M&amp;E_Inv_NFLD'!O70/Hrs_Wkd_NFLD!O17)</f>
        <v>..</v>
      </c>
      <c r="P17" s="21" t="str">
        <f>IF(ISERROR('M&amp;E_Inv_NFLD'!P70/Hrs_Wkd_NFLD!P17),"..",'M&amp;E_Inv_NFLD'!P70/Hrs_Wkd_NFLD!P17)</f>
        <v>..</v>
      </c>
      <c r="Q17" s="21" t="str">
        <f>IF(ISERROR('M&amp;E_Inv_NFLD'!Q70/Hrs_Wkd_NFLD!Q17),"..",'M&amp;E_Inv_NFLD'!Q70/Hrs_Wkd_NFLD!Q17)</f>
        <v>..</v>
      </c>
      <c r="R17" s="55"/>
    </row>
    <row r="18" spans="1:18">
      <c r="A18" s="5">
        <v>2010</v>
      </c>
      <c r="B18" s="87">
        <f>IF(ISERROR('M&amp;E_Inv_NFLD'!B71/Hrs_Wkd_NFLD!B18),"..",'M&amp;E_Inv_NFLD'!B71/Hrs_Wkd_NFLD!B18)</f>
        <v>4.2970033232547893</v>
      </c>
      <c r="C18" s="21" t="str">
        <f>IF(ISERROR('M&amp;E_Inv_NFLD'!C71/Hrs_Wkd_NFLD!C18),"..",'M&amp;E_Inv_NFLD'!C71/Hrs_Wkd_NFLD!C18)</f>
        <v>..</v>
      </c>
      <c r="D18" s="21" t="str">
        <f>IF(ISERROR('M&amp;E_Inv_NFLD'!D71/Hrs_Wkd_NFLD!D18),"..",'M&amp;E_Inv_NFLD'!D71/Hrs_Wkd_NFLD!D18)</f>
        <v>..</v>
      </c>
      <c r="E18" s="21" t="str">
        <f>IF(ISERROR('M&amp;E_Inv_NFLD'!E71/Hrs_Wkd_NFLD!E18),"..",'M&amp;E_Inv_NFLD'!E71/Hrs_Wkd_NFLD!E18)</f>
        <v>..</v>
      </c>
      <c r="F18" s="21">
        <f>IF(ISERROR('M&amp;E_Inv_NFLD'!F71/Hrs_Wkd_NFLD!F18),"..",'M&amp;E_Inv_NFLD'!F71/Hrs_Wkd_NFLD!F18)</f>
        <v>2.9781998313231552</v>
      </c>
      <c r="G18" s="21" t="str">
        <f>IF(ISERROR('M&amp;E_Inv_NFLD'!G71/Hrs_Wkd_NFLD!G18),"..",'M&amp;E_Inv_NFLD'!G71/Hrs_Wkd_NFLD!G18)</f>
        <v>..</v>
      </c>
      <c r="H18" s="21" t="str">
        <f>IF(ISERROR('M&amp;E_Inv_NFLD'!H71/Hrs_Wkd_NFLD!H18),"..",'M&amp;E_Inv_NFLD'!H71/Hrs_Wkd_NFLD!H18)</f>
        <v>..</v>
      </c>
      <c r="I18" s="21">
        <f>IF(ISERROR('M&amp;E_Inv_NFLD'!I71/Hrs_Wkd_NFLD!I18),"..",'M&amp;E_Inv_NFLD'!I71/Hrs_Wkd_NFLD!I18)</f>
        <v>1.1431465474631761</v>
      </c>
      <c r="J18" s="21" t="str">
        <f>IF(ISERROR('M&amp;E_Inv_NFLD'!J71/Hrs_Wkd_NFLD!J18),"..",'M&amp;E_Inv_NFLD'!J71/Hrs_Wkd_NFLD!J18)</f>
        <v>..</v>
      </c>
      <c r="K18" s="21" t="str">
        <f>IF(ISERROR('M&amp;E_Inv_NFLD'!K71/Hrs_Wkd_NFLD!K18),"..",'M&amp;E_Inv_NFLD'!K71/Hrs_Wkd_NFLD!K18)</f>
        <v>..</v>
      </c>
      <c r="L18" s="21" t="str">
        <f>IF(ISERROR('M&amp;E_Inv_NFLD'!L71/Hrs_Wkd_NFLD!L18),"..",'M&amp;E_Inv_NFLD'!L71/Hrs_Wkd_NFLD!L18)</f>
        <v>..</v>
      </c>
      <c r="M18" s="21" t="str">
        <f>IF(ISERROR('M&amp;E_Inv_NFLD'!M71/Hrs_Wkd_NFLD!M18),"..",'M&amp;E_Inv_NFLD'!M71/Hrs_Wkd_NFLD!M18)</f>
        <v>..</v>
      </c>
      <c r="N18" s="21" t="str">
        <f>IF(ISERROR('M&amp;E_Inv_NFLD'!N71/Hrs_Wkd_NFLD!N18),"..",'M&amp;E_Inv_NFLD'!N71/Hrs_Wkd_NFLD!N18)</f>
        <v>..</v>
      </c>
      <c r="O18" s="21" t="str">
        <f>IF(ISERROR('M&amp;E_Inv_NFLD'!O71/Hrs_Wkd_NFLD!O18),"..",'M&amp;E_Inv_NFLD'!O71/Hrs_Wkd_NFLD!O18)</f>
        <v>..</v>
      </c>
      <c r="P18" s="21" t="str">
        <f>IF(ISERROR('M&amp;E_Inv_NFLD'!P71/Hrs_Wkd_NFLD!P18),"..",'M&amp;E_Inv_NFLD'!P71/Hrs_Wkd_NFLD!P18)</f>
        <v>..</v>
      </c>
      <c r="Q18" s="21" t="str">
        <f>IF(ISERROR('M&amp;E_Inv_NFLD'!Q71/Hrs_Wkd_NFLD!Q18),"..",'M&amp;E_Inv_NFLD'!Q71/Hrs_Wkd_NFLD!Q18)</f>
        <v>..</v>
      </c>
      <c r="R18" s="55"/>
    </row>
    <row r="19" spans="1:18">
      <c r="A19" s="5">
        <v>2011</v>
      </c>
      <c r="B19" s="87" t="str">
        <f>IF(ISERROR('M&amp;E_Inv_NFLD'!B72/Hrs_Wkd_NFLD!B19),"..",'M&amp;E_Inv_NFLD'!B72/Hrs_Wkd_NFLD!B19)</f>
        <v>..</v>
      </c>
      <c r="C19" s="21" t="str">
        <f>IF(ISERROR('M&amp;E_Inv_NFLD'!C72/Hrs_Wkd_NFLD!C19),"..",'M&amp;E_Inv_NFLD'!C72/Hrs_Wkd_NFLD!C19)</f>
        <v>..</v>
      </c>
      <c r="D19" s="21" t="str">
        <f>IF(ISERROR('M&amp;E_Inv_NFLD'!D72/Hrs_Wkd_NFLD!D19),"..",'M&amp;E_Inv_NFLD'!D72/Hrs_Wkd_NFLD!D19)</f>
        <v>..</v>
      </c>
      <c r="E19" s="21" t="str">
        <f>IF(ISERROR('M&amp;E_Inv_NFLD'!E72/Hrs_Wkd_NFLD!E19),"..",'M&amp;E_Inv_NFLD'!E72/Hrs_Wkd_NFLD!E19)</f>
        <v>..</v>
      </c>
      <c r="F19" s="21" t="str">
        <f>IF(ISERROR('M&amp;E_Inv_NFLD'!F72/Hrs_Wkd_NFLD!F19),"..",'M&amp;E_Inv_NFLD'!F72/Hrs_Wkd_NFLD!F19)</f>
        <v>..</v>
      </c>
      <c r="G19" s="21" t="str">
        <f>IF(ISERROR('M&amp;E_Inv_NFLD'!G72/Hrs_Wkd_NFLD!G19),"..",'M&amp;E_Inv_NFLD'!G72/Hrs_Wkd_NFLD!G19)</f>
        <v>..</v>
      </c>
      <c r="H19" s="21" t="str">
        <f>IF(ISERROR('M&amp;E_Inv_NFLD'!H72/Hrs_Wkd_NFLD!H19),"..",'M&amp;E_Inv_NFLD'!H72/Hrs_Wkd_NFLD!H19)</f>
        <v>..</v>
      </c>
      <c r="I19" s="21" t="str">
        <f>IF(ISERROR('M&amp;E_Inv_NFLD'!I72/Hrs_Wkd_NFLD!I19),"..",'M&amp;E_Inv_NFLD'!I72/Hrs_Wkd_NFLD!I19)</f>
        <v>..</v>
      </c>
      <c r="J19" s="21" t="str">
        <f>IF(ISERROR('M&amp;E_Inv_NFLD'!J72/Hrs_Wkd_NFLD!J19),"..",'M&amp;E_Inv_NFLD'!J72/Hrs_Wkd_NFLD!J19)</f>
        <v>..</v>
      </c>
      <c r="K19" s="21" t="str">
        <f>IF(ISERROR('M&amp;E_Inv_NFLD'!K72/Hrs_Wkd_NFLD!K19),"..",'M&amp;E_Inv_NFLD'!K72/Hrs_Wkd_NFLD!K19)</f>
        <v>..</v>
      </c>
      <c r="L19" s="21" t="str">
        <f>IF(ISERROR('M&amp;E_Inv_NFLD'!L72/Hrs_Wkd_NFLD!L19),"..",'M&amp;E_Inv_NFLD'!L72/Hrs_Wkd_NFLD!L19)</f>
        <v>..</v>
      </c>
      <c r="M19" s="21" t="str">
        <f>IF(ISERROR('M&amp;E_Inv_NFLD'!M72/Hrs_Wkd_NFLD!M19),"..",'M&amp;E_Inv_NFLD'!M72/Hrs_Wkd_NFLD!M19)</f>
        <v>..</v>
      </c>
      <c r="N19" s="21" t="str">
        <f>IF(ISERROR('M&amp;E_Inv_NFLD'!N72/Hrs_Wkd_NFLD!N19),"..",'M&amp;E_Inv_NFLD'!N72/Hrs_Wkd_NFLD!N19)</f>
        <v>..</v>
      </c>
      <c r="O19" s="21" t="str">
        <f>IF(ISERROR('M&amp;E_Inv_NFLD'!O72/Hrs_Wkd_NFLD!O19),"..",'M&amp;E_Inv_NFLD'!O72/Hrs_Wkd_NFLD!O19)</f>
        <v>..</v>
      </c>
      <c r="P19" s="21" t="str">
        <f>IF(ISERROR('M&amp;E_Inv_NFLD'!P72/Hrs_Wkd_NFLD!P19),"..",'M&amp;E_Inv_NFLD'!P72/Hrs_Wkd_NFLD!P19)</f>
        <v>..</v>
      </c>
      <c r="Q19" s="21" t="str">
        <f>IF(ISERROR('M&amp;E_Inv_NFLD'!Q72/Hrs_Wkd_NFLD!Q19),"..",'M&amp;E_Inv_NFLD'!Q72/Hrs_Wkd_NFLD!Q19)</f>
        <v>..</v>
      </c>
      <c r="R19" s="55"/>
    </row>
    <row r="20" spans="1:18">
      <c r="A20" s="5">
        <v>2012</v>
      </c>
      <c r="B20" s="87" t="str">
        <f>IF(ISERROR('M&amp;E_Inv_NFLD'!B73/Hrs_Wkd_NFLD!B20),"..",'M&amp;E_Inv_NFLD'!B73/Hrs_Wkd_NFLD!B20)</f>
        <v>..</v>
      </c>
      <c r="C20" s="21" t="str">
        <f>IF(ISERROR('M&amp;E_Inv_NFLD'!C73/Hrs_Wkd_NFLD!C20),"..",'M&amp;E_Inv_NFLD'!C73/Hrs_Wkd_NFLD!C20)</f>
        <v>..</v>
      </c>
      <c r="D20" s="21" t="str">
        <f>IF(ISERROR('M&amp;E_Inv_NFLD'!D73/Hrs_Wkd_NFLD!D20),"..",'M&amp;E_Inv_NFLD'!D73/Hrs_Wkd_NFLD!D20)</f>
        <v>..</v>
      </c>
      <c r="E20" s="21" t="str">
        <f>IF(ISERROR('M&amp;E_Inv_NFLD'!E73/Hrs_Wkd_NFLD!E20),"..",'M&amp;E_Inv_NFLD'!E73/Hrs_Wkd_NFLD!E20)</f>
        <v>..</v>
      </c>
      <c r="F20" s="21" t="str">
        <f>IF(ISERROR('M&amp;E_Inv_NFLD'!F73/Hrs_Wkd_NFLD!F20),"..",'M&amp;E_Inv_NFLD'!F73/Hrs_Wkd_NFLD!F20)</f>
        <v>..</v>
      </c>
      <c r="G20" s="21" t="str">
        <f>IF(ISERROR('M&amp;E_Inv_NFLD'!G73/Hrs_Wkd_NFLD!G20),"..",'M&amp;E_Inv_NFLD'!G73/Hrs_Wkd_NFLD!G20)</f>
        <v>..</v>
      </c>
      <c r="H20" s="21" t="str">
        <f>IF(ISERROR('M&amp;E_Inv_NFLD'!H73/Hrs_Wkd_NFLD!H20),"..",'M&amp;E_Inv_NFLD'!H73/Hrs_Wkd_NFLD!H20)</f>
        <v>..</v>
      </c>
      <c r="I20" s="21" t="str">
        <f>IF(ISERROR('M&amp;E_Inv_NFLD'!I73/Hrs_Wkd_NFLD!I20),"..",'M&amp;E_Inv_NFLD'!I73/Hrs_Wkd_NFLD!I20)</f>
        <v>..</v>
      </c>
      <c r="J20" s="21" t="str">
        <f>IF(ISERROR('M&amp;E_Inv_NFLD'!J73/Hrs_Wkd_NFLD!J20),"..",'M&amp;E_Inv_NFLD'!J73/Hrs_Wkd_NFLD!J20)</f>
        <v>..</v>
      </c>
      <c r="K20" s="21" t="str">
        <f>IF(ISERROR('M&amp;E_Inv_NFLD'!K73/Hrs_Wkd_NFLD!K20),"..",'M&amp;E_Inv_NFLD'!K73/Hrs_Wkd_NFLD!K20)</f>
        <v>..</v>
      </c>
      <c r="L20" s="21" t="str">
        <f>IF(ISERROR('M&amp;E_Inv_NFLD'!L73/Hrs_Wkd_NFLD!L20),"..",'M&amp;E_Inv_NFLD'!L73/Hrs_Wkd_NFLD!L20)</f>
        <v>..</v>
      </c>
      <c r="M20" s="21" t="str">
        <f>IF(ISERROR('M&amp;E_Inv_NFLD'!M73/Hrs_Wkd_NFLD!M20),"..",'M&amp;E_Inv_NFLD'!M73/Hrs_Wkd_NFLD!M20)</f>
        <v>..</v>
      </c>
      <c r="N20" s="21" t="str">
        <f>IF(ISERROR('M&amp;E_Inv_NFLD'!N73/Hrs_Wkd_NFLD!N20),"..",'M&amp;E_Inv_NFLD'!N73/Hrs_Wkd_NFLD!N20)</f>
        <v>..</v>
      </c>
      <c r="O20" s="21" t="str">
        <f>IF(ISERROR('M&amp;E_Inv_NFLD'!O73/Hrs_Wkd_NFLD!O20),"..",'M&amp;E_Inv_NFLD'!O73/Hrs_Wkd_NFLD!O20)</f>
        <v>..</v>
      </c>
      <c r="P20" s="21" t="str">
        <f>IF(ISERROR('M&amp;E_Inv_NFLD'!P73/Hrs_Wkd_NFLD!P20),"..",'M&amp;E_Inv_NFLD'!P73/Hrs_Wkd_NFLD!P20)</f>
        <v>..</v>
      </c>
      <c r="Q20" s="21" t="str">
        <f>IF(ISERROR('M&amp;E_Inv_NFLD'!Q73/Hrs_Wkd_NFLD!Q20),"..",'M&amp;E_Inv_NFLD'!Q73/Hrs_Wkd_NFLD!Q20)</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8"/>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5.1844102308817641</v>
      </c>
      <c r="C23" s="9" t="str">
        <f t="shared" si="0"/>
        <v>n.a.</v>
      </c>
      <c r="D23" s="9" t="str">
        <f t="shared" si="0"/>
        <v>n.a.</v>
      </c>
      <c r="E23" s="9" t="str">
        <f t="shared" si="0"/>
        <v>n.a.</v>
      </c>
      <c r="F23" s="9">
        <f t="shared" si="0"/>
        <v>9.319102459297369</v>
      </c>
      <c r="G23" s="9" t="str">
        <f t="shared" si="0"/>
        <v>n.a.</v>
      </c>
      <c r="H23" s="28" t="str">
        <f t="shared" si="0"/>
        <v>n.a.</v>
      </c>
      <c r="I23" s="28">
        <f t="shared" si="0"/>
        <v>5.0387629172701009</v>
      </c>
      <c r="J23" s="28" t="str">
        <f t="shared" si="0"/>
        <v>n.a.</v>
      </c>
      <c r="K23" s="28" t="str">
        <f t="shared" si="0"/>
        <v>n.a.</v>
      </c>
      <c r="L23" s="28" t="str">
        <f t="shared" si="0"/>
        <v>n.a.</v>
      </c>
      <c r="M23" s="28" t="str">
        <f t="shared" si="0"/>
        <v>n.a.</v>
      </c>
      <c r="N23" s="28" t="str">
        <f t="shared" si="0"/>
        <v>n.a.</v>
      </c>
      <c r="O23" s="28" t="str">
        <f t="shared" si="0"/>
        <v>n.a.</v>
      </c>
      <c r="P23" s="28" t="str">
        <f t="shared" si="0"/>
        <v>n.a.</v>
      </c>
      <c r="Q23" s="58" t="str">
        <f t="shared" si="0"/>
        <v>n.a.</v>
      </c>
      <c r="R23" s="55"/>
    </row>
    <row r="24" spans="1:18">
      <c r="A24" s="26" t="s">
        <v>19</v>
      </c>
      <c r="B24" s="16">
        <f t="shared" si="0"/>
        <v>16.830063498301694</v>
      </c>
      <c r="C24" s="9">
        <f t="shared" si="0"/>
        <v>11.814916232783744</v>
      </c>
      <c r="D24" s="9" t="str">
        <f t="shared" si="0"/>
        <v>n.a.</v>
      </c>
      <c r="E24" s="9" t="str">
        <f t="shared" si="0"/>
        <v>n.a.</v>
      </c>
      <c r="F24" s="9">
        <f t="shared" si="0"/>
        <v>12.487295536233445</v>
      </c>
      <c r="G24" s="9">
        <f t="shared" si="0"/>
        <v>-15.754910497656983</v>
      </c>
      <c r="H24" s="28">
        <f t="shared" si="0"/>
        <v>25.524777401904419</v>
      </c>
      <c r="I24" s="28">
        <f t="shared" si="0"/>
        <v>-7.2939097874480936</v>
      </c>
      <c r="J24" s="28" t="str">
        <f t="shared" si="0"/>
        <v>n.a.</v>
      </c>
      <c r="K24" s="28" t="str">
        <f t="shared" si="0"/>
        <v>n.a.</v>
      </c>
      <c r="L24" s="28" t="str">
        <f t="shared" si="0"/>
        <v>n.a.</v>
      </c>
      <c r="M24" s="28" t="str">
        <f t="shared" si="0"/>
        <v>n.a.</v>
      </c>
      <c r="N24" s="28" t="str">
        <f t="shared" si="0"/>
        <v>n.a.</v>
      </c>
      <c r="O24" s="28" t="str">
        <f t="shared" si="0"/>
        <v>n.a.</v>
      </c>
      <c r="P24" s="28">
        <f t="shared" si="0"/>
        <v>3.1281222262493191</v>
      </c>
      <c r="Q24" s="28" t="str">
        <f t="shared" si="0"/>
        <v>n.a.</v>
      </c>
      <c r="R24" s="55"/>
    </row>
    <row r="25" spans="1:18">
      <c r="A25" s="26" t="s">
        <v>20</v>
      </c>
      <c r="B25" s="16">
        <f t="shared" si="0"/>
        <v>1.9225792186278179</v>
      </c>
      <c r="C25" s="9" t="str">
        <f t="shared" si="0"/>
        <v>n.a.</v>
      </c>
      <c r="D25" s="9" t="str">
        <f t="shared" si="0"/>
        <v>n.a.</v>
      </c>
      <c r="E25" s="9" t="str">
        <f t="shared" si="0"/>
        <v>n.a.</v>
      </c>
      <c r="F25" s="9">
        <f t="shared" si="0"/>
        <v>8.3861604841273909</v>
      </c>
      <c r="G25" s="9" t="str">
        <f t="shared" si="0"/>
        <v>n.a.</v>
      </c>
      <c r="H25" s="28" t="str">
        <f t="shared" si="0"/>
        <v>n.a.</v>
      </c>
      <c r="I25" s="28">
        <f t="shared" si="0"/>
        <v>9.049078016181177</v>
      </c>
      <c r="J25" s="28" t="str">
        <f t="shared" si="0"/>
        <v>n.a.</v>
      </c>
      <c r="K25" s="28" t="str">
        <f t="shared" si="0"/>
        <v>n.a.</v>
      </c>
      <c r="L25" s="28" t="str">
        <f t="shared" si="0"/>
        <v>n.a.</v>
      </c>
      <c r="M25" s="28" t="str">
        <f t="shared" si="0"/>
        <v>n.a.</v>
      </c>
      <c r="N25" s="28" t="str">
        <f t="shared" si="0"/>
        <v>n.a.</v>
      </c>
      <c r="O25" s="28" t="str">
        <f t="shared" si="0"/>
        <v>n.a.</v>
      </c>
      <c r="P25" s="28" t="str">
        <f t="shared" si="0"/>
        <v>n.a.</v>
      </c>
      <c r="Q25" s="28" t="str">
        <f t="shared" si="0"/>
        <v>n.a.</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 t="shared" ref="B31:Q31" si="1">IF(ISERROR((B5/$B5)*100),"..",(B5/$B5)*100)</f>
        <v>100</v>
      </c>
      <c r="C31" s="21">
        <f t="shared" si="1"/>
        <v>52.332503345629974</v>
      </c>
      <c r="D31" s="21">
        <f t="shared" si="1"/>
        <v>0</v>
      </c>
      <c r="E31" s="21" t="str">
        <f t="shared" si="1"/>
        <v>..</v>
      </c>
      <c r="F31" s="21">
        <f t="shared" si="1"/>
        <v>41.986269602274838</v>
      </c>
      <c r="G31" s="21">
        <f t="shared" si="1"/>
        <v>121.32914229312829</v>
      </c>
      <c r="H31" s="21">
        <f t="shared" si="1"/>
        <v>31.970944986118528</v>
      </c>
      <c r="I31" s="21">
        <f t="shared" si="1"/>
        <v>27.086901768828163</v>
      </c>
      <c r="J31" s="21" t="str">
        <f t="shared" si="1"/>
        <v>..</v>
      </c>
      <c r="K31" s="21">
        <f t="shared" si="1"/>
        <v>341.01942902039161</v>
      </c>
      <c r="L31" s="21">
        <f t="shared" si="1"/>
        <v>164.44715065437657</v>
      </c>
      <c r="M31" s="21" t="str">
        <f t="shared" si="1"/>
        <v>..</v>
      </c>
      <c r="N31" s="21" t="str">
        <f t="shared" si="1"/>
        <v>..</v>
      </c>
      <c r="O31" s="21" t="str">
        <f t="shared" si="1"/>
        <v>..</v>
      </c>
      <c r="P31" s="21">
        <f t="shared" si="1"/>
        <v>10.671920803259875</v>
      </c>
      <c r="Q31" s="21" t="str">
        <f t="shared" si="1"/>
        <v>..</v>
      </c>
      <c r="R31" s="55"/>
    </row>
    <row r="32" spans="1:18">
      <c r="A32" s="5">
        <v>1998</v>
      </c>
      <c r="B32" s="87">
        <f t="shared" ref="B32:Q32" si="2">IF(ISERROR((B6/$B6)*100),"..",(B6/$B6)*100)</f>
        <v>100</v>
      </c>
      <c r="C32" s="21">
        <f t="shared" si="2"/>
        <v>71.784116344721667</v>
      </c>
      <c r="D32" s="21">
        <f t="shared" si="2"/>
        <v>0</v>
      </c>
      <c r="E32" s="21" t="str">
        <f t="shared" si="2"/>
        <v>..</v>
      </c>
      <c r="F32" s="21">
        <f t="shared" si="2"/>
        <v>46.750444256986512</v>
      </c>
      <c r="G32" s="21">
        <f t="shared" si="2"/>
        <v>245.33075225898267</v>
      </c>
      <c r="H32" s="21">
        <f t="shared" si="2"/>
        <v>16.963862363221153</v>
      </c>
      <c r="I32" s="21">
        <f t="shared" si="2"/>
        <v>26.607184409405662</v>
      </c>
      <c r="J32" s="21" t="str">
        <f t="shared" si="2"/>
        <v>..</v>
      </c>
      <c r="K32" s="21">
        <f t="shared" si="2"/>
        <v>480.24230200867021</v>
      </c>
      <c r="L32" s="21">
        <f t="shared" si="2"/>
        <v>230.90183723556646</v>
      </c>
      <c r="M32" s="21" t="str">
        <f t="shared" si="2"/>
        <v>..</v>
      </c>
      <c r="N32" s="21" t="str">
        <f t="shared" si="2"/>
        <v>..</v>
      </c>
      <c r="O32" s="21" t="str">
        <f t="shared" si="2"/>
        <v>..</v>
      </c>
      <c r="P32" s="21">
        <f t="shared" si="2"/>
        <v>12.484237930265675</v>
      </c>
      <c r="Q32" s="21" t="str">
        <f t="shared" si="2"/>
        <v>..</v>
      </c>
      <c r="R32" s="55"/>
    </row>
    <row r="33" spans="1:18">
      <c r="A33" s="5">
        <v>1999</v>
      </c>
      <c r="B33" s="87">
        <f t="shared" ref="B33:Q33" si="3">IF(ISERROR((B7/$B7)*100),"..",(B7/$B7)*100)</f>
        <v>100</v>
      </c>
      <c r="C33" s="21">
        <f t="shared" si="3"/>
        <v>83.993105596121538</v>
      </c>
      <c r="D33" s="21">
        <f t="shared" si="3"/>
        <v>0</v>
      </c>
      <c r="E33" s="21" t="str">
        <f t="shared" si="3"/>
        <v>..</v>
      </c>
      <c r="F33" s="21">
        <f t="shared" si="3"/>
        <v>64.120903183487926</v>
      </c>
      <c r="G33" s="21">
        <f t="shared" si="3"/>
        <v>129.43481309764834</v>
      </c>
      <c r="H33" s="21">
        <f t="shared" si="3"/>
        <v>39.530742964261265</v>
      </c>
      <c r="I33" s="21">
        <f t="shared" si="3"/>
        <v>24.089814632913004</v>
      </c>
      <c r="J33" s="21" t="str">
        <f t="shared" si="3"/>
        <v>..</v>
      </c>
      <c r="K33" s="21">
        <f t="shared" si="3"/>
        <v>330.42680213140716</v>
      </c>
      <c r="L33" s="21" t="str">
        <f t="shared" si="3"/>
        <v>..</v>
      </c>
      <c r="M33" s="21" t="str">
        <f t="shared" si="3"/>
        <v>..</v>
      </c>
      <c r="N33" s="21" t="str">
        <f t="shared" si="3"/>
        <v>..</v>
      </c>
      <c r="O33" s="21" t="str">
        <f t="shared" si="3"/>
        <v>..</v>
      </c>
      <c r="P33" s="21">
        <f t="shared" si="3"/>
        <v>7.4747631554143101</v>
      </c>
      <c r="Q33" s="21" t="str">
        <f t="shared" si="3"/>
        <v>..</v>
      </c>
      <c r="R33" s="55"/>
    </row>
    <row r="34" spans="1:18">
      <c r="A34" s="5">
        <v>2000</v>
      </c>
      <c r="B34" s="87">
        <f t="shared" ref="B34:Q34" si="4">IF(ISERROR((B8/$B8)*100),"..",(B8/$B8)*100)</f>
        <v>100</v>
      </c>
      <c r="C34" s="21">
        <f t="shared" si="4"/>
        <v>45.878255955246964</v>
      </c>
      <c r="D34" s="21">
        <f t="shared" si="4"/>
        <v>0</v>
      </c>
      <c r="E34" s="21" t="str">
        <f t="shared" si="4"/>
        <v>..</v>
      </c>
      <c r="F34" s="21">
        <f t="shared" si="4"/>
        <v>37.476055910469704</v>
      </c>
      <c r="G34" s="21">
        <f t="shared" si="4"/>
        <v>45.492004907577488</v>
      </c>
      <c r="H34" s="21">
        <f t="shared" si="4"/>
        <v>39.65336199113765</v>
      </c>
      <c r="I34" s="21">
        <f t="shared" si="4"/>
        <v>13.533816729929462</v>
      </c>
      <c r="J34" s="21" t="str">
        <f t="shared" si="4"/>
        <v>..</v>
      </c>
      <c r="K34" s="21" t="str">
        <f t="shared" si="4"/>
        <v>..</v>
      </c>
      <c r="L34" s="21" t="str">
        <f t="shared" si="4"/>
        <v>..</v>
      </c>
      <c r="M34" s="21" t="str">
        <f t="shared" si="4"/>
        <v>..</v>
      </c>
      <c r="N34" s="21" t="str">
        <f t="shared" si="4"/>
        <v>..</v>
      </c>
      <c r="O34" s="21" t="str">
        <f t="shared" si="4"/>
        <v>..</v>
      </c>
      <c r="P34" s="21">
        <f t="shared" si="4"/>
        <v>7.3402370550552138</v>
      </c>
      <c r="Q34" s="21" t="str">
        <f t="shared" si="4"/>
        <v>..</v>
      </c>
      <c r="R34" s="55"/>
    </row>
    <row r="35" spans="1:18">
      <c r="A35" s="5">
        <v>2001</v>
      </c>
      <c r="B35" s="87">
        <f t="shared" ref="B35:Q35" si="5">IF(ISERROR((B9/$B9)*100),"..",(B9/$B9)*100)</f>
        <v>100</v>
      </c>
      <c r="C35" s="21">
        <f t="shared" si="5"/>
        <v>88.479258008074666</v>
      </c>
      <c r="D35" s="21">
        <f t="shared" si="5"/>
        <v>0</v>
      </c>
      <c r="E35" s="21" t="str">
        <f t="shared" si="5"/>
        <v>..</v>
      </c>
      <c r="F35" s="21">
        <f t="shared" si="5"/>
        <v>59.219932861591488</v>
      </c>
      <c r="G35" s="21">
        <f t="shared" si="5"/>
        <v>108.57924713269698</v>
      </c>
      <c r="H35" s="21">
        <f t="shared" si="5"/>
        <v>48.130871426415425</v>
      </c>
      <c r="I35" s="21">
        <f t="shared" si="5"/>
        <v>29.266498804493459</v>
      </c>
      <c r="J35" s="21" t="str">
        <f t="shared" si="5"/>
        <v>..</v>
      </c>
      <c r="K35" s="21" t="str">
        <f t="shared" si="5"/>
        <v>..</v>
      </c>
      <c r="L35" s="21" t="str">
        <f t="shared" si="5"/>
        <v>..</v>
      </c>
      <c r="M35" s="21" t="str">
        <f t="shared" si="5"/>
        <v>..</v>
      </c>
      <c r="N35" s="21" t="str">
        <f t="shared" si="5"/>
        <v>..</v>
      </c>
      <c r="O35" s="21" t="str">
        <f t="shared" si="5"/>
        <v>..</v>
      </c>
      <c r="P35" s="21">
        <f t="shared" si="5"/>
        <v>7.8827167189778446</v>
      </c>
      <c r="Q35" s="21" t="str">
        <f t="shared" si="5"/>
        <v>..</v>
      </c>
      <c r="R35" s="55"/>
    </row>
    <row r="36" spans="1:18">
      <c r="A36" s="5">
        <v>2002</v>
      </c>
      <c r="B36" s="87">
        <f t="shared" ref="B36:Q36" si="6">IF(ISERROR((B10/$B10)*100),"..",(B10/$B10)*100)</f>
        <v>100</v>
      </c>
      <c r="C36" s="21">
        <f t="shared" si="6"/>
        <v>104.52200118975692</v>
      </c>
      <c r="D36" s="21" t="str">
        <f t="shared" si="6"/>
        <v>..</v>
      </c>
      <c r="E36" s="21" t="str">
        <f t="shared" si="6"/>
        <v>..</v>
      </c>
      <c r="F36" s="21">
        <f t="shared" si="6"/>
        <v>42.19294398163855</v>
      </c>
      <c r="G36" s="21">
        <f t="shared" si="6"/>
        <v>122.31156990978143</v>
      </c>
      <c r="H36" s="21">
        <f t="shared" si="6"/>
        <v>27.469237952217746</v>
      </c>
      <c r="I36" s="21">
        <f t="shared" si="6"/>
        <v>21.548539024507136</v>
      </c>
      <c r="J36" s="21" t="str">
        <f t="shared" si="6"/>
        <v>..</v>
      </c>
      <c r="K36" s="21" t="str">
        <f t="shared" si="6"/>
        <v>..</v>
      </c>
      <c r="L36" s="21" t="str">
        <f t="shared" si="6"/>
        <v>..</v>
      </c>
      <c r="M36" s="21" t="str">
        <f t="shared" si="6"/>
        <v>..</v>
      </c>
      <c r="N36" s="21" t="str">
        <f t="shared" si="6"/>
        <v>..</v>
      </c>
      <c r="O36" s="21" t="str">
        <f t="shared" si="6"/>
        <v>..</v>
      </c>
      <c r="P36" s="21">
        <f t="shared" si="6"/>
        <v>10.414542833877126</v>
      </c>
      <c r="Q36" s="21" t="str">
        <f t="shared" si="6"/>
        <v>..</v>
      </c>
      <c r="R36" s="55"/>
    </row>
    <row r="37" spans="1:18">
      <c r="A37" s="5">
        <v>2003</v>
      </c>
      <c r="B37" s="87">
        <f t="shared" ref="B37:Q37" si="7">IF(ISERROR((B11/$B11)*100),"..",(B11/$B11)*100)</f>
        <v>100</v>
      </c>
      <c r="C37" s="21">
        <f t="shared" si="7"/>
        <v>94.380293409052157</v>
      </c>
      <c r="D37" s="21" t="str">
        <f t="shared" si="7"/>
        <v>..</v>
      </c>
      <c r="E37" s="21" t="str">
        <f t="shared" si="7"/>
        <v>..</v>
      </c>
      <c r="F37" s="21">
        <f t="shared" si="7"/>
        <v>42.238322656158459</v>
      </c>
      <c r="G37" s="21">
        <f t="shared" si="7"/>
        <v>90.7766621468799</v>
      </c>
      <c r="H37" s="21">
        <f t="shared" si="7"/>
        <v>36.980635572106237</v>
      </c>
      <c r="I37" s="21">
        <f t="shared" si="7"/>
        <v>30.6114495747916</v>
      </c>
      <c r="J37" s="21" t="str">
        <f t="shared" si="7"/>
        <v>..</v>
      </c>
      <c r="K37" s="21" t="str">
        <f t="shared" si="7"/>
        <v>..</v>
      </c>
      <c r="L37" s="21" t="str">
        <f t="shared" si="7"/>
        <v>..</v>
      </c>
      <c r="M37" s="21" t="str">
        <f t="shared" si="7"/>
        <v>..</v>
      </c>
      <c r="N37" s="21" t="str">
        <f t="shared" si="7"/>
        <v>..</v>
      </c>
      <c r="O37" s="21" t="str">
        <f t="shared" si="7"/>
        <v>..</v>
      </c>
      <c r="P37" s="21">
        <f t="shared" si="7"/>
        <v>13.162803436736795</v>
      </c>
      <c r="Q37" s="21" t="str">
        <f t="shared" si="7"/>
        <v>..</v>
      </c>
      <c r="R37" s="55"/>
    </row>
    <row r="38" spans="1:18">
      <c r="A38" s="5">
        <v>2004</v>
      </c>
      <c r="B38" s="87">
        <f t="shared" ref="B38:Q38" si="8">IF(ISERROR((B12/$B12)*100),"..",(B12/$B12)*100)</f>
        <v>100</v>
      </c>
      <c r="C38" s="21">
        <f t="shared" si="8"/>
        <v>79.336901691838719</v>
      </c>
      <c r="D38" s="21" t="str">
        <f t="shared" si="8"/>
        <v>..</v>
      </c>
      <c r="E38" s="21" t="str">
        <f t="shared" si="8"/>
        <v>..</v>
      </c>
      <c r="F38" s="21">
        <f t="shared" si="8"/>
        <v>37.008499523007615</v>
      </c>
      <c r="G38" s="21">
        <f t="shared" si="8"/>
        <v>78.383159778018054</v>
      </c>
      <c r="H38" s="21">
        <f t="shared" si="8"/>
        <v>20.950546386115757</v>
      </c>
      <c r="I38" s="21">
        <f t="shared" si="8"/>
        <v>22.559510878255779</v>
      </c>
      <c r="J38" s="21" t="str">
        <f t="shared" si="8"/>
        <v>..</v>
      </c>
      <c r="K38" s="21" t="str">
        <f t="shared" si="8"/>
        <v>..</v>
      </c>
      <c r="L38" s="21" t="str">
        <f t="shared" si="8"/>
        <v>..</v>
      </c>
      <c r="M38" s="21" t="str">
        <f t="shared" si="8"/>
        <v>..</v>
      </c>
      <c r="N38" s="21" t="str">
        <f t="shared" si="8"/>
        <v>..</v>
      </c>
      <c r="O38" s="21" t="str">
        <f t="shared" si="8"/>
        <v>..</v>
      </c>
      <c r="P38" s="21">
        <f t="shared" si="8"/>
        <v>11.434504695136004</v>
      </c>
      <c r="Q38" s="21" t="str">
        <f t="shared" si="8"/>
        <v>..</v>
      </c>
      <c r="R38" s="55"/>
    </row>
    <row r="39" spans="1:18">
      <c r="A39" s="5">
        <v>2005</v>
      </c>
      <c r="B39" s="87">
        <f t="shared" ref="B39:Q39" si="9">IF(ISERROR((B13/$B13)*100),"..",(B13/$B13)*100)</f>
        <v>100</v>
      </c>
      <c r="C39" s="21">
        <f t="shared" si="9"/>
        <v>67.21584428626926</v>
      </c>
      <c r="D39" s="21" t="str">
        <f t="shared" si="9"/>
        <v>..</v>
      </c>
      <c r="E39" s="21" t="str">
        <f t="shared" si="9"/>
        <v>..</v>
      </c>
      <c r="F39" s="21">
        <f t="shared" si="9"/>
        <v>38.092706323226786</v>
      </c>
      <c r="G39" s="21">
        <f t="shared" si="9"/>
        <v>137.23298147476052</v>
      </c>
      <c r="H39" s="21">
        <f t="shared" si="9"/>
        <v>26.046359989772693</v>
      </c>
      <c r="I39" s="21">
        <f t="shared" si="9"/>
        <v>20.933668366109671</v>
      </c>
      <c r="J39" s="21" t="str">
        <f t="shared" si="9"/>
        <v>..</v>
      </c>
      <c r="K39" s="21" t="str">
        <f t="shared" si="9"/>
        <v>..</v>
      </c>
      <c r="L39" s="21" t="str">
        <f t="shared" si="9"/>
        <v>..</v>
      </c>
      <c r="M39" s="21" t="str">
        <f t="shared" si="9"/>
        <v>..</v>
      </c>
      <c r="N39" s="21" t="str">
        <f t="shared" si="9"/>
        <v>..</v>
      </c>
      <c r="O39" s="21" t="str">
        <f t="shared" si="9"/>
        <v>..</v>
      </c>
      <c r="P39" s="21">
        <f t="shared" si="9"/>
        <v>9.236118119104054</v>
      </c>
      <c r="Q39" s="21" t="str">
        <f t="shared" si="9"/>
        <v>..</v>
      </c>
      <c r="R39" s="55"/>
    </row>
    <row r="40" spans="1:18">
      <c r="A40" s="5">
        <v>2006</v>
      </c>
      <c r="B40" s="87">
        <f t="shared" ref="B40:Q40" si="10">IF(ISERROR((B14/$B14)*100),"..",(B14/$B14)*100)</f>
        <v>100</v>
      </c>
      <c r="C40" s="21">
        <f t="shared" si="10"/>
        <v>88.593153061013439</v>
      </c>
      <c r="D40" s="21" t="str">
        <f t="shared" si="10"/>
        <v>..</v>
      </c>
      <c r="E40" s="21" t="str">
        <f t="shared" si="10"/>
        <v>..</v>
      </c>
      <c r="F40" s="21">
        <f t="shared" si="10"/>
        <v>46.025026811920242</v>
      </c>
      <c r="G40" s="21">
        <f t="shared" si="10"/>
        <v>0</v>
      </c>
      <c r="H40" s="21">
        <f t="shared" si="10"/>
        <v>36.380036390221612</v>
      </c>
      <c r="I40" s="21">
        <f t="shared" si="10"/>
        <v>18.676225169242013</v>
      </c>
      <c r="J40" s="21" t="str">
        <f t="shared" si="10"/>
        <v>..</v>
      </c>
      <c r="K40" s="21" t="str">
        <f t="shared" si="10"/>
        <v>..</v>
      </c>
      <c r="L40" s="21" t="str">
        <f t="shared" si="10"/>
        <v>..</v>
      </c>
      <c r="M40" s="21" t="str">
        <f t="shared" si="10"/>
        <v>..</v>
      </c>
      <c r="N40" s="21" t="str">
        <f t="shared" si="10"/>
        <v>..</v>
      </c>
      <c r="O40" s="21" t="str">
        <f t="shared" si="10"/>
        <v>..</v>
      </c>
      <c r="P40" s="21" t="str">
        <f t="shared" si="10"/>
        <v>..</v>
      </c>
      <c r="Q40" s="21" t="str">
        <f t="shared" si="10"/>
        <v>..</v>
      </c>
      <c r="R40" s="55"/>
    </row>
    <row r="41" spans="1:18">
      <c r="A41" s="5">
        <v>2007</v>
      </c>
      <c r="B41" s="87">
        <f t="shared" ref="B41:Q41" si="11">IF(ISERROR((B15/$B15)*100),"..",(B15/$B15)*100)</f>
        <v>100</v>
      </c>
      <c r="C41" s="21">
        <f t="shared" si="11"/>
        <v>82.495756277434793</v>
      </c>
      <c r="D41" s="21" t="str">
        <f t="shared" si="11"/>
        <v>..</v>
      </c>
      <c r="E41" s="21" t="str">
        <f t="shared" si="11"/>
        <v>..</v>
      </c>
      <c r="F41" s="21">
        <f t="shared" si="11"/>
        <v>78.596663661298479</v>
      </c>
      <c r="G41" s="21" t="str">
        <f t="shared" si="11"/>
        <v>..</v>
      </c>
      <c r="H41" s="21">
        <f t="shared" si="11"/>
        <v>24.931769173696921</v>
      </c>
      <c r="I41" s="21">
        <f t="shared" si="11"/>
        <v>28.655665616590735</v>
      </c>
      <c r="J41" s="21" t="str">
        <f t="shared" si="11"/>
        <v>..</v>
      </c>
      <c r="K41" s="21" t="str">
        <f t="shared" si="11"/>
        <v>..</v>
      </c>
      <c r="L41" s="21" t="str">
        <f t="shared" si="11"/>
        <v>..</v>
      </c>
      <c r="M41" s="21" t="str">
        <f t="shared" si="11"/>
        <v>..</v>
      </c>
      <c r="N41" s="21" t="str">
        <f t="shared" si="11"/>
        <v>..</v>
      </c>
      <c r="O41" s="21" t="str">
        <f t="shared" si="11"/>
        <v>..</v>
      </c>
      <c r="P41" s="21" t="str">
        <f t="shared" si="11"/>
        <v>..</v>
      </c>
      <c r="Q41" s="21" t="str">
        <f t="shared" si="11"/>
        <v>..</v>
      </c>
      <c r="R41" s="55"/>
    </row>
    <row r="42" spans="1:18">
      <c r="A42" s="5">
        <v>2008</v>
      </c>
      <c r="B42" s="87">
        <f t="shared" ref="B42:Q42" si="12">IF(ISERROR((B16/$B16)*100),"..",(B16/$B16)*100)</f>
        <v>100</v>
      </c>
      <c r="C42" s="21">
        <f t="shared" si="12"/>
        <v>87.739434505799707</v>
      </c>
      <c r="D42" s="21" t="str">
        <f t="shared" si="12"/>
        <v>..</v>
      </c>
      <c r="E42" s="21" t="str">
        <f t="shared" si="12"/>
        <v>..</v>
      </c>
      <c r="F42" s="21">
        <f t="shared" si="12"/>
        <v>62.354647417927453</v>
      </c>
      <c r="G42" s="21" t="str">
        <f t="shared" si="12"/>
        <v>..</v>
      </c>
      <c r="H42" s="21">
        <f t="shared" si="12"/>
        <v>57.477858414581306</v>
      </c>
      <c r="I42" s="21">
        <f t="shared" si="12"/>
        <v>20.678939977894153</v>
      </c>
      <c r="J42" s="21" t="str">
        <f t="shared" si="12"/>
        <v>..</v>
      </c>
      <c r="K42" s="21" t="str">
        <f t="shared" si="12"/>
        <v>..</v>
      </c>
      <c r="L42" s="21" t="str">
        <f t="shared" si="12"/>
        <v>..</v>
      </c>
      <c r="M42" s="21" t="str">
        <f t="shared" si="12"/>
        <v>..</v>
      </c>
      <c r="N42" s="21" t="str">
        <f t="shared" si="12"/>
        <v>..</v>
      </c>
      <c r="O42" s="21" t="str">
        <f t="shared" si="12"/>
        <v>..</v>
      </c>
      <c r="P42" s="21" t="str">
        <f t="shared" si="12"/>
        <v>..</v>
      </c>
      <c r="Q42" s="21" t="str">
        <f t="shared" si="12"/>
        <v>..</v>
      </c>
      <c r="R42" s="55"/>
    </row>
    <row r="43" spans="1:18">
      <c r="A43" s="5">
        <v>2009</v>
      </c>
      <c r="B43" s="87">
        <f t="shared" ref="B43:Q43" si="13">IF(ISERROR((B17/$B17)*100),"..",(B17/$B17)*100)</f>
        <v>100</v>
      </c>
      <c r="C43" s="21">
        <f t="shared" si="13"/>
        <v>113.33529026561902</v>
      </c>
      <c r="D43" s="21" t="str">
        <f t="shared" si="13"/>
        <v>..</v>
      </c>
      <c r="E43" s="21" t="str">
        <f t="shared" si="13"/>
        <v>..</v>
      </c>
      <c r="F43" s="21">
        <f t="shared" si="13"/>
        <v>76.326293724233622</v>
      </c>
      <c r="G43" s="21" t="str">
        <f t="shared" si="13"/>
        <v>..</v>
      </c>
      <c r="H43" s="21">
        <f t="shared" si="13"/>
        <v>47.577103124129415</v>
      </c>
      <c r="I43" s="21">
        <f t="shared" si="13"/>
        <v>22.528000890513376</v>
      </c>
      <c r="J43" s="21" t="str">
        <f t="shared" si="13"/>
        <v>..</v>
      </c>
      <c r="K43" s="21" t="str">
        <f t="shared" si="13"/>
        <v>..</v>
      </c>
      <c r="L43" s="21" t="str">
        <f t="shared" si="13"/>
        <v>..</v>
      </c>
      <c r="M43" s="21" t="str">
        <f t="shared" si="13"/>
        <v>..</v>
      </c>
      <c r="N43" s="21" t="str">
        <f t="shared" si="13"/>
        <v>..</v>
      </c>
      <c r="O43" s="21" t="str">
        <f t="shared" si="13"/>
        <v>..</v>
      </c>
      <c r="P43" s="21" t="str">
        <f t="shared" si="13"/>
        <v>..</v>
      </c>
      <c r="Q43" s="21" t="str">
        <f t="shared" si="13"/>
        <v>..</v>
      </c>
      <c r="R43" s="55"/>
    </row>
    <row r="44" spans="1:18">
      <c r="A44" s="5">
        <v>2010</v>
      </c>
      <c r="B44" s="87">
        <f t="shared" ref="B44:Q44" si="14">IF(ISERROR((B18/$B18)*100),"..",(B18/$B18)*100)</f>
        <v>100</v>
      </c>
      <c r="C44" s="21" t="str">
        <f t="shared" si="14"/>
        <v>..</v>
      </c>
      <c r="D44" s="21" t="str">
        <f t="shared" si="14"/>
        <v>..</v>
      </c>
      <c r="E44" s="21" t="str">
        <f t="shared" si="14"/>
        <v>..</v>
      </c>
      <c r="F44" s="21">
        <f t="shared" si="14"/>
        <v>69.308762578924444</v>
      </c>
      <c r="G44" s="21" t="str">
        <f t="shared" si="14"/>
        <v>..</v>
      </c>
      <c r="H44" s="21" t="str">
        <f t="shared" si="14"/>
        <v>..</v>
      </c>
      <c r="I44" s="21">
        <f t="shared" si="14"/>
        <v>26.60334334108202</v>
      </c>
      <c r="J44" s="21" t="str">
        <f t="shared" si="14"/>
        <v>..</v>
      </c>
      <c r="K44" s="21" t="str">
        <f t="shared" si="14"/>
        <v>..</v>
      </c>
      <c r="L44" s="21" t="str">
        <f t="shared" si="14"/>
        <v>..</v>
      </c>
      <c r="M44" s="21" t="str">
        <f t="shared" si="14"/>
        <v>..</v>
      </c>
      <c r="N44" s="21" t="str">
        <f t="shared" si="14"/>
        <v>..</v>
      </c>
      <c r="O44" s="21" t="str">
        <f t="shared" si="14"/>
        <v>..</v>
      </c>
      <c r="P44" s="21" t="str">
        <f t="shared" si="14"/>
        <v>..</v>
      </c>
      <c r="Q44" s="21" t="str">
        <f t="shared" si="14"/>
        <v>..</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16</v>
      </c>
      <c r="C48" s="1" t="s">
        <v>131</v>
      </c>
      <c r="J48" s="1" t="s">
        <v>23</v>
      </c>
      <c r="K48" s="1" t="s">
        <v>26</v>
      </c>
    </row>
    <row r="49" spans="10:11">
      <c r="J49" s="1" t="s">
        <v>16</v>
      </c>
      <c r="K49" s="1" t="s">
        <v>131</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worksheet>
</file>

<file path=xl/worksheets/sheet54.xml><?xml version="1.0" encoding="utf-8"?>
<worksheet xmlns="http://schemas.openxmlformats.org/spreadsheetml/2006/main" xmlns:r="http://schemas.openxmlformats.org/officeDocument/2006/relationships">
  <sheetPr codeName="Sheet46">
    <tabColor theme="3"/>
  </sheetPr>
  <dimension ref="A1:M28"/>
  <sheetViews>
    <sheetView zoomScaleNormal="100" workbookViewId="0">
      <selection activeCell="G5" sqref="G5"/>
    </sheetView>
  </sheetViews>
  <sheetFormatPr defaultRowHeight="11.25" outlineLevelCol="1"/>
  <cols>
    <col min="1" max="1" width="9.140625" style="1"/>
    <col min="2" max="8" width="12.7109375" style="1" customWidth="1"/>
    <col min="9" max="9" width="14.7109375" style="1" customWidth="1"/>
    <col min="10" max="10" width="12.7109375" style="1" customWidth="1"/>
    <col min="11" max="11" width="9.140625" style="1"/>
    <col min="12" max="12" width="15.7109375" style="1" hidden="1" customWidth="1" outlineLevel="1"/>
    <col min="13" max="13" width="9.140625" style="1" collapsed="1"/>
    <col min="14" max="16384" width="9.140625" style="1"/>
  </cols>
  <sheetData>
    <row r="1" spans="1:12" ht="12.75">
      <c r="B1" s="7" t="str">
        <f>'Table of Contents'!B94</f>
        <v>Table 73: Investment Intensity by Asset Type, Newfoundland and Labrador, Business Sector Industries, 1997-2010</v>
      </c>
    </row>
    <row r="3" spans="1:12" ht="33.75">
      <c r="A3" s="4"/>
      <c r="B3" s="23" t="s">
        <v>45</v>
      </c>
      <c r="C3" s="12" t="s">
        <v>46</v>
      </c>
      <c r="D3" s="3" t="s">
        <v>47</v>
      </c>
      <c r="E3" s="3" t="s">
        <v>48</v>
      </c>
      <c r="F3" s="13" t="s">
        <v>231</v>
      </c>
      <c r="G3" s="3" t="s">
        <v>49</v>
      </c>
      <c r="H3" s="3" t="s">
        <v>50</v>
      </c>
      <c r="I3" s="3" t="s">
        <v>51</v>
      </c>
      <c r="J3" s="3" t="s">
        <v>52</v>
      </c>
      <c r="L3" s="49" t="s">
        <v>248</v>
      </c>
    </row>
    <row r="4" spans="1:12" ht="11.25" customHeight="1">
      <c r="A4" s="5"/>
      <c r="B4" s="141" t="s">
        <v>215</v>
      </c>
      <c r="C4" s="142"/>
      <c r="D4" s="142"/>
      <c r="E4" s="142"/>
      <c r="F4" s="142"/>
      <c r="G4" s="142"/>
      <c r="H4" s="142"/>
      <c r="I4" s="142"/>
      <c r="J4" s="142"/>
      <c r="L4" s="48" t="s">
        <v>24</v>
      </c>
    </row>
    <row r="5" spans="1:12">
      <c r="A5" s="5">
        <v>1997</v>
      </c>
      <c r="B5" s="25">
        <f>IF(ISERROR(Inv_Asset_NFLD!B83/Hrs_Wkd_NFLD!$B5),"..",Inv_Asset_NFLD!B83/Hrs_Wkd_NFLD!$B5)</f>
        <v>9.5358799392557287</v>
      </c>
      <c r="C5" s="19">
        <f>IF(ISERROR(Inv_Asset_NFLD!C83/Hrs_Wkd_NFLD!$B5),"..",Inv_Asset_NFLD!C83/Hrs_Wkd_NFLD!$B5)</f>
        <v>0.86042655359384346</v>
      </c>
      <c r="D5" s="21">
        <f>IF(ISERROR(Inv_Asset_NFLD!D83/Hrs_Wkd_NFLD!$B5),"..",Inv_Asset_NFLD!D83/Hrs_Wkd_NFLD!$B5)</f>
        <v>6.2838708273226134</v>
      </c>
      <c r="E5" s="21">
        <f>IF(ISERROR(Inv_Asset_NFLD!E83/Hrs_Wkd_NFLD!$B5),"..",Inv_Asset_NFLD!E83/Hrs_Wkd_NFLD!$B5)</f>
        <v>2.2273978644684238</v>
      </c>
      <c r="F5" s="20">
        <f>IF(ISERROR(Inv_Asset_NFLD!F83/Hrs_Wkd_NFLD!$B5),"..",Inv_Asset_NFLD!F83/Hrs_Wkd_NFLD!$B5)</f>
        <v>0.58102453069082116</v>
      </c>
      <c r="G5" s="21">
        <f>IF(ISERROR(Inv_Asset_NFLD!G83/$L5),"..",Inv_Asset_NFLD!G83/$L5)</f>
        <v>0.46189785678213119</v>
      </c>
      <c r="H5" s="21">
        <f>IF(ISERROR(Inv_Asset_NFLD!H83/$L5),"..",Inv_Asset_NFLD!H83/$L5)</f>
        <v>5.788489765300367E-2</v>
      </c>
      <c r="I5" s="21">
        <f>IF(ISERROR(Inv_Asset_NFLD!I83/$L5),"..",Inv_Asset_NFLD!I83/$L5)</f>
        <v>0.18015197738945019</v>
      </c>
      <c r="J5" s="21">
        <f>IF(ISERROR(Inv_Asset_NFLD!J83/$L5),"..",Inv_Asset_NFLD!J83/$L5)</f>
        <v>0.22386098173967742</v>
      </c>
      <c r="L5" s="89">
        <v>338.60300000000001</v>
      </c>
    </row>
    <row r="6" spans="1:12">
      <c r="A6" s="5">
        <v>1998</v>
      </c>
      <c r="B6" s="25">
        <f>IF(ISERROR(Inv_Asset_NFLD!B84/Hrs_Wkd_NFLD!$B6),"..",Inv_Asset_NFLD!B84/Hrs_Wkd_NFLD!$B6)</f>
        <v>8.7664971103046589</v>
      </c>
      <c r="C6" s="19">
        <f>IF(ISERROR(Inv_Asset_NFLD!C84/Hrs_Wkd_NFLD!$B6),"..",Inv_Asset_NFLD!C84/Hrs_Wkd_NFLD!$B6)</f>
        <v>0.6602798576255402</v>
      </c>
      <c r="D6" s="21">
        <f>IF(ISERROR(Inv_Asset_NFLD!D84/Hrs_Wkd_NFLD!$B6),"..",Inv_Asset_NFLD!D84/Hrs_Wkd_NFLD!$B6)</f>
        <v>5.2428844324041242</v>
      </c>
      <c r="E6" s="21">
        <f>IF(ISERROR(Inv_Asset_NFLD!E84/Hrs_Wkd_NFLD!$B6),"..",Inv_Asset_NFLD!E84/Hrs_Wkd_NFLD!$B6)</f>
        <v>2.1553506249522454</v>
      </c>
      <c r="F6" s="20">
        <f>IF(ISERROR(Inv_Asset_NFLD!F84/Hrs_Wkd_NFLD!$B6),"..",Inv_Asset_NFLD!F84/Hrs_Wkd_NFLD!$B6)</f>
        <v>0.99499126046762632</v>
      </c>
      <c r="G6" s="21">
        <f>IF(ISERROR(Inv_Asset_NFLD!G84/$L6),"..",Inv_Asset_NFLD!G84/$L6)</f>
        <v>0.46916080335517579</v>
      </c>
      <c r="H6" s="21">
        <f>IF(ISERROR(Inv_Asset_NFLD!H84/$L6),"..",Inv_Asset_NFLD!H84/$L6)</f>
        <v>8.9172194383877662E-2</v>
      </c>
      <c r="I6" s="21">
        <f>IF(ISERROR(Inv_Asset_NFLD!I84/$L6),"..",Inv_Asset_NFLD!I84/$L6)</f>
        <v>0.14871620805311211</v>
      </c>
      <c r="J6" s="21">
        <f>IF(ISERROR(Inv_Asset_NFLD!J84/$L6),"..",Inv_Asset_NFLD!J84/$L6)</f>
        <v>0.23127240091818596</v>
      </c>
      <c r="L6" s="89">
        <v>347.642</v>
      </c>
    </row>
    <row r="7" spans="1:12">
      <c r="A7" s="5">
        <v>1999</v>
      </c>
      <c r="B7" s="25">
        <f>IF(ISERROR(Inv_Asset_NFLD!B85/Hrs_Wkd_NFLD!$B7),"..",Inv_Asset_NFLD!B85/Hrs_Wkd_NFLD!$B7)</f>
        <v>10.781105298023098</v>
      </c>
      <c r="C7" s="19">
        <f>IF(ISERROR(Inv_Asset_NFLD!C85/Hrs_Wkd_NFLD!$B7),"..",Inv_Asset_NFLD!C85/Hrs_Wkd_NFLD!$B7)</f>
        <v>0.77514819633113996</v>
      </c>
      <c r="D7" s="21">
        <f>IF(ISERROR(Inv_Asset_NFLD!D85/Hrs_Wkd_NFLD!$B7),"..",Inv_Asset_NFLD!D85/Hrs_Wkd_NFLD!$B7)</f>
        <v>6.8888170351364213</v>
      </c>
      <c r="E7" s="21">
        <f>IF(ISERROR(Inv_Asset_NFLD!E85/Hrs_Wkd_NFLD!$B7),"..",Inv_Asset_NFLD!E85/Hrs_Wkd_NFLD!$B7)</f>
        <v>1.8694750617398079</v>
      </c>
      <c r="F7" s="20">
        <f>IF(ISERROR(Inv_Asset_NFLD!F85/Hrs_Wkd_NFLD!$B7),"..",Inv_Asset_NFLD!F85/Hrs_Wkd_NFLD!$B7)</f>
        <v>1.9437539685988643</v>
      </c>
      <c r="G7" s="21">
        <f>IF(ISERROR(Inv_Asset_NFLD!G85/$L7),"..",Inv_Asset_NFLD!G85/$L7)</f>
        <v>0.62854908779728957</v>
      </c>
      <c r="H7" s="21">
        <f>IF(ISERROR(Inv_Asset_NFLD!H85/$L7),"..",Inv_Asset_NFLD!H85/$L7)</f>
        <v>5.2493007767324747E-2</v>
      </c>
      <c r="I7" s="21">
        <f>IF(ISERROR(Inv_Asset_NFLD!I85/$L7),"..",Inv_Asset_NFLD!I85/$L7)</f>
        <v>0.20587101483747675</v>
      </c>
      <c r="J7" s="21">
        <f>IF(ISERROR(Inv_Asset_NFLD!J85/$L7),"..",Inv_Asset_NFLD!J85/$L7)</f>
        <v>0.37018506519248806</v>
      </c>
      <c r="L7" s="89">
        <v>365.76299999999998</v>
      </c>
    </row>
    <row r="8" spans="1:12">
      <c r="A8" s="5">
        <v>2000</v>
      </c>
      <c r="B8" s="25">
        <f>IF(ISERROR(Inv_Asset_NFLD!B86/Hrs_Wkd_NFLD!$B8),"..",Inv_Asset_NFLD!B86/Hrs_Wkd_NFLD!$B8)</f>
        <v>9.1229928755981788</v>
      </c>
      <c r="C8" s="19">
        <f>IF(ISERROR(Inv_Asset_NFLD!C86/Hrs_Wkd_NFLD!$B8),"..",Inv_Asset_NFLD!C86/Hrs_Wkd_NFLD!$B8)</f>
        <v>0.71454239746268178</v>
      </c>
      <c r="D8" s="21">
        <f>IF(ISERROR(Inv_Asset_NFLD!D86/Hrs_Wkd_NFLD!$B8),"..",Inv_Asset_NFLD!D86/Hrs_Wkd_NFLD!$B8)</f>
        <v>3.8049666363563341</v>
      </c>
      <c r="E8" s="21">
        <f>IF(ISERROR(Inv_Asset_NFLD!E86/Hrs_Wkd_NFLD!$B8),"..",Inv_Asset_NFLD!E86/Hrs_Wkd_NFLD!$B8)</f>
        <v>3.5519074177737329</v>
      </c>
      <c r="F8" s="20">
        <f>IF(ISERROR(Inv_Asset_NFLD!F86/Hrs_Wkd_NFLD!$B8),"..",Inv_Asset_NFLD!F86/Hrs_Wkd_NFLD!$B8)</f>
        <v>0.76522989415934628</v>
      </c>
      <c r="G8" s="21">
        <f>IF(ISERROR(Inv_Asset_NFLD!G86/$L8),"..",Inv_Asset_NFLD!G86/$L8)</f>
        <v>0.50143106301149321</v>
      </c>
      <c r="H8" s="21">
        <f>IF(ISERROR(Inv_Asset_NFLD!H86/$L8),"..",Inv_Asset_NFLD!H86/$L8)</f>
        <v>7.3230177541254854E-2</v>
      </c>
      <c r="I8" s="21">
        <f>IF(ISERROR(Inv_Asset_NFLD!I86/$L8),"..",Inv_Asset_NFLD!I86/$L8)</f>
        <v>0.26748580117168286</v>
      </c>
      <c r="J8" s="21">
        <f>IF(ISERROR(Inv_Asset_NFLD!J86/$L8),"..",Inv_Asset_NFLD!J86/$L8)</f>
        <v>0.16071508429855552</v>
      </c>
      <c r="L8" s="89">
        <v>357.77600000000001</v>
      </c>
    </row>
    <row r="9" spans="1:12">
      <c r="A9" s="5">
        <v>2001</v>
      </c>
      <c r="B9" s="25">
        <f>IF(ISERROR(Inv_Asset_NFLD!B87/Hrs_Wkd_NFLD!$B9),"..",Inv_Asset_NFLD!B87/Hrs_Wkd_NFLD!$B9)</f>
        <v>8.2779705994259327</v>
      </c>
      <c r="C9" s="19">
        <f>IF(ISERROR(Inv_Asset_NFLD!C87/Hrs_Wkd_NFLD!$B9),"..",Inv_Asset_NFLD!C87/Hrs_Wkd_NFLD!$B9)</f>
        <v>0.88288624286517214</v>
      </c>
      <c r="D9" s="21">
        <f>IF(ISERROR(Inv_Asset_NFLD!D87/Hrs_Wkd_NFLD!$B9),"..",Inv_Asset_NFLD!D87/Hrs_Wkd_NFLD!$B9)</f>
        <v>4.9864831270583361</v>
      </c>
      <c r="E9" s="21">
        <f>IF(ISERROR(Inv_Asset_NFLD!E87/Hrs_Wkd_NFLD!$B9),"..",Inv_Asset_NFLD!E87/Hrs_Wkd_NFLD!$B9)</f>
        <v>1.9799271239790455</v>
      </c>
      <c r="F9" s="20">
        <f>IF(ISERROR(Inv_Asset_NFLD!F87/Hrs_Wkd_NFLD!$B9),"..",Inv_Asset_NFLD!F87/Hrs_Wkd_NFLD!$B9)</f>
        <v>0.76504646747449012</v>
      </c>
      <c r="G9" s="21">
        <f>IF(ISERROR(Inv_Asset_NFLD!G87/$L9),"..",Inv_Asset_NFLD!G87/$L9)</f>
        <v>0.50522363695723149</v>
      </c>
      <c r="H9" s="21">
        <f>IF(ISERROR(Inv_Asset_NFLD!H87/$L9),"..",Inv_Asset_NFLD!H87/$L9)</f>
        <v>9.3590162150397213E-2</v>
      </c>
      <c r="I9" s="21">
        <f>IF(ISERROR(Inv_Asset_NFLD!I87/$L9),"..",Inv_Asset_NFLD!I87/$L9)</f>
        <v>0.222820763956905</v>
      </c>
      <c r="J9" s="21">
        <f>IF(ISERROR(Inv_Asset_NFLD!J87/$L9),"..",Inv_Asset_NFLD!J87/$L9)</f>
        <v>0.18881271084992929</v>
      </c>
      <c r="L9" s="89">
        <v>367.56</v>
      </c>
    </row>
    <row r="10" spans="1:12">
      <c r="A10" s="5">
        <v>2002</v>
      </c>
      <c r="B10" s="25">
        <f>IF(ISERROR(Inv_Asset_NFLD!B88/Hrs_Wkd_NFLD!$B10),"..",Inv_Asset_NFLD!B88/Hrs_Wkd_NFLD!$B10)</f>
        <v>7.9449274358192845</v>
      </c>
      <c r="C10" s="19">
        <f>IF(ISERROR(Inv_Asset_NFLD!C88/Hrs_Wkd_NFLD!$B10),"..",Inv_Asset_NFLD!C88/Hrs_Wkd_NFLD!$B10)</f>
        <v>0.65186498102847312</v>
      </c>
      <c r="D10" s="21">
        <f>IF(ISERROR(Inv_Asset_NFLD!D88/Hrs_Wkd_NFLD!$B10),"..",Inv_Asset_NFLD!D88/Hrs_Wkd_NFLD!$B10)</f>
        <v>3.7222007183981445</v>
      </c>
      <c r="E10" s="21">
        <f>IF(ISERROR(Inv_Asset_NFLD!E88/Hrs_Wkd_NFLD!$B10),"..",Inv_Asset_NFLD!E88/Hrs_Wkd_NFLD!$B10)</f>
        <v>2.4627650925379236</v>
      </c>
      <c r="F10" s="20">
        <f>IF(ISERROR(Inv_Asset_NFLD!F88/Hrs_Wkd_NFLD!$B10),"..",Inv_Asset_NFLD!F88/Hrs_Wkd_NFLD!$B10)</f>
        <v>1.1420556349388991</v>
      </c>
      <c r="G10" s="21">
        <f>IF(ISERROR(Inv_Asset_NFLD!G88/$L10),"..",Inv_Asset_NFLD!G88/$L10)</f>
        <v>0.53981216823193134</v>
      </c>
      <c r="H10" s="21">
        <f>IF(ISERROR(Inv_Asset_NFLD!H88/$L10),"..",Inv_Asset_NFLD!H88/$L10)</f>
        <v>0.10943242139648836</v>
      </c>
      <c r="I10" s="21">
        <f>IF(ISERROR(Inv_Asset_NFLD!I88/$L10),"..",Inv_Asset_NFLD!I88/$L10)</f>
        <v>0.24254797876684359</v>
      </c>
      <c r="J10" s="21">
        <f>IF(ISERROR(Inv_Asset_NFLD!J88/$L10),"..",Inv_Asset_NFLD!J88/$L10)</f>
        <v>0.18783176806859941</v>
      </c>
      <c r="L10" s="89">
        <v>367.35</v>
      </c>
    </row>
    <row r="11" spans="1:12">
      <c r="A11" s="5">
        <v>2003</v>
      </c>
      <c r="B11" s="25">
        <f>IF(ISERROR(Inv_Asset_NFLD!B89/Hrs_Wkd_NFLD!$B11),"..",Inv_Asset_NFLD!B89/Hrs_Wkd_NFLD!$B11)</f>
        <v>9.4151939664702731</v>
      </c>
      <c r="C11" s="19">
        <f>IF(ISERROR(Inv_Asset_NFLD!C89/Hrs_Wkd_NFLD!$B11),"..",Inv_Asset_NFLD!C89/Hrs_Wkd_NFLD!$B11)</f>
        <v>0.65158839034354188</v>
      </c>
      <c r="D11" s="21">
        <f>IF(ISERROR(Inv_Asset_NFLD!D89/Hrs_Wkd_NFLD!$B11),"..",Inv_Asset_NFLD!D89/Hrs_Wkd_NFLD!$B11)</f>
        <v>4.5732945064032853</v>
      </c>
      <c r="E11" s="21">
        <f>IF(ISERROR(Inv_Asset_NFLD!E89/Hrs_Wkd_NFLD!$B11),"..",Inv_Asset_NFLD!E89/Hrs_Wkd_NFLD!$B11)</f>
        <v>2.9236616110318376</v>
      </c>
      <c r="F11" s="20">
        <f>IF(ISERROR(Inv_Asset_NFLD!F89/Hrs_Wkd_NFLD!$B11),"..",Inv_Asset_NFLD!F89/Hrs_Wkd_NFLD!$B11)</f>
        <v>1.3024388549902053</v>
      </c>
      <c r="G11" s="21">
        <f>IF(ISERROR(Inv_Asset_NFLD!G89/$L11),"..",Inv_Asset_NFLD!G89/$L11)</f>
        <v>0.68397144357984063</v>
      </c>
      <c r="H11" s="21">
        <f>IF(ISERROR(Inv_Asset_NFLD!H89/$L11),"..",Inv_Asset_NFLD!H89/$L11)</f>
        <v>0.19242650641104153</v>
      </c>
      <c r="I11" s="117">
        <f>IF(ISERROR(Inv_Asset_NFLD!I89/$L11),"..",Inv_Asset_NFLD!I89/$L11)</f>
        <v>0.25203245394147727</v>
      </c>
      <c r="J11" s="21">
        <f>IF(ISERROR(Inv_Asset_NFLD!J89/$L11),"..",Inv_Asset_NFLD!J89/$L11)</f>
        <v>0.23951248322732183</v>
      </c>
      <c r="L11" s="89">
        <v>367.41300000000001</v>
      </c>
    </row>
    <row r="12" spans="1:12">
      <c r="A12" s="5">
        <v>2004</v>
      </c>
      <c r="B12" s="25">
        <f>IF(ISERROR(Inv_Asset_NFLD!B90/Hrs_Wkd_NFLD!$B12),"..",Inv_Asset_NFLD!B90/Hrs_Wkd_NFLD!$B12)</f>
        <v>10.928171753257436</v>
      </c>
      <c r="C12" s="19">
        <f>IF(ISERROR(Inv_Asset_NFLD!C90/Hrs_Wkd_NFLD!$B12),"..",Inv_Asset_NFLD!C90/Hrs_Wkd_NFLD!$B12)</f>
        <v>0.92428754708983119</v>
      </c>
      <c r="D12" s="21">
        <f>IF(ISERROR(Inv_Asset_NFLD!D90/Hrs_Wkd_NFLD!$B12),"..",Inv_Asset_NFLD!D90/Hrs_Wkd_NFLD!$B12)</f>
        <v>5.4263231558332192</v>
      </c>
      <c r="E12" s="21">
        <f>IF(ISERROR(Inv_Asset_NFLD!E90/Hrs_Wkd_NFLD!$B12),"..",Inv_Asset_NFLD!E90/Hrs_Wkd_NFLD!$B12)</f>
        <v>3.7593687664319084</v>
      </c>
      <c r="F12" s="20">
        <f>IF(ISERROR(Inv_Asset_NFLD!F90/Hrs_Wkd_NFLD!$B12),"..",Inv_Asset_NFLD!F90/Hrs_Wkd_NFLD!$B12)</f>
        <v>0.80488542038406319</v>
      </c>
      <c r="G12" s="21">
        <f>IF(ISERROR(Inv_Asset_NFLD!G90/$L12),"..",Inv_Asset_NFLD!G90/$L12)</f>
        <v>0.81112768282275638</v>
      </c>
      <c r="H12" s="21">
        <f>IF(ISERROR(Inv_Asset_NFLD!H90/$L12),"..",Inv_Asset_NFLD!H90/$L12)</f>
        <v>0.20577280449190868</v>
      </c>
      <c r="I12" s="117">
        <f>IF(ISERROR(Inv_Asset_NFLD!I90/$L12),"..",Inv_Asset_NFLD!I90/$L12)</f>
        <v>0.27968086605360198</v>
      </c>
      <c r="J12" s="21">
        <f>IF(ISERROR(Inv_Asset_NFLD!J90/$L12),"..",Inv_Asset_NFLD!J90/$L12)</f>
        <v>0.32567401227724563</v>
      </c>
      <c r="L12" s="89">
        <v>376.14299999999997</v>
      </c>
    </row>
    <row r="13" spans="1:12">
      <c r="A13" s="5">
        <v>2005</v>
      </c>
      <c r="B13" s="25">
        <f>IF(ISERROR(Inv_Asset_NFLD!B91/Hrs_Wkd_NFLD!$B13),"..",Inv_Asset_NFLD!B91/Hrs_Wkd_NFLD!$B13)</f>
        <v>12.189306999560435</v>
      </c>
      <c r="C13" s="19">
        <f>IF(ISERROR(Inv_Asset_NFLD!C91/Hrs_Wkd_NFLD!$B13),"..",Inv_Asset_NFLD!C91/Hrs_Wkd_NFLD!$B13)</f>
        <v>0.95003391676200788</v>
      </c>
      <c r="D13" s="21">
        <f>IF(ISERROR(Inv_Asset_NFLD!D91/Hrs_Wkd_NFLD!$B13),"..",Inv_Asset_NFLD!D91/Hrs_Wkd_NFLD!$B13)</f>
        <v>6.0961117252856081</v>
      </c>
      <c r="E13" s="21">
        <f>IF(ISERROR(Inv_Asset_NFLD!E91/Hrs_Wkd_NFLD!$B13),"..",Inv_Asset_NFLD!E91/Hrs_Wkd_NFLD!$B13)</f>
        <v>3.8034166744351601</v>
      </c>
      <c r="F13" s="20">
        <f>IF(ISERROR(Inv_Asset_NFLD!F91/Hrs_Wkd_NFLD!$B13),"..",Inv_Asset_NFLD!F91/Hrs_Wkd_NFLD!$B13)</f>
        <v>1.3809395536049445</v>
      </c>
      <c r="G13" s="21">
        <f>IF(ISERROR(Inv_Asset_NFLD!G91/$L13),"..",Inv_Asset_NFLD!G91/$L13)</f>
        <v>0.93390688857024717</v>
      </c>
      <c r="H13" s="21">
        <f>IF(ISERROR(Inv_Asset_NFLD!H91/$L13),"..",Inv_Asset_NFLD!H91/$L13)</f>
        <v>0.26529614890954689</v>
      </c>
      <c r="I13" s="117">
        <f>IF(ISERROR(Inv_Asset_NFLD!I91/$L13),"..",Inv_Asset_NFLD!I91/$L13)</f>
        <v>0.27845354900728758</v>
      </c>
      <c r="J13" s="21">
        <f>IF(ISERROR(Inv_Asset_NFLD!J91/$L13),"..",Inv_Asset_NFLD!J91/$L13)</f>
        <v>0.39015719065341264</v>
      </c>
      <c r="L13" s="89">
        <v>372.41399999999999</v>
      </c>
    </row>
    <row r="14" spans="1:12">
      <c r="A14" s="5">
        <v>2006</v>
      </c>
      <c r="B14" s="25">
        <f>IF(ISERROR(Inv_Asset_NFLD!B92/Hrs_Wkd_NFLD!$B14),"..",Inv_Asset_NFLD!B92/Hrs_Wkd_NFLD!$B14)</f>
        <v>10.549922331200502</v>
      </c>
      <c r="C14" s="19">
        <f>IF(ISERROR(Inv_Asset_NFLD!C92/Hrs_Wkd_NFLD!$B14),"..",Inv_Asset_NFLD!C92/Hrs_Wkd_NFLD!$B14)</f>
        <v>0.94731813565392808</v>
      </c>
      <c r="D14" s="21">
        <f>IF(ISERROR(Inv_Asset_NFLD!D92/Hrs_Wkd_NFLD!$B14),"..",Inv_Asset_NFLD!D92/Hrs_Wkd_NFLD!$B14)</f>
        <v>4.042057095938496</v>
      </c>
      <c r="E14" s="21">
        <f>IF(ISERROR(Inv_Asset_NFLD!E92/Hrs_Wkd_NFLD!$B14),"..",Inv_Asset_NFLD!E92/Hrs_Wkd_NFLD!$B14)</f>
        <v>3.2066914987096085</v>
      </c>
      <c r="F14" s="20">
        <f>IF(ISERROR(Inv_Asset_NFLD!F92/Hrs_Wkd_NFLD!$B14),"..",Inv_Asset_NFLD!F92/Hrs_Wkd_NFLD!$B14)</f>
        <v>2.3845177611040538</v>
      </c>
      <c r="G14" s="21">
        <f>IF(ISERROR(Inv_Asset_NFLD!G92/$L14),"..",Inv_Asset_NFLD!G92/$L14)</f>
        <v>0.98242282267868042</v>
      </c>
      <c r="H14" s="21">
        <f>IF(ISERROR(Inv_Asset_NFLD!H92/$L14),"..",Inv_Asset_NFLD!H92/$L14)</f>
        <v>0.23556234967574305</v>
      </c>
      <c r="I14" s="117">
        <f>IF(ISERROR(Inv_Asset_NFLD!I92/$L14),"..",Inv_Asset_NFLD!I92/$L14)</f>
        <v>0.38712572194773281</v>
      </c>
      <c r="J14" s="21">
        <f>IF(ISERROR(Inv_Asset_NFLD!J92/$L14),"..",Inv_Asset_NFLD!J92/$L14)</f>
        <v>0.35973475105520453</v>
      </c>
      <c r="L14" s="89">
        <v>383.33800000000002</v>
      </c>
    </row>
    <row r="15" spans="1:12">
      <c r="A15" s="5">
        <v>2007</v>
      </c>
      <c r="B15" s="25">
        <f>IF(ISERROR(Inv_Asset_NFLD!B93/Hrs_Wkd_NFLD!$B15),"..",Inv_Asset_NFLD!B93/Hrs_Wkd_NFLD!$B15)</f>
        <v>8.8082700269788408</v>
      </c>
      <c r="C15" s="19">
        <f>IF(ISERROR(Inv_Asset_NFLD!C93/Hrs_Wkd_NFLD!$B15),"..",Inv_Asset_NFLD!C93/Hrs_Wkd_NFLD!$B15)</f>
        <v>0.67690632103258253</v>
      </c>
      <c r="D15" s="21">
        <f>IF(ISERROR(Inv_Asset_NFLD!D93/Hrs_Wkd_NFLD!$B15),"..",Inv_Asset_NFLD!D93/Hrs_Wkd_NFLD!$B15)</f>
        <v>2.9661511570011863</v>
      </c>
      <c r="E15" s="21">
        <f>IF(ISERROR(Inv_Asset_NFLD!E93/Hrs_Wkd_NFLD!$B15),"..",Inv_Asset_NFLD!E93/Hrs_Wkd_NFLD!$B15)</f>
        <v>3.3848852657277155</v>
      </c>
      <c r="F15" s="20">
        <f>IF(ISERROR(Inv_Asset_NFLD!F93/Hrs_Wkd_NFLD!$B15),"..",Inv_Asset_NFLD!F93/Hrs_Wkd_NFLD!$B15)</f>
        <v>1.7806809437821594</v>
      </c>
      <c r="G15" s="21">
        <f>IF(ISERROR(Inv_Asset_NFLD!G93/$L15),"..",Inv_Asset_NFLD!G93/$L15)</f>
        <v>1.0141164594899759</v>
      </c>
      <c r="H15" s="21">
        <f>IF(ISERROR(Inv_Asset_NFLD!H93/$L15),"..",Inv_Asset_NFLD!H93/$L15)</f>
        <v>0.36396842658452444</v>
      </c>
      <c r="I15" s="117">
        <f>IF(ISERROR(Inv_Asset_NFLD!I93/$L15),"..",Inv_Asset_NFLD!I93/$L15)</f>
        <v>0.30152923975086765</v>
      </c>
      <c r="J15" s="21">
        <f>IF(ISERROR(Inv_Asset_NFLD!J93/$L15),"..",Inv_Asset_NFLD!J93/$L15)</f>
        <v>0.34861879315458377</v>
      </c>
      <c r="L15" s="89">
        <v>384.37400000000002</v>
      </c>
    </row>
    <row r="16" spans="1:12">
      <c r="A16" s="5">
        <v>2008</v>
      </c>
      <c r="B16" s="25">
        <f>IF(ISERROR(Inv_Asset_NFLD!B94/Hrs_Wkd_NFLD!$B16),"..",Inv_Asset_NFLD!B94/Hrs_Wkd_NFLD!$B16)</f>
        <v>10.666975473762305</v>
      </c>
      <c r="C16" s="19">
        <f>IF(ISERROR(Inv_Asset_NFLD!C94/Hrs_Wkd_NFLD!$B16),"..",Inv_Asset_NFLD!C94/Hrs_Wkd_NFLD!$B16)</f>
        <v>0.87998929281512639</v>
      </c>
      <c r="D16" s="21">
        <f>IF(ISERROR(Inv_Asset_NFLD!D94/Hrs_Wkd_NFLD!$B16),"..",Inv_Asset_NFLD!D94/Hrs_Wkd_NFLD!$B16)</f>
        <v>4.7494816848237456</v>
      </c>
      <c r="E16" s="21">
        <f>IF(ISERROR(Inv_Asset_NFLD!E94/Hrs_Wkd_NFLD!$B16),"..",Inv_Asset_NFLD!E94/Hrs_Wkd_NFLD!$B16)</f>
        <v>3.6567318228575938</v>
      </c>
      <c r="F16" s="20">
        <f>IF(ISERROR(Inv_Asset_NFLD!F94/Hrs_Wkd_NFLD!$B16),"..",Inv_Asset_NFLD!F94/Hrs_Wkd_NFLD!$B16)</f>
        <v>1.3847528879948556</v>
      </c>
      <c r="G16" s="21">
        <f>IF(ISERROR(Inv_Asset_NFLD!G94/$L16),"..",Inv_Asset_NFLD!G94/$L16)</f>
        <v>1.0048963126182975</v>
      </c>
      <c r="H16" s="21">
        <f>IF(ISERROR(Inv_Asset_NFLD!H94/$L16),"..",Inv_Asset_NFLD!H94/$L16)</f>
        <v>0.35188201207118425</v>
      </c>
      <c r="I16" s="117">
        <f>IF(ISERROR(Inv_Asset_NFLD!I94/$L16),"..",Inv_Asset_NFLD!I94/$L16)</f>
        <v>0.349810594781582</v>
      </c>
      <c r="J16" s="21">
        <f>IF(ISERROR(Inv_Asset_NFLD!J94/$L16),"..",Inv_Asset_NFLD!J94/$L16)</f>
        <v>0.30320370576553107</v>
      </c>
      <c r="L16" s="89">
        <v>386.209</v>
      </c>
    </row>
    <row r="17" spans="1:12">
      <c r="A17" s="5">
        <v>2009</v>
      </c>
      <c r="B17" s="25">
        <f>IF(ISERROR(Inv_Asset_NFLD!B95/Hrs_Wkd_NFLD!$B17),"..",Inv_Asset_NFLD!B95/Hrs_Wkd_NFLD!$B17)</f>
        <v>9.7144038233790777</v>
      </c>
      <c r="C17" s="19">
        <f>IF(ISERROR(Inv_Asset_NFLD!C95/Hrs_Wkd_NFLD!$B17),"..",Inv_Asset_NFLD!C95/Hrs_Wkd_NFLD!$B17)</f>
        <v>0.58709788346277492</v>
      </c>
      <c r="D17" s="21">
        <f>IF(ISERROR(Inv_Asset_NFLD!D95/Hrs_Wkd_NFLD!$B17),"..",Inv_Asset_NFLD!D95/Hrs_Wkd_NFLD!$B17)</f>
        <v>5.04179078806379</v>
      </c>
      <c r="E17" s="21">
        <f>IF(ISERROR(Inv_Asset_NFLD!E95/Hrs_Wkd_NFLD!$B17),"..",Inv_Asset_NFLD!E95/Hrs_Wkd_NFLD!$B17)</f>
        <v>3.1424940495308293</v>
      </c>
      <c r="F17" s="20">
        <f>IF(ISERROR(Inv_Asset_NFLD!F95/Hrs_Wkd_NFLD!$B17),"..",Inv_Asset_NFLD!F95/Hrs_Wkd_NFLD!$B17)</f>
        <v>0.95627563621127964</v>
      </c>
      <c r="G17" s="21">
        <f>IF(ISERROR(Inv_Asset_NFLD!G95/$L17),"..",Inv_Asset_NFLD!G95/$L17)</f>
        <v>0.96851430849968145</v>
      </c>
      <c r="H17" s="21">
        <f>IF(ISERROR(Inv_Asset_NFLD!H95/$L17),"..",Inv_Asset_NFLD!H95/$L17)</f>
        <v>0.32816099447994085</v>
      </c>
      <c r="I17" s="117">
        <f>IF(ISERROR(Inv_Asset_NFLD!I95/$L17),"..",Inv_Asset_NFLD!I95/$L17)</f>
        <v>0.32251526473039382</v>
      </c>
      <c r="J17" s="21">
        <f>IF(ISERROR(Inv_Asset_NFLD!J95/$L17),"..",Inv_Asset_NFLD!J95/$L17)</f>
        <v>0.31783804928934672</v>
      </c>
      <c r="L17" s="89">
        <v>368.11200000000002</v>
      </c>
    </row>
    <row r="18" spans="1:12">
      <c r="A18" s="5">
        <v>2010</v>
      </c>
      <c r="B18" s="25">
        <f>IF(ISERROR(Inv_Asset_NFLD!B96/Hrs_Wkd_NFLD!$B18),"..",Inv_Asset_NFLD!B96/Hrs_Wkd_NFLD!$B18)</f>
        <v>11.815720850650965</v>
      </c>
      <c r="C18" s="19">
        <f>IF(ISERROR(Inv_Asset_NFLD!C96/Hrs_Wkd_NFLD!$B18),"..",Inv_Asset_NFLD!C96/Hrs_Wkd_NFLD!$B18)</f>
        <v>1.5302481740753591</v>
      </c>
      <c r="D18" s="21">
        <f>IF(ISERROR(Inv_Asset_NFLD!D96/Hrs_Wkd_NFLD!$B18),"..",Inv_Asset_NFLD!D96/Hrs_Wkd_NFLD!$B18)</f>
        <v>3.9088722788557098</v>
      </c>
      <c r="E18" s="21">
        <f>IF(ISERROR(Inv_Asset_NFLD!E96/Hrs_Wkd_NFLD!$B18),"..",Inv_Asset_NFLD!E96/Hrs_Wkd_NFLD!$B18)</f>
        <v>4.2970033232547893</v>
      </c>
      <c r="F18" s="20">
        <f>IF(ISERROR(Inv_Asset_NFLD!F96/Hrs_Wkd_NFLD!$B18),"..",Inv_Asset_NFLD!F96/Hrs_Wkd_NFLD!$B18)</f>
        <v>2.1203734876899127</v>
      </c>
      <c r="G18" s="21">
        <f>IF(ISERROR(Inv_Asset_NFLD!G96/$L18),"..",Inv_Asset_NFLD!G96/$L18)</f>
        <v>1.2286495476656976</v>
      </c>
      <c r="H18" s="21">
        <f>IF(ISERROR(Inv_Asset_NFLD!H96/$L18),"..",Inv_Asset_NFLD!H96/$L18)</f>
        <v>0.49308332074791811</v>
      </c>
      <c r="I18" s="117">
        <f>IF(ISERROR(Inv_Asset_NFLD!I96/$L18),"..",Inv_Asset_NFLD!I96/$L18)</f>
        <v>0.40914029937267732</v>
      </c>
      <c r="J18" s="21">
        <f>IF(ISERROR(Inv_Asset_NFLD!J96/$L18),"..",Inv_Asset_NFLD!J96/$L18)</f>
        <v>0.32642592754510219</v>
      </c>
      <c r="L18" s="89">
        <v>377.42099999999999</v>
      </c>
    </row>
    <row r="19" spans="1:12">
      <c r="A19" s="5">
        <v>2011</v>
      </c>
      <c r="B19" s="25" t="str">
        <f>IF(ISERROR(Inv_Asset_NFLD!B97/Hrs_Wkd_NFLD!$B19),"..",Inv_Asset_NFLD!B97/Hrs_Wkd_NFLD!$B19)</f>
        <v>..</v>
      </c>
      <c r="C19" s="19" t="str">
        <f>IF(ISERROR(Inv_Asset_NFLD!C97/Hrs_Wkd_NFLD!$B19),"..",Inv_Asset_NFLD!C97/Hrs_Wkd_NFLD!$B19)</f>
        <v>..</v>
      </c>
      <c r="D19" s="21" t="str">
        <f>IF(ISERROR(Inv_Asset_NFLD!D97/Hrs_Wkd_NFLD!$B19),"..",Inv_Asset_NFLD!D97/Hrs_Wkd_NFLD!$B19)</f>
        <v>..</v>
      </c>
      <c r="E19" s="21" t="str">
        <f>IF(ISERROR(Inv_Asset_NFLD!E97/Hrs_Wkd_NFLD!$B19),"..",Inv_Asset_NFLD!E97/Hrs_Wkd_NFLD!$B19)</f>
        <v>..</v>
      </c>
      <c r="F19" s="20" t="str">
        <f>IF(ISERROR(Inv_Asset_NFLD!F97/Hrs_Wkd_NFLD!$B19),"..",Inv_Asset_NFLD!F97/Hrs_Wkd_NFLD!$B19)</f>
        <v>..</v>
      </c>
      <c r="G19" s="21">
        <f>IF(ISERROR(Inv_Asset_NFLD!G97/$L19),"..",Inv_Asset_NFLD!G97/$L19)</f>
        <v>1.2981637496482876</v>
      </c>
      <c r="H19" s="21">
        <f>IF(ISERROR(Inv_Asset_NFLD!H97/$L19),"..",Inv_Asset_NFLD!H97/$L19)</f>
        <v>0.53422581459964635</v>
      </c>
      <c r="I19" s="117">
        <f>IF(ISERROR(Inv_Asset_NFLD!I97/$L19),"..",Inv_Asset_NFLD!I97/$L19)</f>
        <v>0.43228852863287964</v>
      </c>
      <c r="J19" s="21">
        <f>IF(ISERROR(Inv_Asset_NFLD!J97/$L19),"..",Inv_Asset_NFLD!J97/$L19)</f>
        <v>0.33164940641576163</v>
      </c>
      <c r="L19" s="34">
        <v>395.9</v>
      </c>
    </row>
    <row r="20" spans="1:12">
      <c r="A20" s="5">
        <v>2012</v>
      </c>
      <c r="B20" s="25" t="str">
        <f>IF(ISERROR(Inv_Asset_NFLD!B98/Hrs_Wkd_NFLD!$B20),"..",Inv_Asset_NFLD!B98/Hrs_Wkd_NFLD!$B20)</f>
        <v>..</v>
      </c>
      <c r="C20" s="19" t="str">
        <f>IF(ISERROR(Inv_Asset_NFLD!C98/Hrs_Wkd_NFLD!$B20),"..",Inv_Asset_NFLD!C98/Hrs_Wkd_NFLD!$B20)</f>
        <v>..</v>
      </c>
      <c r="D20" s="21" t="str">
        <f>IF(ISERROR(Inv_Asset_NFLD!D98/Hrs_Wkd_NFLD!$B20),"..",Inv_Asset_NFLD!D98/Hrs_Wkd_NFLD!$B20)</f>
        <v>..</v>
      </c>
      <c r="E20" s="21" t="str">
        <f>IF(ISERROR(Inv_Asset_NFLD!E98/Hrs_Wkd_NFLD!$B20),"..",Inv_Asset_NFLD!E98/Hrs_Wkd_NFLD!$B20)</f>
        <v>..</v>
      </c>
      <c r="F20" s="21" t="str">
        <f>IF(ISERROR(Inv_Asset_NFLD!F98/Hrs_Wkd_NFLD!$B20),"..",Inv_Asset_NFLD!F98/Hrs_Wkd_NFLD!$B20)</f>
        <v>..</v>
      </c>
      <c r="G20" s="21" t="str">
        <f>IF(ISERROR(Inv_Asset_NFLD!G98/$L20),"..",Inv_Asset_NFLD!G98/$L20)</f>
        <v>..</v>
      </c>
      <c r="H20" s="21" t="str">
        <f>IF(ISERROR(Inv_Asset_NFLD!H98/$L20),"..",Inv_Asset_NFLD!H98/$L20)</f>
        <v>..</v>
      </c>
      <c r="I20" s="117" t="str">
        <f>IF(ISERROR(Inv_Asset_NFLD!I98/$L20),"..",Inv_Asset_NFLD!I98/$L20)</f>
        <v>..</v>
      </c>
      <c r="J20" s="21" t="str">
        <f>IF(ISERROR(Inv_Asset_NFLD!J98/$L20),"..",Inv_Asset_NFLD!J98/$L20)</f>
        <v>..</v>
      </c>
      <c r="L20" s="34"/>
    </row>
    <row r="22" spans="1:12">
      <c r="A22" s="4"/>
      <c r="B22" s="10" t="s">
        <v>17</v>
      </c>
      <c r="C22" s="8"/>
      <c r="D22" s="8"/>
      <c r="E22" s="8"/>
      <c r="F22" s="8"/>
      <c r="G22" s="8"/>
      <c r="H22" s="8"/>
      <c r="I22" s="8"/>
      <c r="J22" s="8"/>
    </row>
    <row r="23" spans="1:12">
      <c r="A23" s="26" t="s">
        <v>18</v>
      </c>
      <c r="B23" s="15">
        <f t="shared" ref="B23:J25" si="0">IF(ISERROR((POWER(VLOOKUP(VALUE(RIGHT($A23,4)),$A$3:$J$21,COLUMN(B$21),)/VLOOKUP(VALUE(LEFT($A23,4)),$A$3:$J$21,COLUMN(B$21),),1/(VALUE(RIGHT($A23,4))-VALUE(LEFT($A23,4))))-1)*100),"n.a.",(POWER(VLOOKUP(VALUE(RIGHT($A23,4)),$A$3:$J$21,COLUMN(B$21),)/VLOOKUP(VALUE(LEFT($A23,4)),$A$3:$J$21,COLUMN(B$21),),1/(VALUE(RIGHT($A23,4))-VALUE(LEFT($A23,4))))-1)*100)</f>
        <v>1.6626663568617861</v>
      </c>
      <c r="C23" s="9">
        <f t="shared" si="0"/>
        <v>4.5284394224987201</v>
      </c>
      <c r="D23" s="9">
        <f t="shared" si="0"/>
        <v>-3.5859501955223139</v>
      </c>
      <c r="E23" s="9">
        <f t="shared" si="0"/>
        <v>5.1844102308817641</v>
      </c>
      <c r="F23" s="17">
        <f t="shared" si="0"/>
        <v>10.470808001603583</v>
      </c>
      <c r="G23" s="9">
        <f t="shared" si="0"/>
        <v>7.8160053147350972</v>
      </c>
      <c r="H23" s="9">
        <f t="shared" si="0"/>
        <v>17.914108681917075</v>
      </c>
      <c r="I23" s="9">
        <f t="shared" si="0"/>
        <v>6.5129849839033582</v>
      </c>
      <c r="J23" s="9">
        <f t="shared" si="0"/>
        <v>2.9438674950529986</v>
      </c>
    </row>
    <row r="24" spans="1:12">
      <c r="A24" s="26" t="s">
        <v>19</v>
      </c>
      <c r="B24" s="16">
        <f t="shared" si="0"/>
        <v>-1.4646219736553001</v>
      </c>
      <c r="C24" s="9">
        <f t="shared" si="0"/>
        <v>-6.0050042207755672</v>
      </c>
      <c r="D24" s="9">
        <f t="shared" si="0"/>
        <v>-15.399187366376754</v>
      </c>
      <c r="E24" s="9">
        <f t="shared" si="0"/>
        <v>16.830063498301694</v>
      </c>
      <c r="F24" s="18">
        <f t="shared" si="0"/>
        <v>9.6139478851037694</v>
      </c>
      <c r="G24" s="9">
        <f t="shared" si="0"/>
        <v>2.7752233149610284</v>
      </c>
      <c r="H24" s="9">
        <f t="shared" si="0"/>
        <v>8.1537558523961273</v>
      </c>
      <c r="I24" s="9">
        <f t="shared" si="0"/>
        <v>14.082903740966168</v>
      </c>
      <c r="J24" s="9">
        <f t="shared" si="0"/>
        <v>-10.458146738412832</v>
      </c>
    </row>
    <row r="25" spans="1:12">
      <c r="A25" s="26" t="s">
        <v>20</v>
      </c>
      <c r="B25" s="16">
        <f t="shared" si="0"/>
        <v>2.6200657647275749</v>
      </c>
      <c r="C25" s="9">
        <f t="shared" si="0"/>
        <v>7.9129057142040216</v>
      </c>
      <c r="D25" s="9">
        <f t="shared" si="0"/>
        <v>0.26978015107239628</v>
      </c>
      <c r="E25" s="9">
        <f t="shared" si="0"/>
        <v>1.9225792186278179</v>
      </c>
      <c r="F25" s="18">
        <f t="shared" si="0"/>
        <v>10.729169798812466</v>
      </c>
      <c r="G25" s="9">
        <f t="shared" si="0"/>
        <v>9.3759099295871895</v>
      </c>
      <c r="H25" s="9">
        <f t="shared" si="0"/>
        <v>21.010490837433604</v>
      </c>
      <c r="I25" s="9">
        <f t="shared" si="0"/>
        <v>4.3415184315822586</v>
      </c>
      <c r="J25" s="9">
        <f t="shared" si="0"/>
        <v>7.3427706171608209</v>
      </c>
    </row>
    <row r="27" spans="1:12" ht="22.5" customHeight="1">
      <c r="B27" s="128" t="s">
        <v>84</v>
      </c>
      <c r="C27" s="143" t="s">
        <v>254</v>
      </c>
      <c r="D27" s="143"/>
      <c r="E27" s="143"/>
      <c r="F27" s="143"/>
      <c r="G27" s="143"/>
      <c r="H27" s="143"/>
      <c r="I27" s="143"/>
      <c r="J27" s="143"/>
    </row>
    <row r="28" spans="1:12">
      <c r="B28" s="1" t="s">
        <v>16</v>
      </c>
      <c r="C28" s="1" t="s">
        <v>132</v>
      </c>
    </row>
  </sheetData>
  <mergeCells count="2">
    <mergeCell ref="B4:J4"/>
    <mergeCell ref="C27:J27"/>
  </mergeCells>
  <pageMargins left="0.70866141732283472" right="0.70866141732283472" top="0.74803149606299213" bottom="0.74803149606299213" header="0.31496062992125984" footer="0.31496062992125984"/>
  <pageSetup scale="90" orientation="landscape" horizontalDpi="300" verticalDpi="300" r:id="rId1"/>
</worksheet>
</file>

<file path=xl/worksheets/sheet55.xml><?xml version="1.0" encoding="utf-8"?>
<worksheet xmlns="http://schemas.openxmlformats.org/spreadsheetml/2006/main" xmlns:r="http://schemas.openxmlformats.org/officeDocument/2006/relationships">
  <sheetPr codeName="Sheet47">
    <tabColor theme="4" tint="-0.249977111117893"/>
  </sheetPr>
  <dimension ref="A1:R102"/>
  <sheetViews>
    <sheetView zoomScaleNormal="100" workbookViewId="0">
      <selection activeCell="B23" sqref="B23"/>
    </sheetView>
  </sheetViews>
  <sheetFormatPr defaultRowHeight="11.25"/>
  <cols>
    <col min="1" max="1" width="9.140625" style="1"/>
    <col min="2" max="17" width="12.7109375" style="1" customWidth="1"/>
    <col min="18" max="16384" width="9.140625" style="1"/>
  </cols>
  <sheetData>
    <row r="1" spans="1:18" ht="12.75">
      <c r="B1" s="7" t="str">
        <f>'Table of Contents'!B95</f>
        <v>Table 74: Capital Stock Intensity, Newfoundland and Labrador, Business Sector Industries, 1997-2010</v>
      </c>
      <c r="H1" s="7"/>
      <c r="J1" s="7" t="str">
        <f>B1 &amp; " (continued)"</f>
        <v>Table 74: Capital Stock Intensity,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216</v>
      </c>
      <c r="C4" s="142"/>
      <c r="D4" s="142"/>
      <c r="E4" s="142"/>
      <c r="F4" s="142"/>
      <c r="G4" s="142"/>
      <c r="H4" s="142"/>
      <c r="I4" s="142"/>
      <c r="J4" s="142" t="s">
        <v>216</v>
      </c>
      <c r="K4" s="142"/>
      <c r="L4" s="142"/>
      <c r="M4" s="142"/>
      <c r="N4" s="142"/>
      <c r="O4" s="142"/>
      <c r="P4" s="142"/>
      <c r="Q4" s="142"/>
      <c r="R4" s="55"/>
    </row>
    <row r="5" spans="1:18">
      <c r="A5" s="5">
        <v>1997</v>
      </c>
      <c r="B5" s="87">
        <f>IF(ISERROR(Tot_K_NFLD!B33/Hrs_Wkd_NFLD!B5),"..",Tot_K_NFLD!B33/Hrs_Wkd_NFLD!B5)</f>
        <v>75.20235065930008</v>
      </c>
      <c r="C5" s="21">
        <f>IF(ISERROR(Tot_K_NFLD!C33/Hrs_Wkd_NFLD!C5),"..",Tot_K_NFLD!C33/Hrs_Wkd_NFLD!C5)</f>
        <v>41.406023982946991</v>
      </c>
      <c r="D5" s="21">
        <f>IF(ISERROR(Tot_K_NFLD!D33/Hrs_Wkd_NFLD!D5),"..",Tot_K_NFLD!D33/Hrs_Wkd_NFLD!D5)</f>
        <v>992.96985646911901</v>
      </c>
      <c r="E5" s="21" t="str">
        <f>IF(ISERROR(Tot_K_NFLD!E33/Hrs_Wkd_NFLD!E5),"..",Tot_K_NFLD!E33/Hrs_Wkd_NFLD!E5)</f>
        <v>..</v>
      </c>
      <c r="F5" s="21">
        <f>IF(ISERROR(Tot_K_NFLD!F33/Hrs_Wkd_NFLD!F5),"..",Tot_K_NFLD!F33/Hrs_Wkd_NFLD!F5)</f>
        <v>7.0971796173231922</v>
      </c>
      <c r="G5" s="21">
        <f>IF(ISERROR(Tot_K_NFLD!G33/Hrs_Wkd_NFLD!G5),"..",Tot_K_NFLD!G33/Hrs_Wkd_NFLD!G5)</f>
        <v>43.614163968119087</v>
      </c>
      <c r="H5" s="21">
        <f>IF(ISERROR(Tot_K_NFLD!H33/Hrs_Wkd_NFLD!H5),"..",Tot_K_NFLD!H33/Hrs_Wkd_NFLD!H5)</f>
        <v>11.936825811484214</v>
      </c>
      <c r="I5" s="21">
        <f>IF(ISERROR(Tot_K_NFLD!I33/Hrs_Wkd_NFLD!I5),"..",Tot_K_NFLD!I33/Hrs_Wkd_NFLD!I5)</f>
        <v>11.192123265389645</v>
      </c>
      <c r="J5" s="21">
        <f>IF(ISERROR(Tot_K_NFLD!J33/Hrs_Wkd_NFLD!J5),"..",Tot_K_NFLD!J33/Hrs_Wkd_NFLD!J5)</f>
        <v>52.300639968607967</v>
      </c>
      <c r="K5" s="21">
        <f>IF(ISERROR(Tot_K_NFLD!K33/Hrs_Wkd_NFLD!K5),"..",Tot_K_NFLD!K33/Hrs_Wkd_NFLD!K5)</f>
        <v>100.13121478824283</v>
      </c>
      <c r="L5" s="21">
        <f>IF(ISERROR(Tot_K_NFLD!L33/Hrs_Wkd_NFLD!L5),"..",Tot_K_NFLD!L33/Hrs_Wkd_NFLD!L5)</f>
        <v>82.977430004838311</v>
      </c>
      <c r="M5" s="21">
        <f>IF(ISERROR(Tot_K_NFLD!M33/Hrs_Wkd_NFLD!M5),"..",Tot_K_NFLD!M33/Hrs_Wkd_NFLD!M5)</f>
        <v>3.6113328088524121</v>
      </c>
      <c r="N5" s="21" t="str">
        <f>IF(ISERROR(Tot_K_NFLD!N33/Hrs_Wkd_NFLD!N5),"..",Tot_K_NFLD!N33/Hrs_Wkd_NFLD!N5)</f>
        <v>..</v>
      </c>
      <c r="O5" s="21">
        <f>IF(ISERROR(Tot_K_NFLD!O33/Hrs_Wkd_NFLD!O5),"..",Tot_K_NFLD!O33/Hrs_Wkd_NFLD!O5)</f>
        <v>29.477821621969518</v>
      </c>
      <c r="P5" s="21">
        <f>IF(ISERROR(Tot_K_NFLD!P33/Hrs_Wkd_NFLD!P5),"..",Tot_K_NFLD!P33/Hrs_Wkd_NFLD!P5)</f>
        <v>6.6112019094349694</v>
      </c>
      <c r="Q5" s="21">
        <f>IF(ISERROR(Tot_K_NFLD!Q33/Hrs_Wkd_NFLD!Q5),"..",Tot_K_NFLD!Q33/Hrs_Wkd_NFLD!Q5)</f>
        <v>8.5988651453780047</v>
      </c>
      <c r="R5" s="55"/>
    </row>
    <row r="6" spans="1:18">
      <c r="A6" s="5">
        <v>1998</v>
      </c>
      <c r="B6" s="87">
        <f>IF(ISERROR(Tot_K_NFLD!B34/Hrs_Wkd_NFLD!B6),"..",Tot_K_NFLD!B34/Hrs_Wkd_NFLD!B6)</f>
        <v>73.207585105464844</v>
      </c>
      <c r="C6" s="21">
        <f>IF(ISERROR(Tot_K_NFLD!C34/Hrs_Wkd_NFLD!C6),"..",Tot_K_NFLD!C34/Hrs_Wkd_NFLD!C6)</f>
        <v>36.852070103058345</v>
      </c>
      <c r="D6" s="21">
        <f>IF(ISERROR(Tot_K_NFLD!D34/Hrs_Wkd_NFLD!D6),"..",Tot_K_NFLD!D34/Hrs_Wkd_NFLD!D6)</f>
        <v>958.09012970608194</v>
      </c>
      <c r="E6" s="21" t="str">
        <f>IF(ISERROR(Tot_K_NFLD!E34/Hrs_Wkd_NFLD!E6),"..",Tot_K_NFLD!E34/Hrs_Wkd_NFLD!E6)</f>
        <v>..</v>
      </c>
      <c r="F6" s="21">
        <f>IF(ISERROR(Tot_K_NFLD!F34/Hrs_Wkd_NFLD!F6),"..",Tot_K_NFLD!F34/Hrs_Wkd_NFLD!F6)</f>
        <v>7.5612060215523744</v>
      </c>
      <c r="G6" s="21">
        <f>IF(ISERROR(Tot_K_NFLD!G34/Hrs_Wkd_NFLD!G6),"..",Tot_K_NFLD!G34/Hrs_Wkd_NFLD!G6)</f>
        <v>43.648925499180038</v>
      </c>
      <c r="H6" s="21">
        <f>IF(ISERROR(Tot_K_NFLD!H34/Hrs_Wkd_NFLD!H6),"..",Tot_K_NFLD!H34/Hrs_Wkd_NFLD!H6)</f>
        <v>12.868611415098572</v>
      </c>
      <c r="I6" s="21">
        <f>IF(ISERROR(Tot_K_NFLD!I34/Hrs_Wkd_NFLD!I6),"..",Tot_K_NFLD!I34/Hrs_Wkd_NFLD!I6)</f>
        <v>11.108921432279937</v>
      </c>
      <c r="J6" s="21">
        <f>IF(ISERROR(Tot_K_NFLD!J34/Hrs_Wkd_NFLD!J6),"..",Tot_K_NFLD!J34/Hrs_Wkd_NFLD!J6)</f>
        <v>49.171641674728662</v>
      </c>
      <c r="K6" s="21">
        <f>IF(ISERROR(Tot_K_NFLD!K34/Hrs_Wkd_NFLD!K6),"..",Tot_K_NFLD!K34/Hrs_Wkd_NFLD!K6)</f>
        <v>111.42445286741723</v>
      </c>
      <c r="L6" s="21">
        <f>IF(ISERROR(Tot_K_NFLD!L34/Hrs_Wkd_NFLD!L6),"..",Tot_K_NFLD!L34/Hrs_Wkd_NFLD!L6)</f>
        <v>86.728682272253891</v>
      </c>
      <c r="M6" s="21">
        <f>IF(ISERROR(Tot_K_NFLD!M34/Hrs_Wkd_NFLD!M6),"..",Tot_K_NFLD!M34/Hrs_Wkd_NFLD!M6)</f>
        <v>3.8606167039188568</v>
      </c>
      <c r="N6" s="21" t="str">
        <f>IF(ISERROR(Tot_K_NFLD!N34/Hrs_Wkd_NFLD!N6),"..",Tot_K_NFLD!N34/Hrs_Wkd_NFLD!N6)</f>
        <v>..</v>
      </c>
      <c r="O6" s="21">
        <f>IF(ISERROR(Tot_K_NFLD!O34/Hrs_Wkd_NFLD!O6),"..",Tot_K_NFLD!O34/Hrs_Wkd_NFLD!O6)</f>
        <v>23.832180081239162</v>
      </c>
      <c r="P6" s="21">
        <f>IF(ISERROR(Tot_K_NFLD!P34/Hrs_Wkd_NFLD!P6),"..",Tot_K_NFLD!P34/Hrs_Wkd_NFLD!P6)</f>
        <v>6.3465553300464288</v>
      </c>
      <c r="Q6" s="21">
        <f>IF(ISERROR(Tot_K_NFLD!Q34/Hrs_Wkd_NFLD!Q6),"..",Tot_K_NFLD!Q34/Hrs_Wkd_NFLD!Q6)</f>
        <v>7.912543674309104</v>
      </c>
      <c r="R6" s="55"/>
    </row>
    <row r="7" spans="1:18">
      <c r="A7" s="5">
        <v>1999</v>
      </c>
      <c r="B7" s="87">
        <f>IF(ISERROR(Tot_K_NFLD!B35/Hrs_Wkd_NFLD!B7),"..",Tot_K_NFLD!B35/Hrs_Wkd_NFLD!B7)</f>
        <v>70.702855526361446</v>
      </c>
      <c r="C7" s="21">
        <f>IF(ISERROR(Tot_K_NFLD!C35/Hrs_Wkd_NFLD!C7),"..",Tot_K_NFLD!C35/Hrs_Wkd_NFLD!C7)</f>
        <v>40.488994195289749</v>
      </c>
      <c r="D7" s="21">
        <f>IF(ISERROR(Tot_K_NFLD!D35/Hrs_Wkd_NFLD!D7),"..",Tot_K_NFLD!D35/Hrs_Wkd_NFLD!D7)</f>
        <v>956.23331599635435</v>
      </c>
      <c r="E7" s="21" t="str">
        <f>IF(ISERROR(Tot_K_NFLD!E35/Hrs_Wkd_NFLD!E7),"..",Tot_K_NFLD!E35/Hrs_Wkd_NFLD!E7)</f>
        <v>..</v>
      </c>
      <c r="F7" s="21">
        <f>IF(ISERROR(Tot_K_NFLD!F35/Hrs_Wkd_NFLD!F7),"..",Tot_K_NFLD!F35/Hrs_Wkd_NFLD!F7)</f>
        <v>7.3646394721855222</v>
      </c>
      <c r="G7" s="21">
        <f>IF(ISERROR(Tot_K_NFLD!G35/Hrs_Wkd_NFLD!G7),"..",Tot_K_NFLD!G35/Hrs_Wkd_NFLD!G7)</f>
        <v>36.65366206042178</v>
      </c>
      <c r="H7" s="21">
        <f>IF(ISERROR(Tot_K_NFLD!H35/Hrs_Wkd_NFLD!H7),"..",Tot_K_NFLD!H35/Hrs_Wkd_NFLD!H7)</f>
        <v>11.995346941292926</v>
      </c>
      <c r="I7" s="21">
        <f>IF(ISERROR(Tot_K_NFLD!I35/Hrs_Wkd_NFLD!I7),"..",Tot_K_NFLD!I35/Hrs_Wkd_NFLD!I7)</f>
        <v>9.9492001766787368</v>
      </c>
      <c r="J7" s="21">
        <f>IF(ISERROR(Tot_K_NFLD!J35/Hrs_Wkd_NFLD!J7),"..",Tot_K_NFLD!J35/Hrs_Wkd_NFLD!J7)</f>
        <v>49.726594262757956</v>
      </c>
      <c r="K7" s="21">
        <f>IF(ISERROR(Tot_K_NFLD!K35/Hrs_Wkd_NFLD!K7),"..",Tot_K_NFLD!K35/Hrs_Wkd_NFLD!K7)</f>
        <v>106.81359682363106</v>
      </c>
      <c r="L7" s="21">
        <f>IF(ISERROR(Tot_K_NFLD!L35/Hrs_Wkd_NFLD!L7),"..",Tot_K_NFLD!L35/Hrs_Wkd_NFLD!L7)</f>
        <v>89.425713351172092</v>
      </c>
      <c r="M7" s="21">
        <f>IF(ISERROR(Tot_K_NFLD!M35/Hrs_Wkd_NFLD!M7),"..",Tot_K_NFLD!M35/Hrs_Wkd_NFLD!M7)</f>
        <v>3.5673881970111307</v>
      </c>
      <c r="N7" s="21" t="str">
        <f>IF(ISERROR(Tot_K_NFLD!N35/Hrs_Wkd_NFLD!N7),"..",Tot_K_NFLD!N35/Hrs_Wkd_NFLD!N7)</f>
        <v>..</v>
      </c>
      <c r="O7" s="21">
        <f>IF(ISERROR(Tot_K_NFLD!O35/Hrs_Wkd_NFLD!O7),"..",Tot_K_NFLD!O35/Hrs_Wkd_NFLD!O7)</f>
        <v>20.998151699030444</v>
      </c>
      <c r="P7" s="21">
        <f>IF(ISERROR(Tot_K_NFLD!P35/Hrs_Wkd_NFLD!P7),"..",Tot_K_NFLD!P35/Hrs_Wkd_NFLD!P7)</f>
        <v>6.476172127793232</v>
      </c>
      <c r="Q7" s="21">
        <f>IF(ISERROR(Tot_K_NFLD!Q35/Hrs_Wkd_NFLD!Q7),"..",Tot_K_NFLD!Q35/Hrs_Wkd_NFLD!Q7)</f>
        <v>7.3342505377802043</v>
      </c>
      <c r="R7" s="55"/>
    </row>
    <row r="8" spans="1:18">
      <c r="A8" s="5">
        <v>2000</v>
      </c>
      <c r="B8" s="87">
        <f>IF(ISERROR(Tot_K_NFLD!B36/Hrs_Wkd_NFLD!B8),"..",Tot_K_NFLD!B36/Hrs_Wkd_NFLD!B8)</f>
        <v>73.26499382602141</v>
      </c>
      <c r="C8" s="21">
        <f>IF(ISERROR(Tot_K_NFLD!C36/Hrs_Wkd_NFLD!C8),"..",Tot_K_NFLD!C36/Hrs_Wkd_NFLD!C8)</f>
        <v>41.59416048951659</v>
      </c>
      <c r="D8" s="21">
        <f>IF(ISERROR(Tot_K_NFLD!D36/Hrs_Wkd_NFLD!D8),"..",Tot_K_NFLD!D36/Hrs_Wkd_NFLD!D8)</f>
        <v>914.92423027864231</v>
      </c>
      <c r="E8" s="21" t="str">
        <f>IF(ISERROR(Tot_K_NFLD!E36/Hrs_Wkd_NFLD!E8),"..",Tot_K_NFLD!E36/Hrs_Wkd_NFLD!E8)</f>
        <v>..</v>
      </c>
      <c r="F8" s="21">
        <f>IF(ISERROR(Tot_K_NFLD!F36/Hrs_Wkd_NFLD!F8),"..",Tot_K_NFLD!F36/Hrs_Wkd_NFLD!F8)</f>
        <v>8.2758893976660914</v>
      </c>
      <c r="G8" s="21">
        <f>IF(ISERROR(Tot_K_NFLD!G36/Hrs_Wkd_NFLD!G8),"..",Tot_K_NFLD!G36/Hrs_Wkd_NFLD!G8)</f>
        <v>36.275146518662076</v>
      </c>
      <c r="H8" s="21">
        <f>IF(ISERROR(Tot_K_NFLD!H36/Hrs_Wkd_NFLD!H8),"..",Tot_K_NFLD!H36/Hrs_Wkd_NFLD!H8)</f>
        <v>14.415907225707093</v>
      </c>
      <c r="I8" s="21">
        <f>IF(ISERROR(Tot_K_NFLD!I36/Hrs_Wkd_NFLD!I8),"..",Tot_K_NFLD!I36/Hrs_Wkd_NFLD!I8)</f>
        <v>10.0228651713975</v>
      </c>
      <c r="J8" s="21">
        <f>IF(ISERROR(Tot_K_NFLD!J36/Hrs_Wkd_NFLD!J8),"..",Tot_K_NFLD!J36/Hrs_Wkd_NFLD!J8)</f>
        <v>56.203960414732833</v>
      </c>
      <c r="K8" s="21">
        <f>IF(ISERROR(Tot_K_NFLD!K36/Hrs_Wkd_NFLD!K8),"..",Tot_K_NFLD!K36/Hrs_Wkd_NFLD!K8)</f>
        <v>109.22981284140729</v>
      </c>
      <c r="L8" s="21">
        <f>IF(ISERROR(Tot_K_NFLD!L36/Hrs_Wkd_NFLD!L8),"..",Tot_K_NFLD!L36/Hrs_Wkd_NFLD!L8)</f>
        <v>93.709344274948165</v>
      </c>
      <c r="M8" s="21">
        <f>IF(ISERROR(Tot_K_NFLD!M36/Hrs_Wkd_NFLD!M8),"..",Tot_K_NFLD!M36/Hrs_Wkd_NFLD!M8)</f>
        <v>4.2120911858862726</v>
      </c>
      <c r="N8" s="21" t="str">
        <f>IF(ISERROR(Tot_K_NFLD!N36/Hrs_Wkd_NFLD!N8),"..",Tot_K_NFLD!N36/Hrs_Wkd_NFLD!N8)</f>
        <v>..</v>
      </c>
      <c r="O8" s="21">
        <f>IF(ISERROR(Tot_K_NFLD!O36/Hrs_Wkd_NFLD!O8),"..",Tot_K_NFLD!O36/Hrs_Wkd_NFLD!O8)</f>
        <v>19.479630346310355</v>
      </c>
      <c r="P8" s="21">
        <f>IF(ISERROR(Tot_K_NFLD!P36/Hrs_Wkd_NFLD!P8),"..",Tot_K_NFLD!P36/Hrs_Wkd_NFLD!P8)</f>
        <v>6.6000386335261609</v>
      </c>
      <c r="Q8" s="21">
        <f>IF(ISERROR(Tot_K_NFLD!Q36/Hrs_Wkd_NFLD!Q8),"..",Tot_K_NFLD!Q36/Hrs_Wkd_NFLD!Q8)</f>
        <v>7.9825158719707359</v>
      </c>
      <c r="R8" s="55"/>
    </row>
    <row r="9" spans="1:18">
      <c r="A9" s="5">
        <v>2001</v>
      </c>
      <c r="B9" s="87">
        <f>IF(ISERROR(Tot_K_NFLD!B37/Hrs_Wkd_NFLD!B9),"..",Tot_K_NFLD!B37/Hrs_Wkd_NFLD!B9)</f>
        <v>70.539692172719441</v>
      </c>
      <c r="C9" s="21">
        <f>IF(ISERROR(Tot_K_NFLD!C37/Hrs_Wkd_NFLD!C9),"..",Tot_K_NFLD!C37/Hrs_Wkd_NFLD!C9)</f>
        <v>50.693430971746068</v>
      </c>
      <c r="D9" s="21">
        <f>IF(ISERROR(Tot_K_NFLD!D37/Hrs_Wkd_NFLD!D9),"..",Tot_K_NFLD!D37/Hrs_Wkd_NFLD!D9)</f>
        <v>1099.3656413945143</v>
      </c>
      <c r="E9" s="21" t="str">
        <f>IF(ISERROR(Tot_K_NFLD!E37/Hrs_Wkd_NFLD!E9),"..",Tot_K_NFLD!E37/Hrs_Wkd_NFLD!E9)</f>
        <v>..</v>
      </c>
      <c r="F9" s="21">
        <f>IF(ISERROR(Tot_K_NFLD!F37/Hrs_Wkd_NFLD!F9),"..",Tot_K_NFLD!F37/Hrs_Wkd_NFLD!F9)</f>
        <v>7.5912150256564432</v>
      </c>
      <c r="G9" s="21">
        <f>IF(ISERROR(Tot_K_NFLD!G37/Hrs_Wkd_NFLD!G9),"..",Tot_K_NFLD!G37/Hrs_Wkd_NFLD!G9)</f>
        <v>32.354049244031444</v>
      </c>
      <c r="H9" s="21">
        <f>IF(ISERROR(Tot_K_NFLD!H37/Hrs_Wkd_NFLD!H9),"..",Tot_K_NFLD!H37/Hrs_Wkd_NFLD!H9)</f>
        <v>13.240722112267065</v>
      </c>
      <c r="I9" s="21">
        <f>IF(ISERROR(Tot_K_NFLD!I37/Hrs_Wkd_NFLD!I9),"..",Tot_K_NFLD!I37/Hrs_Wkd_NFLD!I9)</f>
        <v>10.690323279084142</v>
      </c>
      <c r="J9" s="21">
        <f>IF(ISERROR(Tot_K_NFLD!J37/Hrs_Wkd_NFLD!J9),"..",Tot_K_NFLD!J37/Hrs_Wkd_NFLD!J9)</f>
        <v>55.758543156607836</v>
      </c>
      <c r="K9" s="21">
        <f>IF(ISERROR(Tot_K_NFLD!K37/Hrs_Wkd_NFLD!K9),"..",Tot_K_NFLD!K37/Hrs_Wkd_NFLD!K9)</f>
        <v>102.65420082383552</v>
      </c>
      <c r="L9" s="21">
        <f>IF(ISERROR(Tot_K_NFLD!L37/Hrs_Wkd_NFLD!L9),"..",Tot_K_NFLD!L37/Hrs_Wkd_NFLD!L9)</f>
        <v>105.44424735633366</v>
      </c>
      <c r="M9" s="21">
        <f>IF(ISERROR(Tot_K_NFLD!M37/Hrs_Wkd_NFLD!M9),"..",Tot_K_NFLD!M37/Hrs_Wkd_NFLD!M9)</f>
        <v>4.1106318258601311</v>
      </c>
      <c r="N9" s="21" t="str">
        <f>IF(ISERROR(Tot_K_NFLD!N37/Hrs_Wkd_NFLD!N9),"..",Tot_K_NFLD!N37/Hrs_Wkd_NFLD!N9)</f>
        <v>..</v>
      </c>
      <c r="O9" s="21">
        <f>IF(ISERROR(Tot_K_NFLD!O37/Hrs_Wkd_NFLD!O9),"..",Tot_K_NFLD!O37/Hrs_Wkd_NFLD!O9)</f>
        <v>20.293087070724667</v>
      </c>
      <c r="P9" s="21">
        <f>IF(ISERROR(Tot_K_NFLD!P37/Hrs_Wkd_NFLD!P9),"..",Tot_K_NFLD!P37/Hrs_Wkd_NFLD!P9)</f>
        <v>5.867465312914419</v>
      </c>
      <c r="Q9" s="21">
        <f>IF(ISERROR(Tot_K_NFLD!Q37/Hrs_Wkd_NFLD!Q9),"..",Tot_K_NFLD!Q37/Hrs_Wkd_NFLD!Q9)</f>
        <v>7.9410590669945913</v>
      </c>
      <c r="R9" s="55"/>
    </row>
    <row r="10" spans="1:18">
      <c r="A10" s="5">
        <v>2002</v>
      </c>
      <c r="B10" s="87">
        <f>IF(ISERROR(Tot_K_NFLD!B38/Hrs_Wkd_NFLD!B10),"..",Tot_K_NFLD!B38/Hrs_Wkd_NFLD!B10)</f>
        <v>70.707417990300812</v>
      </c>
      <c r="C10" s="21">
        <f>IF(ISERROR(Tot_K_NFLD!C38/Hrs_Wkd_NFLD!C10),"..",Tot_K_NFLD!C38/Hrs_Wkd_NFLD!C10)</f>
        <v>50.909587343226534</v>
      </c>
      <c r="D10" s="21">
        <f>IF(ISERROR(Tot_K_NFLD!D38/Hrs_Wkd_NFLD!D10),"..",Tot_K_NFLD!D38/Hrs_Wkd_NFLD!D10)</f>
        <v>1076.2754409275838</v>
      </c>
      <c r="E10" s="21" t="str">
        <f>IF(ISERROR(Tot_K_NFLD!E38/Hrs_Wkd_NFLD!E10),"..",Tot_K_NFLD!E38/Hrs_Wkd_NFLD!E10)</f>
        <v>..</v>
      </c>
      <c r="F10" s="21">
        <f>IF(ISERROR(Tot_K_NFLD!F38/Hrs_Wkd_NFLD!F10),"..",Tot_K_NFLD!F38/Hrs_Wkd_NFLD!F10)</f>
        <v>7.8006659170624681</v>
      </c>
      <c r="G10" s="21">
        <f>IF(ISERROR(Tot_K_NFLD!G38/Hrs_Wkd_NFLD!G10),"..",Tot_K_NFLD!G38/Hrs_Wkd_NFLD!G10)</f>
        <v>36.466290839881545</v>
      </c>
      <c r="H10" s="21">
        <f>IF(ISERROR(Tot_K_NFLD!H38/Hrs_Wkd_NFLD!H10),"..",Tot_K_NFLD!H38/Hrs_Wkd_NFLD!H10)</f>
        <v>13.021068245902256</v>
      </c>
      <c r="I10" s="21">
        <f>IF(ISERROR(Tot_K_NFLD!I38/Hrs_Wkd_NFLD!I10),"..",Tot_K_NFLD!I38/Hrs_Wkd_NFLD!I10)</f>
        <v>10.201595410852851</v>
      </c>
      <c r="J10" s="21">
        <f>IF(ISERROR(Tot_K_NFLD!J38/Hrs_Wkd_NFLD!J10),"..",Tot_K_NFLD!J38/Hrs_Wkd_NFLD!J10)</f>
        <v>56.623460841632713</v>
      </c>
      <c r="K10" s="21">
        <f>IF(ISERROR(Tot_K_NFLD!K38/Hrs_Wkd_NFLD!K10),"..",Tot_K_NFLD!K38/Hrs_Wkd_NFLD!K10)</f>
        <v>115.53225853660925</v>
      </c>
      <c r="L10" s="21">
        <f>IF(ISERROR(Tot_K_NFLD!L38/Hrs_Wkd_NFLD!L10),"..",Tot_K_NFLD!L38/Hrs_Wkd_NFLD!L10)</f>
        <v>110.86234802151846</v>
      </c>
      <c r="M10" s="21">
        <f>IF(ISERROR(Tot_K_NFLD!M38/Hrs_Wkd_NFLD!M10),"..",Tot_K_NFLD!M38/Hrs_Wkd_NFLD!M10)</f>
        <v>5.1518297497357501</v>
      </c>
      <c r="N10" s="21" t="str">
        <f>IF(ISERROR(Tot_K_NFLD!N38/Hrs_Wkd_NFLD!N10),"..",Tot_K_NFLD!N38/Hrs_Wkd_NFLD!N10)</f>
        <v>..</v>
      </c>
      <c r="O10" s="21">
        <f>IF(ISERROR(Tot_K_NFLD!O38/Hrs_Wkd_NFLD!O10),"..",Tot_K_NFLD!O38/Hrs_Wkd_NFLD!O10)</f>
        <v>21.746634587940669</v>
      </c>
      <c r="P10" s="21">
        <f>IF(ISERROR(Tot_K_NFLD!P38/Hrs_Wkd_NFLD!P10),"..",Tot_K_NFLD!P38/Hrs_Wkd_NFLD!P10)</f>
        <v>6.2817979317613561</v>
      </c>
      <c r="Q10" s="21">
        <f>IF(ISERROR(Tot_K_NFLD!Q38/Hrs_Wkd_NFLD!Q10),"..",Tot_K_NFLD!Q38/Hrs_Wkd_NFLD!Q10)</f>
        <v>7.8537821383929112</v>
      </c>
      <c r="R10" s="55"/>
    </row>
    <row r="11" spans="1:18">
      <c r="A11" s="5">
        <v>2003</v>
      </c>
      <c r="B11" s="87">
        <f>IF(ISERROR(Tot_K_NFLD!B39/Hrs_Wkd_NFLD!B11),"..",Tot_K_NFLD!B39/Hrs_Wkd_NFLD!B11)</f>
        <v>71.38803880455238</v>
      </c>
      <c r="C11" s="21">
        <f>IF(ISERROR(Tot_K_NFLD!C39/Hrs_Wkd_NFLD!C11),"..",Tot_K_NFLD!C39/Hrs_Wkd_NFLD!C11)</f>
        <v>55.187208135593394</v>
      </c>
      <c r="D11" s="21">
        <f>IF(ISERROR(Tot_K_NFLD!D39/Hrs_Wkd_NFLD!D11),"..",Tot_K_NFLD!D39/Hrs_Wkd_NFLD!D11)</f>
        <v>1134.4744286674645</v>
      </c>
      <c r="E11" s="21" t="str">
        <f>IF(ISERROR(Tot_K_NFLD!E39/Hrs_Wkd_NFLD!E11),"..",Tot_K_NFLD!E39/Hrs_Wkd_NFLD!E11)</f>
        <v>..</v>
      </c>
      <c r="F11" s="21">
        <f>IF(ISERROR(Tot_K_NFLD!F39/Hrs_Wkd_NFLD!F11),"..",Tot_K_NFLD!F39/Hrs_Wkd_NFLD!F11)</f>
        <v>8.4372191253221285</v>
      </c>
      <c r="G11" s="21">
        <f>IF(ISERROR(Tot_K_NFLD!G39/Hrs_Wkd_NFLD!G11),"..",Tot_K_NFLD!G39/Hrs_Wkd_NFLD!G11)</f>
        <v>33.289558584938924</v>
      </c>
      <c r="H11" s="21">
        <f>IF(ISERROR(Tot_K_NFLD!H39/Hrs_Wkd_NFLD!H11),"..",Tot_K_NFLD!H39/Hrs_Wkd_NFLD!H11)</f>
        <v>13.876359796824143</v>
      </c>
      <c r="I11" s="21">
        <f>IF(ISERROR(Tot_K_NFLD!I39/Hrs_Wkd_NFLD!I11),"..",Tot_K_NFLD!I39/Hrs_Wkd_NFLD!I11)</f>
        <v>11.787434408591755</v>
      </c>
      <c r="J11" s="21">
        <f>IF(ISERROR(Tot_K_NFLD!J39/Hrs_Wkd_NFLD!J11),"..",Tot_K_NFLD!J39/Hrs_Wkd_NFLD!J11)</f>
        <v>49.147310594709275</v>
      </c>
      <c r="K11" s="21">
        <f>IF(ISERROR(Tot_K_NFLD!K39/Hrs_Wkd_NFLD!K11),"..",Tot_K_NFLD!K39/Hrs_Wkd_NFLD!K11)</f>
        <v>109.24782333774048</v>
      </c>
      <c r="L11" s="21">
        <f>IF(ISERROR(Tot_K_NFLD!L39/Hrs_Wkd_NFLD!L11),"..",Tot_K_NFLD!L39/Hrs_Wkd_NFLD!L11)</f>
        <v>96.919413219881122</v>
      </c>
      <c r="M11" s="21">
        <f>IF(ISERROR(Tot_K_NFLD!M39/Hrs_Wkd_NFLD!M11),"..",Tot_K_NFLD!M39/Hrs_Wkd_NFLD!M11)</f>
        <v>5.4341246976711872</v>
      </c>
      <c r="N11" s="21" t="str">
        <f>IF(ISERROR(Tot_K_NFLD!N39/Hrs_Wkd_NFLD!N11),"..",Tot_K_NFLD!N39/Hrs_Wkd_NFLD!N11)</f>
        <v>..</v>
      </c>
      <c r="O11" s="21">
        <f>IF(ISERROR(Tot_K_NFLD!O39/Hrs_Wkd_NFLD!O11),"..",Tot_K_NFLD!O39/Hrs_Wkd_NFLD!O11)</f>
        <v>20.370370498164654</v>
      </c>
      <c r="P11" s="21">
        <f>IF(ISERROR(Tot_K_NFLD!P39/Hrs_Wkd_NFLD!P11),"..",Tot_K_NFLD!P39/Hrs_Wkd_NFLD!P11)</f>
        <v>6.5217391362512416</v>
      </c>
      <c r="Q11" s="21">
        <f>IF(ISERROR(Tot_K_NFLD!Q39/Hrs_Wkd_NFLD!Q11),"..",Tot_K_NFLD!Q39/Hrs_Wkd_NFLD!Q11)</f>
        <v>7.4782429380134978</v>
      </c>
      <c r="R11" s="55"/>
    </row>
    <row r="12" spans="1:18">
      <c r="A12" s="5">
        <v>2004</v>
      </c>
      <c r="B12" s="87">
        <f>IF(ISERROR(Tot_K_NFLD!B40/Hrs_Wkd_NFLD!B12),"..",Tot_K_NFLD!B40/Hrs_Wkd_NFLD!B12)</f>
        <v>71.675082649696819</v>
      </c>
      <c r="C12" s="21">
        <f>IF(ISERROR(Tot_K_NFLD!C40/Hrs_Wkd_NFLD!C12),"..",Tot_K_NFLD!C40/Hrs_Wkd_NFLD!C12)</f>
        <v>59.619828062861906</v>
      </c>
      <c r="D12" s="21">
        <f>IF(ISERROR(Tot_K_NFLD!D40/Hrs_Wkd_NFLD!D12),"..",Tot_K_NFLD!D40/Hrs_Wkd_NFLD!D12)</f>
        <v>1171.1302530866199</v>
      </c>
      <c r="E12" s="21" t="str">
        <f>IF(ISERROR(Tot_K_NFLD!E40/Hrs_Wkd_NFLD!E12),"..",Tot_K_NFLD!E40/Hrs_Wkd_NFLD!E12)</f>
        <v>..</v>
      </c>
      <c r="F12" s="21">
        <f>IF(ISERROR(Tot_K_NFLD!F40/Hrs_Wkd_NFLD!F12),"..",Tot_K_NFLD!F40/Hrs_Wkd_NFLD!F12)</f>
        <v>7.9990137782182709</v>
      </c>
      <c r="G12" s="21">
        <f>IF(ISERROR(Tot_K_NFLD!G40/Hrs_Wkd_NFLD!G12),"..",Tot_K_NFLD!G40/Hrs_Wkd_NFLD!G12)</f>
        <v>31.24245106051827</v>
      </c>
      <c r="H12" s="21">
        <f>IF(ISERROR(Tot_K_NFLD!H40/Hrs_Wkd_NFLD!H12),"..",Tot_K_NFLD!H40/Hrs_Wkd_NFLD!H12)</f>
        <v>13.730637981822367</v>
      </c>
      <c r="I12" s="21">
        <f>IF(ISERROR(Tot_K_NFLD!I40/Hrs_Wkd_NFLD!I12),"..",Tot_K_NFLD!I40/Hrs_Wkd_NFLD!I12)</f>
        <v>11.779290066276236</v>
      </c>
      <c r="J12" s="21">
        <f>IF(ISERROR(Tot_K_NFLD!J40/Hrs_Wkd_NFLD!J12),"..",Tot_K_NFLD!J40/Hrs_Wkd_NFLD!J12)</f>
        <v>48.796363592610241</v>
      </c>
      <c r="K12" s="21">
        <f>IF(ISERROR(Tot_K_NFLD!K40/Hrs_Wkd_NFLD!K12),"..",Tot_K_NFLD!K40/Hrs_Wkd_NFLD!K12)</f>
        <v>103.39717746963504</v>
      </c>
      <c r="L12" s="21">
        <f>IF(ISERROR(Tot_K_NFLD!L40/Hrs_Wkd_NFLD!L12),"..",Tot_K_NFLD!L40/Hrs_Wkd_NFLD!L12)</f>
        <v>95.056348737569536</v>
      </c>
      <c r="M12" s="21">
        <f>IF(ISERROR(Tot_K_NFLD!M40/Hrs_Wkd_NFLD!M12),"..",Tot_K_NFLD!M40/Hrs_Wkd_NFLD!M12)</f>
        <v>6.737896504804695</v>
      </c>
      <c r="N12" s="21" t="str">
        <f>IF(ISERROR(Tot_K_NFLD!N40/Hrs_Wkd_NFLD!N12),"..",Tot_K_NFLD!N40/Hrs_Wkd_NFLD!N12)</f>
        <v>..</v>
      </c>
      <c r="O12" s="21">
        <f>IF(ISERROR(Tot_K_NFLD!O40/Hrs_Wkd_NFLD!O12),"..",Tot_K_NFLD!O40/Hrs_Wkd_NFLD!O12)</f>
        <v>28.3292124685962</v>
      </c>
      <c r="P12" s="21">
        <f>IF(ISERROR(Tot_K_NFLD!P40/Hrs_Wkd_NFLD!P12),"..",Tot_K_NFLD!P40/Hrs_Wkd_NFLD!P12)</f>
        <v>7.2659738825343343</v>
      </c>
      <c r="Q12" s="21">
        <f>IF(ISERROR(Tot_K_NFLD!Q40/Hrs_Wkd_NFLD!Q12),"..",Tot_K_NFLD!Q40/Hrs_Wkd_NFLD!Q12)</f>
        <v>7.7370480928689718</v>
      </c>
      <c r="R12" s="55"/>
    </row>
    <row r="13" spans="1:18">
      <c r="A13" s="5">
        <v>2005</v>
      </c>
      <c r="B13" s="87">
        <f>IF(ISERROR(Tot_K_NFLD!B41/Hrs_Wkd_NFLD!B13),"..",Tot_K_NFLD!B41/Hrs_Wkd_NFLD!B13)</f>
        <v>75.345782750782135</v>
      </c>
      <c r="C13" s="21">
        <f>IF(ISERROR(Tot_K_NFLD!C41/Hrs_Wkd_NFLD!C13),"..",Tot_K_NFLD!C41/Hrs_Wkd_NFLD!C13)</f>
        <v>58.073422866503002</v>
      </c>
      <c r="D13" s="21">
        <f>IF(ISERROR(Tot_K_NFLD!D41/Hrs_Wkd_NFLD!D13),"..",Tot_K_NFLD!D41/Hrs_Wkd_NFLD!D13)</f>
        <v>997.40347119876037</v>
      </c>
      <c r="E13" s="21" t="str">
        <f>IF(ISERROR(Tot_K_NFLD!E41/Hrs_Wkd_NFLD!E13),"..",Tot_K_NFLD!E41/Hrs_Wkd_NFLD!E13)</f>
        <v>..</v>
      </c>
      <c r="F13" s="21">
        <f>IF(ISERROR(Tot_K_NFLD!F41/Hrs_Wkd_NFLD!F13),"..",Tot_K_NFLD!F41/Hrs_Wkd_NFLD!F13)</f>
        <v>8.2192254553364918</v>
      </c>
      <c r="G13" s="21">
        <f>IF(ISERROR(Tot_K_NFLD!G41/Hrs_Wkd_NFLD!G13),"..",Tot_K_NFLD!G41/Hrs_Wkd_NFLD!G13)</f>
        <v>38.19098804418509</v>
      </c>
      <c r="H13" s="21">
        <f>IF(ISERROR(Tot_K_NFLD!H41/Hrs_Wkd_NFLD!H13),"..",Tot_K_NFLD!H41/Hrs_Wkd_NFLD!H13)</f>
        <v>14.490023739343632</v>
      </c>
      <c r="I13" s="21">
        <f>IF(ISERROR(Tot_K_NFLD!I41/Hrs_Wkd_NFLD!I13),"..",Tot_K_NFLD!I41/Hrs_Wkd_NFLD!I13)</f>
        <v>12.026460262625745</v>
      </c>
      <c r="J13" s="21">
        <f>IF(ISERROR(Tot_K_NFLD!J41/Hrs_Wkd_NFLD!J13),"..",Tot_K_NFLD!J41/Hrs_Wkd_NFLD!J13)</f>
        <v>55.958725685599084</v>
      </c>
      <c r="K13" s="21">
        <f>IF(ISERROR(Tot_K_NFLD!K41/Hrs_Wkd_NFLD!K13),"..",Tot_K_NFLD!K41/Hrs_Wkd_NFLD!K13)</f>
        <v>127.3556733980667</v>
      </c>
      <c r="L13" s="21">
        <f>IF(ISERROR(Tot_K_NFLD!L41/Hrs_Wkd_NFLD!L13),"..",Tot_K_NFLD!L41/Hrs_Wkd_NFLD!L13)</f>
        <v>101.93389885617957</v>
      </c>
      <c r="M13" s="21">
        <f>IF(ISERROR(Tot_K_NFLD!M41/Hrs_Wkd_NFLD!M13),"..",Tot_K_NFLD!M41/Hrs_Wkd_NFLD!M13)</f>
        <v>8.7430975679784062</v>
      </c>
      <c r="N13" s="21" t="str">
        <f>IF(ISERROR(Tot_K_NFLD!N41/Hrs_Wkd_NFLD!N13),"..",Tot_K_NFLD!N41/Hrs_Wkd_NFLD!N13)</f>
        <v>..</v>
      </c>
      <c r="O13" s="21">
        <f>IF(ISERROR(Tot_K_NFLD!O41/Hrs_Wkd_NFLD!O13),"..",Tot_K_NFLD!O41/Hrs_Wkd_NFLD!O13)</f>
        <v>29.209139004433869</v>
      </c>
      <c r="P13" s="21">
        <f>IF(ISERROR(Tot_K_NFLD!P41/Hrs_Wkd_NFLD!P13),"..",Tot_K_NFLD!P41/Hrs_Wkd_NFLD!P13)</f>
        <v>8.430913358700737</v>
      </c>
      <c r="Q13" s="21">
        <f>IF(ISERROR(Tot_K_NFLD!Q41/Hrs_Wkd_NFLD!Q13),"..",Tot_K_NFLD!Q41/Hrs_Wkd_NFLD!Q13)</f>
        <v>7.4781030996657627</v>
      </c>
      <c r="R13" s="55"/>
    </row>
    <row r="14" spans="1:18">
      <c r="A14" s="5">
        <v>2006</v>
      </c>
      <c r="B14" s="87">
        <f>IF(ISERROR(Tot_K_NFLD!B42/Hrs_Wkd_NFLD!B14),"..",Tot_K_NFLD!B42/Hrs_Wkd_NFLD!B14)</f>
        <v>74.437385413508267</v>
      </c>
      <c r="C14" s="21">
        <f>IF(ISERROR(Tot_K_NFLD!C42/Hrs_Wkd_NFLD!C14),"..",Tot_K_NFLD!C42/Hrs_Wkd_NFLD!C14)</f>
        <v>62.47771872815882</v>
      </c>
      <c r="D14" s="21">
        <f>IF(ISERROR(Tot_K_NFLD!D42/Hrs_Wkd_NFLD!D14),"..",Tot_K_NFLD!D42/Hrs_Wkd_NFLD!D14)</f>
        <v>881.71107526245339</v>
      </c>
      <c r="E14" s="21" t="str">
        <f>IF(ISERROR(Tot_K_NFLD!E42/Hrs_Wkd_NFLD!E14),"..",Tot_K_NFLD!E42/Hrs_Wkd_NFLD!E14)</f>
        <v>..</v>
      </c>
      <c r="F14" s="21">
        <f>IF(ISERROR(Tot_K_NFLD!F42/Hrs_Wkd_NFLD!F14),"..",Tot_K_NFLD!F42/Hrs_Wkd_NFLD!F14)</f>
        <v>8.8516485583940341</v>
      </c>
      <c r="G14" s="21">
        <f>IF(ISERROR(Tot_K_NFLD!G42/Hrs_Wkd_NFLD!G14),"..",Tot_K_NFLD!G42/Hrs_Wkd_NFLD!G14)</f>
        <v>39.492694011216948</v>
      </c>
      <c r="H14" s="21">
        <f>IF(ISERROR(Tot_K_NFLD!H42/Hrs_Wkd_NFLD!H14),"..",Tot_K_NFLD!H42/Hrs_Wkd_NFLD!H14)</f>
        <v>14.760278861992983</v>
      </c>
      <c r="I14" s="21">
        <f>IF(ISERROR(Tot_K_NFLD!I42/Hrs_Wkd_NFLD!I14),"..",Tot_K_NFLD!I42/Hrs_Wkd_NFLD!I14)</f>
        <v>11.936032886941021</v>
      </c>
      <c r="J14" s="21">
        <f>IF(ISERROR(Tot_K_NFLD!J42/Hrs_Wkd_NFLD!J14),"..",Tot_K_NFLD!J42/Hrs_Wkd_NFLD!J14)</f>
        <v>51.627152485771532</v>
      </c>
      <c r="K14" s="21">
        <f>IF(ISERROR(Tot_K_NFLD!K42/Hrs_Wkd_NFLD!K14),"..",Tot_K_NFLD!K42/Hrs_Wkd_NFLD!K14)</f>
        <v>125.9575132065744</v>
      </c>
      <c r="L14" s="21">
        <f>IF(ISERROR(Tot_K_NFLD!L42/Hrs_Wkd_NFLD!L14),"..",Tot_K_NFLD!L42/Hrs_Wkd_NFLD!L14)</f>
        <v>107.44871399229226</v>
      </c>
      <c r="M14" s="21">
        <f>IF(ISERROR(Tot_K_NFLD!M42/Hrs_Wkd_NFLD!M14),"..",Tot_K_NFLD!M42/Hrs_Wkd_NFLD!M14)</f>
        <v>9.0326992557446015</v>
      </c>
      <c r="N14" s="21" t="str">
        <f>IF(ISERROR(Tot_K_NFLD!N42/Hrs_Wkd_NFLD!N14),"..",Tot_K_NFLD!N42/Hrs_Wkd_NFLD!N14)</f>
        <v>..</v>
      </c>
      <c r="O14" s="21">
        <f>IF(ISERROR(Tot_K_NFLD!O42/Hrs_Wkd_NFLD!O14),"..",Tot_K_NFLD!O42/Hrs_Wkd_NFLD!O14)</f>
        <v>23.106395633882649</v>
      </c>
      <c r="P14" s="21">
        <f>IF(ISERROR(Tot_K_NFLD!P42/Hrs_Wkd_NFLD!P14),"..",Tot_K_NFLD!P42/Hrs_Wkd_NFLD!P14)</f>
        <v>8.7550629879331705</v>
      </c>
      <c r="Q14" s="21">
        <f>IF(ISERROR(Tot_K_NFLD!Q42/Hrs_Wkd_NFLD!Q14),"..",Tot_K_NFLD!Q42/Hrs_Wkd_NFLD!Q14)</f>
        <v>6.8591127432340953</v>
      </c>
      <c r="R14" s="55"/>
    </row>
    <row r="15" spans="1:18">
      <c r="A15" s="5">
        <v>2007</v>
      </c>
      <c r="B15" s="87">
        <f>IF(ISERROR(Tot_K_NFLD!B43/Hrs_Wkd_NFLD!B15),"..",Tot_K_NFLD!B43/Hrs_Wkd_NFLD!B15)</f>
        <v>72.781575933594738</v>
      </c>
      <c r="C15" s="21">
        <f>IF(ISERROR(Tot_K_NFLD!C43/Hrs_Wkd_NFLD!C15),"..",Tot_K_NFLD!C43/Hrs_Wkd_NFLD!C15)</f>
        <v>69.008265016414342</v>
      </c>
      <c r="D15" s="21">
        <f>IF(ISERROR(Tot_K_NFLD!D43/Hrs_Wkd_NFLD!D15),"..",Tot_K_NFLD!D43/Hrs_Wkd_NFLD!D15)</f>
        <v>799.75074247373618</v>
      </c>
      <c r="E15" s="21" t="str">
        <f>IF(ISERROR(Tot_K_NFLD!E43/Hrs_Wkd_NFLD!E15),"..",Tot_K_NFLD!E43/Hrs_Wkd_NFLD!E15)</f>
        <v>..</v>
      </c>
      <c r="F15" s="21">
        <f>IF(ISERROR(Tot_K_NFLD!F43/Hrs_Wkd_NFLD!F15),"..",Tot_K_NFLD!F43/Hrs_Wkd_NFLD!F15)</f>
        <v>10.459050607231074</v>
      </c>
      <c r="G15" s="21">
        <f>IF(ISERROR(Tot_K_NFLD!G43/Hrs_Wkd_NFLD!G15),"..",Tot_K_NFLD!G43/Hrs_Wkd_NFLD!G15)</f>
        <v>35.740127923547625</v>
      </c>
      <c r="H15" s="21">
        <f>IF(ISERROR(Tot_K_NFLD!H43/Hrs_Wkd_NFLD!H15),"..",Tot_K_NFLD!H43/Hrs_Wkd_NFLD!H15)</f>
        <v>14.332316889895658</v>
      </c>
      <c r="I15" s="21">
        <f>IF(ISERROR(Tot_K_NFLD!I43/Hrs_Wkd_NFLD!I15),"..",Tot_K_NFLD!I43/Hrs_Wkd_NFLD!I15)</f>
        <v>13.097835211735795</v>
      </c>
      <c r="J15" s="21">
        <f>IF(ISERROR(Tot_K_NFLD!J43/Hrs_Wkd_NFLD!J15),"..",Tot_K_NFLD!J43/Hrs_Wkd_NFLD!J15)</f>
        <v>56.216522742435799</v>
      </c>
      <c r="K15" s="21">
        <f>IF(ISERROR(Tot_K_NFLD!K43/Hrs_Wkd_NFLD!K15),"..",Tot_K_NFLD!K43/Hrs_Wkd_NFLD!K15)</f>
        <v>92.290926720567739</v>
      </c>
      <c r="L15" s="21">
        <f>IF(ISERROR(Tot_K_NFLD!L43/Hrs_Wkd_NFLD!L15),"..",Tot_K_NFLD!L43/Hrs_Wkd_NFLD!L15)</f>
        <v>101.49004119686849</v>
      </c>
      <c r="M15" s="21">
        <f>IF(ISERROR(Tot_K_NFLD!M43/Hrs_Wkd_NFLD!M15),"..",Tot_K_NFLD!M43/Hrs_Wkd_NFLD!M15)</f>
        <v>11.102968135034782</v>
      </c>
      <c r="N15" s="21" t="str">
        <f>IF(ISERROR(Tot_K_NFLD!N43/Hrs_Wkd_NFLD!N15),"..",Tot_K_NFLD!N43/Hrs_Wkd_NFLD!N15)</f>
        <v>..</v>
      </c>
      <c r="O15" s="21">
        <f>IF(ISERROR(Tot_K_NFLD!O43/Hrs_Wkd_NFLD!O15),"..",Tot_K_NFLD!O43/Hrs_Wkd_NFLD!O15)</f>
        <v>25.852660452627266</v>
      </c>
      <c r="P15" s="21">
        <f>IF(ISERROR(Tot_K_NFLD!P43/Hrs_Wkd_NFLD!P15),"..",Tot_K_NFLD!P43/Hrs_Wkd_NFLD!P15)</f>
        <v>8.6776130013862502</v>
      </c>
      <c r="Q15" s="21">
        <f>IF(ISERROR(Tot_K_NFLD!Q43/Hrs_Wkd_NFLD!Q15),"..",Tot_K_NFLD!Q43/Hrs_Wkd_NFLD!Q15)</f>
        <v>6.8094022293903258</v>
      </c>
      <c r="R15" s="55"/>
    </row>
    <row r="16" spans="1:18">
      <c r="A16" s="5">
        <v>2008</v>
      </c>
      <c r="B16" s="87">
        <f>IF(ISERROR(Tot_K_NFLD!B44/Hrs_Wkd_NFLD!B16),"..",Tot_K_NFLD!B44/Hrs_Wkd_NFLD!B16)</f>
        <v>74.933331676964357</v>
      </c>
      <c r="C16" s="21">
        <f>IF(ISERROR(Tot_K_NFLD!C44/Hrs_Wkd_NFLD!C16),"..",Tot_K_NFLD!C44/Hrs_Wkd_NFLD!C16)</f>
        <v>81.109445799904734</v>
      </c>
      <c r="D16" s="21">
        <f>IF(ISERROR(Tot_K_NFLD!D44/Hrs_Wkd_NFLD!D16),"..",Tot_K_NFLD!D44/Hrs_Wkd_NFLD!D16)</f>
        <v>744.03479521378256</v>
      </c>
      <c r="E16" s="21" t="str">
        <f>IF(ISERROR(Tot_K_NFLD!E44/Hrs_Wkd_NFLD!E16),"..",Tot_K_NFLD!E44/Hrs_Wkd_NFLD!E16)</f>
        <v>..</v>
      </c>
      <c r="F16" s="21">
        <f>IF(ISERROR(Tot_K_NFLD!F44/Hrs_Wkd_NFLD!F16),"..",Tot_K_NFLD!F44/Hrs_Wkd_NFLD!F16)</f>
        <v>10.880164234663711</v>
      </c>
      <c r="G16" s="21">
        <f>IF(ISERROR(Tot_K_NFLD!G44/Hrs_Wkd_NFLD!G16),"..",Tot_K_NFLD!G44/Hrs_Wkd_NFLD!G16)</f>
        <v>39.637202321133834</v>
      </c>
      <c r="H16" s="21">
        <f>IF(ISERROR(Tot_K_NFLD!H44/Hrs_Wkd_NFLD!H16),"..",Tot_K_NFLD!H44/Hrs_Wkd_NFLD!H16)</f>
        <v>15.547439849304794</v>
      </c>
      <c r="I16" s="21">
        <f>IF(ISERROR(Tot_K_NFLD!I44/Hrs_Wkd_NFLD!I16),"..",Tot_K_NFLD!I44/Hrs_Wkd_NFLD!I16)</f>
        <v>14.038978734834787</v>
      </c>
      <c r="J16" s="21">
        <f>IF(ISERROR(Tot_K_NFLD!J44/Hrs_Wkd_NFLD!J16),"..",Tot_K_NFLD!J44/Hrs_Wkd_NFLD!J16)</f>
        <v>60.675043652275583</v>
      </c>
      <c r="K16" s="21">
        <f>IF(ISERROR(Tot_K_NFLD!K44/Hrs_Wkd_NFLD!K16),"..",Tot_K_NFLD!K44/Hrs_Wkd_NFLD!K16)</f>
        <v>90.84989015772814</v>
      </c>
      <c r="L16" s="21">
        <f>IF(ISERROR(Tot_K_NFLD!L44/Hrs_Wkd_NFLD!L16),"..",Tot_K_NFLD!L44/Hrs_Wkd_NFLD!L16)</f>
        <v>103.91290887751208</v>
      </c>
      <c r="M16" s="21">
        <f>IF(ISERROR(Tot_K_NFLD!M44/Hrs_Wkd_NFLD!M16),"..",Tot_K_NFLD!M44/Hrs_Wkd_NFLD!M16)</f>
        <v>10.659682054023898</v>
      </c>
      <c r="N16" s="21" t="str">
        <f>IF(ISERROR(Tot_K_NFLD!N44/Hrs_Wkd_NFLD!N16),"..",Tot_K_NFLD!N44/Hrs_Wkd_NFLD!N16)</f>
        <v>..</v>
      </c>
      <c r="O16" s="21">
        <f>IF(ISERROR(Tot_K_NFLD!O44/Hrs_Wkd_NFLD!O16),"..",Tot_K_NFLD!O44/Hrs_Wkd_NFLD!O16)</f>
        <v>23.00661854675441</v>
      </c>
      <c r="P16" s="21">
        <f>IF(ISERROR(Tot_K_NFLD!P44/Hrs_Wkd_NFLD!P16),"..",Tot_K_NFLD!P44/Hrs_Wkd_NFLD!P16)</f>
        <v>8.4363764015224323</v>
      </c>
      <c r="Q16" s="21">
        <f>IF(ISERROR(Tot_K_NFLD!Q44/Hrs_Wkd_NFLD!Q16),"..",Tot_K_NFLD!Q44/Hrs_Wkd_NFLD!Q16)</f>
        <v>7.2922362111286043</v>
      </c>
      <c r="R16" s="55"/>
    </row>
    <row r="17" spans="1:18">
      <c r="A17" s="5">
        <v>2009</v>
      </c>
      <c r="B17" s="87">
        <f>IF(ISERROR(Tot_K_NFLD!B45/Hrs_Wkd_NFLD!B17),"..",Tot_K_NFLD!B45/Hrs_Wkd_NFLD!B17)</f>
        <v>79.477303915885031</v>
      </c>
      <c r="C17" s="21">
        <f>IF(ISERROR(Tot_K_NFLD!C45/Hrs_Wkd_NFLD!C17),"..",Tot_K_NFLD!C45/Hrs_Wkd_NFLD!C17)</f>
        <v>86.127826346356457</v>
      </c>
      <c r="D17" s="21">
        <f>IF(ISERROR(Tot_K_NFLD!D45/Hrs_Wkd_NFLD!D17),"..",Tot_K_NFLD!D45/Hrs_Wkd_NFLD!D17)</f>
        <v>850.89887077498554</v>
      </c>
      <c r="E17" s="21" t="str">
        <f>IF(ISERROR(Tot_K_NFLD!E45/Hrs_Wkd_NFLD!E17),"..",Tot_K_NFLD!E45/Hrs_Wkd_NFLD!E17)</f>
        <v>..</v>
      </c>
      <c r="F17" s="21">
        <f>IF(ISERROR(Tot_K_NFLD!F45/Hrs_Wkd_NFLD!F17),"..",Tot_K_NFLD!F45/Hrs_Wkd_NFLD!F17)</f>
        <v>10.832820098612407</v>
      </c>
      <c r="G17" s="21">
        <f>IF(ISERROR(Tot_K_NFLD!G45/Hrs_Wkd_NFLD!G17),"..",Tot_K_NFLD!G45/Hrs_Wkd_NFLD!G17)</f>
        <v>52.749787648508068</v>
      </c>
      <c r="H17" s="21">
        <f>IF(ISERROR(Tot_K_NFLD!H45/Hrs_Wkd_NFLD!H17),"..",Tot_K_NFLD!H45/Hrs_Wkd_NFLD!H17)</f>
        <v>16.117416856922024</v>
      </c>
      <c r="I17" s="21">
        <f>IF(ISERROR(Tot_K_NFLD!I45/Hrs_Wkd_NFLD!I17),"..",Tot_K_NFLD!I45/Hrs_Wkd_NFLD!I17)</f>
        <v>15.157151540151753</v>
      </c>
      <c r="J17" s="21">
        <f>IF(ISERROR(Tot_K_NFLD!J45/Hrs_Wkd_NFLD!J17),"..",Tot_K_NFLD!J45/Hrs_Wkd_NFLD!J17)</f>
        <v>70.987946419042217</v>
      </c>
      <c r="K17" s="21">
        <f>IF(ISERROR(Tot_K_NFLD!K45/Hrs_Wkd_NFLD!K17),"..",Tot_K_NFLD!K45/Hrs_Wkd_NFLD!K17)</f>
        <v>103.68098251761091</v>
      </c>
      <c r="L17" s="21">
        <f>IF(ISERROR(Tot_K_NFLD!L45/Hrs_Wkd_NFLD!L17),"..",Tot_K_NFLD!L45/Hrs_Wkd_NFLD!L17)</f>
        <v>104.08854396759038</v>
      </c>
      <c r="M17" s="21">
        <f>IF(ISERROR(Tot_K_NFLD!M45/Hrs_Wkd_NFLD!M17),"..",Tot_K_NFLD!M45/Hrs_Wkd_NFLD!M17)</f>
        <v>9.6420660076832974</v>
      </c>
      <c r="N17" s="21" t="str">
        <f>IF(ISERROR(Tot_K_NFLD!N45/Hrs_Wkd_NFLD!N17),"..",Tot_K_NFLD!N45/Hrs_Wkd_NFLD!N17)</f>
        <v>..</v>
      </c>
      <c r="O17" s="21">
        <f>IF(ISERROR(Tot_K_NFLD!O45/Hrs_Wkd_NFLD!O17),"..",Tot_K_NFLD!O45/Hrs_Wkd_NFLD!O17)</f>
        <v>25.918153349297079</v>
      </c>
      <c r="P17" s="21">
        <f>IF(ISERROR(Tot_K_NFLD!P45/Hrs_Wkd_NFLD!P17),"..",Tot_K_NFLD!P45/Hrs_Wkd_NFLD!P17)</f>
        <v>9.6580626814563946</v>
      </c>
      <c r="Q17" s="21">
        <f>IF(ISERROR(Tot_K_NFLD!Q45/Hrs_Wkd_NFLD!Q17),"..",Tot_K_NFLD!Q45/Hrs_Wkd_NFLD!Q17)</f>
        <v>8.1915878104306508</v>
      </c>
      <c r="R17" s="55"/>
    </row>
    <row r="18" spans="1:18">
      <c r="A18" s="5">
        <v>2010</v>
      </c>
      <c r="B18" s="87">
        <f>IF(ISERROR(Tot_K_NFLD!B46/Hrs_Wkd_NFLD!B18),"..",Tot_K_NFLD!B46/Hrs_Wkd_NFLD!B18)</f>
        <v>78.146485707813881</v>
      </c>
      <c r="C18" s="21">
        <f>IF(ISERROR(Tot_K_NFLD!C46/Hrs_Wkd_NFLD!C18),"..",Tot_K_NFLD!C46/Hrs_Wkd_NFLD!C18)</f>
        <v>75.028735978620048</v>
      </c>
      <c r="D18" s="21">
        <f>IF(ISERROR(Tot_K_NFLD!D46/Hrs_Wkd_NFLD!D18),"..",Tot_K_NFLD!D46/Hrs_Wkd_NFLD!D18)</f>
        <v>817.72194112305726</v>
      </c>
      <c r="E18" s="21" t="str">
        <f>IF(ISERROR(Tot_K_NFLD!E46/Hrs_Wkd_NFLD!E18),"..",Tot_K_NFLD!E46/Hrs_Wkd_NFLD!E18)</f>
        <v>..</v>
      </c>
      <c r="F18" s="21">
        <f>IF(ISERROR(Tot_K_NFLD!F46/Hrs_Wkd_NFLD!F18),"..",Tot_K_NFLD!F46/Hrs_Wkd_NFLD!F18)</f>
        <v>11.221882203407269</v>
      </c>
      <c r="G18" s="21">
        <f>IF(ISERROR(Tot_K_NFLD!G46/Hrs_Wkd_NFLD!G18),"..",Tot_K_NFLD!G46/Hrs_Wkd_NFLD!G18)</f>
        <v>76.317496849385179</v>
      </c>
      <c r="H18" s="21">
        <f>IF(ISERROR(Tot_K_NFLD!H46/Hrs_Wkd_NFLD!H18),"..",Tot_K_NFLD!H46/Hrs_Wkd_NFLD!H18)</f>
        <v>16.023738896694677</v>
      </c>
      <c r="I18" s="21">
        <f>IF(ISERROR(Tot_K_NFLD!I46/Hrs_Wkd_NFLD!I18),"..",Tot_K_NFLD!I46/Hrs_Wkd_NFLD!I18)</f>
        <v>14.875375326482846</v>
      </c>
      <c r="J18" s="21">
        <f>IF(ISERROR(Tot_K_NFLD!J46/Hrs_Wkd_NFLD!J18),"..",Tot_K_NFLD!J46/Hrs_Wkd_NFLD!J18)</f>
        <v>70.616003541947009</v>
      </c>
      <c r="K18" s="21">
        <f>IF(ISERROR(Tot_K_NFLD!K46/Hrs_Wkd_NFLD!K18),"..",Tot_K_NFLD!K46/Hrs_Wkd_NFLD!K18)</f>
        <v>105.15201510983304</v>
      </c>
      <c r="L18" s="21">
        <f>IF(ISERROR(Tot_K_NFLD!L46/Hrs_Wkd_NFLD!L18),"..",Tot_K_NFLD!L46/Hrs_Wkd_NFLD!L18)</f>
        <v>97.794694845130948</v>
      </c>
      <c r="M18" s="21">
        <f>IF(ISERROR(Tot_K_NFLD!M46/Hrs_Wkd_NFLD!M18),"..",Tot_K_NFLD!M46/Hrs_Wkd_NFLD!M18)</f>
        <v>9.7306452718716727</v>
      </c>
      <c r="N18" s="21" t="str">
        <f>IF(ISERROR(Tot_K_NFLD!N46/Hrs_Wkd_NFLD!N18),"..",Tot_K_NFLD!N46/Hrs_Wkd_NFLD!N18)</f>
        <v>..</v>
      </c>
      <c r="O18" s="21">
        <f>IF(ISERROR(Tot_K_NFLD!O46/Hrs_Wkd_NFLD!O18),"..",Tot_K_NFLD!O46/Hrs_Wkd_NFLD!O18)</f>
        <v>28.313030790736416</v>
      </c>
      <c r="P18" s="21">
        <f>IF(ISERROR(Tot_K_NFLD!P46/Hrs_Wkd_NFLD!P18),"..",Tot_K_NFLD!P46/Hrs_Wkd_NFLD!P18)</f>
        <v>10.01492677778691</v>
      </c>
      <c r="Q18" s="21">
        <f>IF(ISERROR(Tot_K_NFLD!Q46/Hrs_Wkd_NFLD!Q18),"..",Tot_K_NFLD!Q46/Hrs_Wkd_NFLD!Q18)</f>
        <v>8.2068989777487857</v>
      </c>
      <c r="R18" s="55"/>
    </row>
    <row r="19" spans="1:18">
      <c r="A19" s="5">
        <v>2011</v>
      </c>
      <c r="B19" s="87" t="str">
        <f>IF(ISERROR(Tot_K_NFLD!B47/Hrs_Wkd_NFLD!B19),"..",Tot_K_NFLD!B47/Hrs_Wkd_NFLD!B19)</f>
        <v>..</v>
      </c>
      <c r="C19" s="21" t="str">
        <f>IF(ISERROR(Tot_K_NFLD!C47/Hrs_Wkd_NFLD!C19),"..",Tot_K_NFLD!C47/Hrs_Wkd_NFLD!C19)</f>
        <v>..</v>
      </c>
      <c r="D19" s="21" t="str">
        <f>IF(ISERROR(Tot_K_NFLD!D47/Hrs_Wkd_NFLD!D19),"..",Tot_K_NFLD!D47/Hrs_Wkd_NFLD!D19)</f>
        <v>..</v>
      </c>
      <c r="E19" s="21" t="str">
        <f>IF(ISERROR(Tot_K_NFLD!E47/Hrs_Wkd_NFLD!E19),"..",Tot_K_NFLD!E47/Hrs_Wkd_NFLD!E19)</f>
        <v>..</v>
      </c>
      <c r="F19" s="21" t="str">
        <f>IF(ISERROR(Tot_K_NFLD!F47/Hrs_Wkd_NFLD!F19),"..",Tot_K_NFLD!F47/Hrs_Wkd_NFLD!F19)</f>
        <v>..</v>
      </c>
      <c r="G19" s="21" t="str">
        <f>IF(ISERROR(Tot_K_NFLD!G47/Hrs_Wkd_NFLD!G19),"..",Tot_K_NFLD!G47/Hrs_Wkd_NFLD!G19)</f>
        <v>..</v>
      </c>
      <c r="H19" s="21" t="str">
        <f>IF(ISERROR(Tot_K_NFLD!H47/Hrs_Wkd_NFLD!H19),"..",Tot_K_NFLD!H47/Hrs_Wkd_NFLD!H19)</f>
        <v>..</v>
      </c>
      <c r="I19" s="21" t="str">
        <f>IF(ISERROR(Tot_K_NFLD!I47/Hrs_Wkd_NFLD!I19),"..",Tot_K_NFLD!I47/Hrs_Wkd_NFLD!I19)</f>
        <v>..</v>
      </c>
      <c r="J19" s="21" t="str">
        <f>IF(ISERROR(Tot_K_NFLD!J47/Hrs_Wkd_NFLD!J19),"..",Tot_K_NFLD!J47/Hrs_Wkd_NFLD!J19)</f>
        <v>..</v>
      </c>
      <c r="K19" s="21" t="str">
        <f>IF(ISERROR(Tot_K_NFLD!K47/Hrs_Wkd_NFLD!K19),"..",Tot_K_NFLD!K47/Hrs_Wkd_NFLD!K19)</f>
        <v>..</v>
      </c>
      <c r="L19" s="21" t="str">
        <f>IF(ISERROR(Tot_K_NFLD!L47/Hrs_Wkd_NFLD!L19),"..",Tot_K_NFLD!L47/Hrs_Wkd_NFLD!L19)</f>
        <v>..</v>
      </c>
      <c r="M19" s="21" t="str">
        <f>IF(ISERROR(Tot_K_NFLD!M47/Hrs_Wkd_NFLD!M19),"..",Tot_K_NFLD!M47/Hrs_Wkd_NFLD!M19)</f>
        <v>..</v>
      </c>
      <c r="N19" s="21" t="str">
        <f>IF(ISERROR(Tot_K_NFLD!N47/Hrs_Wkd_NFLD!N19),"..",Tot_K_NFLD!N47/Hrs_Wkd_NFLD!N19)</f>
        <v>..</v>
      </c>
      <c r="O19" s="21" t="str">
        <f>IF(ISERROR(Tot_K_NFLD!O47/Hrs_Wkd_NFLD!O19),"..",Tot_K_NFLD!O47/Hrs_Wkd_NFLD!O19)</f>
        <v>..</v>
      </c>
      <c r="P19" s="21" t="str">
        <f>IF(ISERROR(Tot_K_NFLD!P47/Hrs_Wkd_NFLD!P19),"..",Tot_K_NFLD!P47/Hrs_Wkd_NFLD!P19)</f>
        <v>..</v>
      </c>
      <c r="Q19" s="21" t="str">
        <f>IF(ISERROR(Tot_K_NFLD!Q47/Hrs_Wkd_NFLD!Q19),"..",Tot_K_NFLD!Q47/Hrs_Wkd_NFLD!Q19)</f>
        <v>..</v>
      </c>
      <c r="R19" s="55"/>
    </row>
    <row r="20" spans="1:18">
      <c r="A20" s="5">
        <v>2012</v>
      </c>
      <c r="B20" s="87" t="str">
        <f>IF(ISERROR(Tot_K_NFLD!B48/Hrs_Wkd_NFLD!B20),"..",Tot_K_NFLD!B48/Hrs_Wkd_NFLD!B20)</f>
        <v>..</v>
      </c>
      <c r="C20" s="21" t="str">
        <f>IF(ISERROR(Tot_K_NFLD!C48/Hrs_Wkd_NFLD!C20),"..",Tot_K_NFLD!C48/Hrs_Wkd_NFLD!C20)</f>
        <v>..</v>
      </c>
      <c r="D20" s="21" t="str">
        <f>IF(ISERROR(Tot_K_NFLD!D48/Hrs_Wkd_NFLD!D20),"..",Tot_K_NFLD!D48/Hrs_Wkd_NFLD!D20)</f>
        <v>..</v>
      </c>
      <c r="E20" s="21" t="str">
        <f>IF(ISERROR(Tot_K_NFLD!E48/Hrs_Wkd_NFLD!E20),"..",Tot_K_NFLD!E48/Hrs_Wkd_NFLD!E20)</f>
        <v>..</v>
      </c>
      <c r="F20" s="21" t="str">
        <f>IF(ISERROR(Tot_K_NFLD!F48/Hrs_Wkd_NFLD!F20),"..",Tot_K_NFLD!F48/Hrs_Wkd_NFLD!F20)</f>
        <v>..</v>
      </c>
      <c r="G20" s="21" t="str">
        <f>IF(ISERROR(Tot_K_NFLD!G48/Hrs_Wkd_NFLD!G20),"..",Tot_K_NFLD!G48/Hrs_Wkd_NFLD!G20)</f>
        <v>..</v>
      </c>
      <c r="H20" s="21" t="str">
        <f>IF(ISERROR(Tot_K_NFLD!H48/Hrs_Wkd_NFLD!H20),"..",Tot_K_NFLD!H48/Hrs_Wkd_NFLD!H20)</f>
        <v>..</v>
      </c>
      <c r="I20" s="21" t="str">
        <f>IF(ISERROR(Tot_K_NFLD!I48/Hrs_Wkd_NFLD!I20),"..",Tot_K_NFLD!I48/Hrs_Wkd_NFLD!I20)</f>
        <v>..</v>
      </c>
      <c r="J20" s="21" t="str">
        <f>IF(ISERROR(Tot_K_NFLD!J48/Hrs_Wkd_NFLD!J20),"..",Tot_K_NFLD!J48/Hrs_Wkd_NFLD!J20)</f>
        <v>..</v>
      </c>
      <c r="K20" s="21" t="str">
        <f>IF(ISERROR(Tot_K_NFLD!K48/Hrs_Wkd_NFLD!K20),"..",Tot_K_NFLD!K48/Hrs_Wkd_NFLD!K20)</f>
        <v>..</v>
      </c>
      <c r="L20" s="21" t="str">
        <f>IF(ISERROR(Tot_K_NFLD!L48/Hrs_Wkd_NFLD!L20),"..",Tot_K_NFLD!L48/Hrs_Wkd_NFLD!L20)</f>
        <v>..</v>
      </c>
      <c r="M20" s="21" t="str">
        <f>IF(ISERROR(Tot_K_NFLD!M48/Hrs_Wkd_NFLD!M20),"..",Tot_K_NFLD!M48/Hrs_Wkd_NFLD!M20)</f>
        <v>..</v>
      </c>
      <c r="N20" s="21" t="str">
        <f>IF(ISERROR(Tot_K_NFLD!N48/Hrs_Wkd_NFLD!N20),"..",Tot_K_NFLD!N48/Hrs_Wkd_NFLD!N20)</f>
        <v>..</v>
      </c>
      <c r="O20" s="21" t="str">
        <f>IF(ISERROR(Tot_K_NFLD!O48/Hrs_Wkd_NFLD!O20),"..",Tot_K_NFLD!O48/Hrs_Wkd_NFLD!O20)</f>
        <v>..</v>
      </c>
      <c r="P20" s="21" t="str">
        <f>IF(ISERROR(Tot_K_NFLD!P48/Hrs_Wkd_NFLD!P20),"..",Tot_K_NFLD!P48/Hrs_Wkd_NFLD!P20)</f>
        <v>..</v>
      </c>
      <c r="Q20" s="21" t="str">
        <f>IF(ISERROR(Tot_K_NFLD!Q48/Hrs_Wkd_NFLD!Q20),"..",Tot_K_NFLD!Q48/Hrs_Wkd_NFLD!Q20)</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8"/>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0.29584134989566468</v>
      </c>
      <c r="C23" s="9">
        <f t="shared" si="0"/>
        <v>4.6788100181751613</v>
      </c>
      <c r="D23" s="9">
        <f t="shared" si="0"/>
        <v>-1.4825765557672788</v>
      </c>
      <c r="E23" s="9" t="str">
        <f t="shared" si="0"/>
        <v>n.a.</v>
      </c>
      <c r="F23" s="9">
        <f t="shared" si="0"/>
        <v>3.5872125831492241</v>
      </c>
      <c r="G23" s="9">
        <f t="shared" si="0"/>
        <v>4.3979674824324633</v>
      </c>
      <c r="H23" s="28">
        <f t="shared" si="0"/>
        <v>2.2907914111772287</v>
      </c>
      <c r="I23" s="28">
        <f t="shared" si="0"/>
        <v>2.2125598858334428</v>
      </c>
      <c r="J23" s="28">
        <f t="shared" si="0"/>
        <v>2.3364792837657689</v>
      </c>
      <c r="K23" s="28">
        <f t="shared" si="0"/>
        <v>0.37705979896915931</v>
      </c>
      <c r="L23" s="28">
        <f t="shared" si="0"/>
        <v>1.2718795873789768</v>
      </c>
      <c r="M23" s="28">
        <f t="shared" si="0"/>
        <v>7.922847229336516</v>
      </c>
      <c r="N23" s="28" t="str">
        <f t="shared" si="0"/>
        <v>n.a.</v>
      </c>
      <c r="O23" s="28">
        <f t="shared" si="0"/>
        <v>-0.30964284944600129</v>
      </c>
      <c r="P23" s="28">
        <f t="shared" si="0"/>
        <v>3.2462798299410345</v>
      </c>
      <c r="Q23" s="58">
        <f t="shared" si="0"/>
        <v>-0.35824212561736957</v>
      </c>
      <c r="R23" s="55"/>
    </row>
    <row r="24" spans="1:18">
      <c r="A24" s="26" t="s">
        <v>19</v>
      </c>
      <c r="B24" s="16">
        <f t="shared" si="0"/>
        <v>-0.86621218962664726</v>
      </c>
      <c r="C24" s="9">
        <f t="shared" si="0"/>
        <v>0.15122781694922871</v>
      </c>
      <c r="D24" s="9">
        <f t="shared" si="0"/>
        <v>-2.691744191213119</v>
      </c>
      <c r="E24" s="9" t="str">
        <f t="shared" si="0"/>
        <v>n.a.</v>
      </c>
      <c r="F24" s="9">
        <f t="shared" si="0"/>
        <v>5.255054496990974</v>
      </c>
      <c r="G24" s="9">
        <f t="shared" si="0"/>
        <v>-5.9568412823329915</v>
      </c>
      <c r="H24" s="28">
        <f t="shared" si="0"/>
        <v>6.4921775131666415</v>
      </c>
      <c r="I24" s="28">
        <f t="shared" si="0"/>
        <v>-3.6112234512197694</v>
      </c>
      <c r="J24" s="28">
        <f t="shared" si="0"/>
        <v>2.4283017096307535</v>
      </c>
      <c r="K24" s="28">
        <f t="shared" si="0"/>
        <v>2.9415179970927907</v>
      </c>
      <c r="L24" s="28">
        <f t="shared" si="0"/>
        <v>4.1376180441343946</v>
      </c>
      <c r="M24" s="28">
        <f t="shared" si="0"/>
        <v>5.2632440916107637</v>
      </c>
      <c r="N24" s="28" t="str">
        <f t="shared" si="0"/>
        <v>n.a.</v>
      </c>
      <c r="O24" s="28">
        <f t="shared" si="0"/>
        <v>-12.897936948468224</v>
      </c>
      <c r="P24" s="28">
        <f t="shared" si="0"/>
        <v>-5.6316361097252798E-2</v>
      </c>
      <c r="Q24" s="28">
        <f t="shared" si="0"/>
        <v>-2.4487397760774909</v>
      </c>
      <c r="R24" s="55"/>
    </row>
    <row r="25" spans="1:18">
      <c r="A25" s="26" t="s">
        <v>20</v>
      </c>
      <c r="B25" s="16">
        <f t="shared" si="0"/>
        <v>0.64710640953669074</v>
      </c>
      <c r="C25" s="9">
        <f t="shared" si="0"/>
        <v>6.0765842522154445</v>
      </c>
      <c r="D25" s="9">
        <f t="shared" si="0"/>
        <v>-1.1169047809566512</v>
      </c>
      <c r="E25" s="9" t="str">
        <f t="shared" si="0"/>
        <v>n.a.</v>
      </c>
      <c r="F25" s="9">
        <f t="shared" si="0"/>
        <v>3.092032682369239</v>
      </c>
      <c r="G25" s="9">
        <f t="shared" si="0"/>
        <v>7.7212772552827325</v>
      </c>
      <c r="H25" s="28">
        <f t="shared" si="0"/>
        <v>1.0630005121285979</v>
      </c>
      <c r="I25" s="28">
        <f t="shared" si="0"/>
        <v>4.0273665364292111</v>
      </c>
      <c r="J25" s="28">
        <f t="shared" si="0"/>
        <v>2.3089486107372048</v>
      </c>
      <c r="K25" s="28">
        <f t="shared" si="0"/>
        <v>-0.37974684412587223</v>
      </c>
      <c r="L25" s="28">
        <f t="shared" si="0"/>
        <v>0.4276359732679591</v>
      </c>
      <c r="M25" s="28">
        <f t="shared" si="0"/>
        <v>8.7337553646504631</v>
      </c>
      <c r="N25" s="28" t="str">
        <f t="shared" si="0"/>
        <v>n.a.</v>
      </c>
      <c r="O25" s="28">
        <f t="shared" si="0"/>
        <v>3.8103284190293962</v>
      </c>
      <c r="P25" s="28">
        <f t="shared" si="0"/>
        <v>4.2581777777659813</v>
      </c>
      <c r="Q25" s="28">
        <f t="shared" si="0"/>
        <v>0.27759964965663464</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 t="shared" ref="B31:Q31" si="1">IF(ISERROR((B5/$B5)*100),"..",(B5/$B5)*100)</f>
        <v>100</v>
      </c>
      <c r="C31" s="21">
        <f t="shared" si="1"/>
        <v>55.059481013478681</v>
      </c>
      <c r="D31" s="21">
        <f t="shared" si="1"/>
        <v>1320.3973649277425</v>
      </c>
      <c r="E31" s="21" t="str">
        <f t="shared" si="1"/>
        <v>..</v>
      </c>
      <c r="F31" s="21">
        <f t="shared" si="1"/>
        <v>9.4374438499622926</v>
      </c>
      <c r="G31" s="21">
        <f t="shared" si="1"/>
        <v>57.995745592728277</v>
      </c>
      <c r="H31" s="21">
        <f t="shared" si="1"/>
        <v>15.872942410488358</v>
      </c>
      <c r="I31" s="21">
        <f t="shared" si="1"/>
        <v>14.882677425995519</v>
      </c>
      <c r="J31" s="21">
        <f t="shared" si="1"/>
        <v>69.54654942310647</v>
      </c>
      <c r="K31" s="21">
        <f t="shared" si="1"/>
        <v>133.14904907943838</v>
      </c>
      <c r="L31" s="21">
        <f t="shared" si="1"/>
        <v>110.33887807678084</v>
      </c>
      <c r="M31" s="21">
        <f t="shared" si="1"/>
        <v>4.8021541576716764</v>
      </c>
      <c r="N31" s="21" t="str">
        <f t="shared" si="1"/>
        <v>..</v>
      </c>
      <c r="O31" s="21">
        <f t="shared" si="1"/>
        <v>39.198005598943432</v>
      </c>
      <c r="P31" s="21">
        <f t="shared" si="1"/>
        <v>8.7912170982349203</v>
      </c>
      <c r="Q31" s="21">
        <f t="shared" si="1"/>
        <v>11.434303675339443</v>
      </c>
      <c r="R31" s="55"/>
    </row>
    <row r="32" spans="1:18">
      <c r="A32" s="5">
        <v>1998</v>
      </c>
      <c r="B32" s="87">
        <f t="shared" ref="B32:Q32" si="2">IF(ISERROR((B6/$B6)*100),"..",(B6/$B6)*100)</f>
        <v>100</v>
      </c>
      <c r="C32" s="21">
        <f t="shared" si="2"/>
        <v>50.339141838879463</v>
      </c>
      <c r="D32" s="21">
        <f t="shared" si="2"/>
        <v>1308.7306845674955</v>
      </c>
      <c r="E32" s="21" t="str">
        <f t="shared" si="2"/>
        <v>..</v>
      </c>
      <c r="F32" s="21">
        <f t="shared" si="2"/>
        <v>10.328446172154832</v>
      </c>
      <c r="G32" s="21">
        <f t="shared" si="2"/>
        <v>59.623501357541308</v>
      </c>
      <c r="H32" s="21">
        <f t="shared" si="2"/>
        <v>17.578248751901459</v>
      </c>
      <c r="I32" s="21">
        <f t="shared" si="2"/>
        <v>15.174549763219373</v>
      </c>
      <c r="J32" s="21">
        <f t="shared" si="2"/>
        <v>67.167413873699914</v>
      </c>
      <c r="K32" s="21">
        <f t="shared" si="2"/>
        <v>152.20342633471125</v>
      </c>
      <c r="L32" s="21">
        <f t="shared" si="2"/>
        <v>118.46953037354011</v>
      </c>
      <c r="M32" s="21">
        <f t="shared" si="2"/>
        <v>5.2735200845064716</v>
      </c>
      <c r="N32" s="21" t="str">
        <f t="shared" si="2"/>
        <v>..</v>
      </c>
      <c r="O32" s="21">
        <f t="shared" si="2"/>
        <v>32.554249736425362</v>
      </c>
      <c r="P32" s="21">
        <f t="shared" si="2"/>
        <v>8.6692592316812629</v>
      </c>
      <c r="Q32" s="21">
        <f t="shared" si="2"/>
        <v>10.808365913054061</v>
      </c>
      <c r="R32" s="55"/>
    </row>
    <row r="33" spans="1:18">
      <c r="A33" s="5">
        <v>1999</v>
      </c>
      <c r="B33" s="87">
        <f t="shared" ref="B33:Q33" si="3">IF(ISERROR((B7/$B7)*100),"..",(B7/$B7)*100)</f>
        <v>100</v>
      </c>
      <c r="C33" s="21">
        <f t="shared" si="3"/>
        <v>57.266419996563634</v>
      </c>
      <c r="D33" s="21">
        <f t="shared" si="3"/>
        <v>1352.4677452947064</v>
      </c>
      <c r="E33" s="21" t="str">
        <f t="shared" si="3"/>
        <v>..</v>
      </c>
      <c r="F33" s="21">
        <f t="shared" si="3"/>
        <v>10.416325362473696</v>
      </c>
      <c r="G33" s="21">
        <f t="shared" si="3"/>
        <v>51.841841164046784</v>
      </c>
      <c r="H33" s="21">
        <f t="shared" si="3"/>
        <v>16.965859231556042</v>
      </c>
      <c r="I33" s="21">
        <f t="shared" si="3"/>
        <v>14.071850567576005</v>
      </c>
      <c r="J33" s="21">
        <f t="shared" si="3"/>
        <v>70.331804695239612</v>
      </c>
      <c r="K33" s="21">
        <f t="shared" si="3"/>
        <v>151.07395030714957</v>
      </c>
      <c r="L33" s="21">
        <f t="shared" si="3"/>
        <v>126.48104901198774</v>
      </c>
      <c r="M33" s="21">
        <f t="shared" si="3"/>
        <v>5.0456069566823025</v>
      </c>
      <c r="N33" s="21" t="str">
        <f t="shared" si="3"/>
        <v>..</v>
      </c>
      <c r="O33" s="21">
        <f t="shared" si="3"/>
        <v>29.699156480605392</v>
      </c>
      <c r="P33" s="21">
        <f t="shared" si="3"/>
        <v>9.1597037765732132</v>
      </c>
      <c r="Q33" s="21">
        <f t="shared" si="3"/>
        <v>10.373344164360718</v>
      </c>
      <c r="R33" s="55"/>
    </row>
    <row r="34" spans="1:18">
      <c r="A34" s="5">
        <v>2000</v>
      </c>
      <c r="B34" s="87">
        <f t="shared" ref="B34:Q34" si="4">IF(ISERROR((B8/$B8)*100),"..",(B8/$B8)*100)</f>
        <v>100</v>
      </c>
      <c r="C34" s="21">
        <f t="shared" si="4"/>
        <v>56.772215921137025</v>
      </c>
      <c r="D34" s="21">
        <f t="shared" si="4"/>
        <v>1248.7876985989592</v>
      </c>
      <c r="E34" s="21" t="str">
        <f t="shared" si="4"/>
        <v>..</v>
      </c>
      <c r="F34" s="21">
        <f t="shared" si="4"/>
        <v>11.295830335178104</v>
      </c>
      <c r="G34" s="21">
        <f t="shared" si="4"/>
        <v>49.512249471832057</v>
      </c>
      <c r="H34" s="21">
        <f t="shared" si="4"/>
        <v>19.676391783966846</v>
      </c>
      <c r="I34" s="21">
        <f t="shared" si="4"/>
        <v>13.68029211221703</v>
      </c>
      <c r="J34" s="21">
        <f t="shared" si="4"/>
        <v>76.713253464809497</v>
      </c>
      <c r="K34" s="21">
        <f t="shared" si="4"/>
        <v>149.08868087915175</v>
      </c>
      <c r="L34" s="21">
        <f t="shared" si="4"/>
        <v>127.90466412578276</v>
      </c>
      <c r="M34" s="21">
        <f t="shared" si="4"/>
        <v>5.7491183250332449</v>
      </c>
      <c r="N34" s="21" t="str">
        <f t="shared" si="4"/>
        <v>..</v>
      </c>
      <c r="O34" s="21">
        <f t="shared" si="4"/>
        <v>26.587909626482226</v>
      </c>
      <c r="P34" s="21">
        <f t="shared" si="4"/>
        <v>9.0084476758422056</v>
      </c>
      <c r="Q34" s="21">
        <f t="shared" si="4"/>
        <v>10.89540236763877</v>
      </c>
      <c r="R34" s="55"/>
    </row>
    <row r="35" spans="1:18">
      <c r="A35" s="5">
        <v>2001</v>
      </c>
      <c r="B35" s="87">
        <f t="shared" ref="B35:Q35" si="5">IF(ISERROR((B9/$B9)*100),"..",(B9/$B9)*100)</f>
        <v>100</v>
      </c>
      <c r="C35" s="21">
        <f t="shared" si="5"/>
        <v>71.865115100900979</v>
      </c>
      <c r="D35" s="21">
        <f t="shared" si="5"/>
        <v>1558.5064345087737</v>
      </c>
      <c r="E35" s="21" t="str">
        <f t="shared" si="5"/>
        <v>..</v>
      </c>
      <c r="F35" s="21">
        <f t="shared" si="5"/>
        <v>10.761621991585999</v>
      </c>
      <c r="G35" s="21">
        <f t="shared" si="5"/>
        <v>45.866445184948034</v>
      </c>
      <c r="H35" s="21">
        <f t="shared" si="5"/>
        <v>18.770598090854428</v>
      </c>
      <c r="I35" s="21">
        <f t="shared" si="5"/>
        <v>15.155046683374277</v>
      </c>
      <c r="J35" s="21">
        <f t="shared" si="5"/>
        <v>79.045628693814919</v>
      </c>
      <c r="K35" s="21">
        <f t="shared" si="5"/>
        <v>145.52686248258973</v>
      </c>
      <c r="L35" s="21">
        <f t="shared" si="5"/>
        <v>149.4821484309131</v>
      </c>
      <c r="M35" s="21">
        <f t="shared" si="5"/>
        <v>5.8274025576906041</v>
      </c>
      <c r="N35" s="21" t="str">
        <f t="shared" si="5"/>
        <v>..</v>
      </c>
      <c r="O35" s="21">
        <f t="shared" si="5"/>
        <v>28.768323826869246</v>
      </c>
      <c r="P35" s="21">
        <f t="shared" si="5"/>
        <v>8.317962741526685</v>
      </c>
      <c r="Q35" s="21">
        <f t="shared" si="5"/>
        <v>11.257575447806847</v>
      </c>
      <c r="R35" s="55"/>
    </row>
    <row r="36" spans="1:18">
      <c r="A36" s="5">
        <v>2002</v>
      </c>
      <c r="B36" s="87">
        <f t="shared" ref="B36:Q36" si="6">IF(ISERROR((B10/$B10)*100),"..",(B10/$B10)*100)</f>
        <v>100</v>
      </c>
      <c r="C36" s="21">
        <f t="shared" si="6"/>
        <v>72.000348464442567</v>
      </c>
      <c r="D36" s="21">
        <f t="shared" si="6"/>
        <v>1522.1535045661267</v>
      </c>
      <c r="E36" s="21" t="str">
        <f t="shared" si="6"/>
        <v>..</v>
      </c>
      <c r="F36" s="21">
        <f t="shared" si="6"/>
        <v>11.032316182345271</v>
      </c>
      <c r="G36" s="21">
        <f t="shared" si="6"/>
        <v>51.573500880605984</v>
      </c>
      <c r="H36" s="21">
        <f t="shared" si="6"/>
        <v>18.415420356161786</v>
      </c>
      <c r="I36" s="21">
        <f t="shared" si="6"/>
        <v>14.427899788749521</v>
      </c>
      <c r="J36" s="21">
        <f t="shared" si="6"/>
        <v>80.081358435970543</v>
      </c>
      <c r="K36" s="21">
        <f t="shared" si="6"/>
        <v>163.39482026123088</v>
      </c>
      <c r="L36" s="21">
        <f t="shared" si="6"/>
        <v>156.79026497152796</v>
      </c>
      <c r="M36" s="21">
        <f t="shared" si="6"/>
        <v>7.2861234311263425</v>
      </c>
      <c r="N36" s="21" t="str">
        <f t="shared" si="6"/>
        <v>..</v>
      </c>
      <c r="O36" s="21">
        <f t="shared" si="6"/>
        <v>30.755803572015218</v>
      </c>
      <c r="P36" s="21">
        <f t="shared" si="6"/>
        <v>8.8842134394202485</v>
      </c>
      <c r="Q36" s="21">
        <f t="shared" si="6"/>
        <v>11.107437326406464</v>
      </c>
      <c r="R36" s="55"/>
    </row>
    <row r="37" spans="1:18">
      <c r="A37" s="5">
        <v>2003</v>
      </c>
      <c r="B37" s="87">
        <f t="shared" ref="B37:Q37" si="7">IF(ISERROR((B11/$B11)*100),"..",(B11/$B11)*100)</f>
        <v>100</v>
      </c>
      <c r="C37" s="21">
        <f t="shared" si="7"/>
        <v>77.305959177119362</v>
      </c>
      <c r="D37" s="21">
        <f t="shared" si="7"/>
        <v>1589.165983076593</v>
      </c>
      <c r="E37" s="21" t="str">
        <f t="shared" si="7"/>
        <v>..</v>
      </c>
      <c r="F37" s="21">
        <f t="shared" si="7"/>
        <v>11.818813440752614</v>
      </c>
      <c r="G37" s="21">
        <f t="shared" si="7"/>
        <v>46.631843572674342</v>
      </c>
      <c r="H37" s="21">
        <f t="shared" si="7"/>
        <v>19.437933902085646</v>
      </c>
      <c r="I37" s="21">
        <f t="shared" si="7"/>
        <v>16.511777891620795</v>
      </c>
      <c r="J37" s="21">
        <f t="shared" si="7"/>
        <v>68.845301562725055</v>
      </c>
      <c r="K37" s="21">
        <f t="shared" si="7"/>
        <v>153.03379272939742</v>
      </c>
      <c r="L37" s="21">
        <f t="shared" si="7"/>
        <v>135.76421882835172</v>
      </c>
      <c r="M37" s="21">
        <f t="shared" si="7"/>
        <v>7.6120941108199434</v>
      </c>
      <c r="N37" s="21" t="str">
        <f t="shared" si="7"/>
        <v>..</v>
      </c>
      <c r="O37" s="21">
        <f t="shared" si="7"/>
        <v>28.534710911354587</v>
      </c>
      <c r="P37" s="21">
        <f t="shared" si="7"/>
        <v>9.1356188592133645</v>
      </c>
      <c r="Q37" s="21">
        <f t="shared" si="7"/>
        <v>10.47548449746264</v>
      </c>
      <c r="R37" s="55"/>
    </row>
    <row r="38" spans="1:18">
      <c r="A38" s="5">
        <v>2004</v>
      </c>
      <c r="B38" s="87">
        <f t="shared" ref="B38:Q38" si="8">IF(ISERROR((B12/$B12)*100),"..",(B12/$B12)*100)</f>
        <v>100</v>
      </c>
      <c r="C38" s="21">
        <f t="shared" si="8"/>
        <v>83.180689660654465</v>
      </c>
      <c r="D38" s="21">
        <f t="shared" si="8"/>
        <v>1633.9433591034353</v>
      </c>
      <c r="E38" s="21" t="str">
        <f t="shared" si="8"/>
        <v>..</v>
      </c>
      <c r="F38" s="21">
        <f t="shared" si="8"/>
        <v>11.160104017336778</v>
      </c>
      <c r="G38" s="21">
        <f t="shared" si="8"/>
        <v>43.588999001524584</v>
      </c>
      <c r="H38" s="21">
        <f t="shared" si="8"/>
        <v>19.156780116918981</v>
      </c>
      <c r="I38" s="21">
        <f t="shared" si="8"/>
        <v>16.434288780448391</v>
      </c>
      <c r="J38" s="21">
        <f t="shared" si="8"/>
        <v>68.079954411906968</v>
      </c>
      <c r="K38" s="21">
        <f t="shared" si="8"/>
        <v>144.25819077876207</v>
      </c>
      <c r="L38" s="21">
        <f t="shared" si="8"/>
        <v>132.62119166593192</v>
      </c>
      <c r="M38" s="21">
        <f t="shared" si="8"/>
        <v>9.4006121175127753</v>
      </c>
      <c r="N38" s="21" t="str">
        <f t="shared" si="8"/>
        <v>..</v>
      </c>
      <c r="O38" s="21">
        <f t="shared" si="8"/>
        <v>39.52449222423887</v>
      </c>
      <c r="P38" s="21">
        <f t="shared" si="8"/>
        <v>10.13737775238557</v>
      </c>
      <c r="Q38" s="21">
        <f t="shared" si="8"/>
        <v>10.794613423304785</v>
      </c>
      <c r="R38" s="55"/>
    </row>
    <row r="39" spans="1:18">
      <c r="A39" s="5">
        <v>2005</v>
      </c>
      <c r="B39" s="87">
        <f t="shared" ref="B39:Q39" si="9">IF(ISERROR((B13/$B13)*100),"..",(B13/$B13)*100)</f>
        <v>100</v>
      </c>
      <c r="C39" s="21">
        <f t="shared" si="9"/>
        <v>77.07587703825422</v>
      </c>
      <c r="D39" s="21">
        <f t="shared" si="9"/>
        <v>1323.7681457206797</v>
      </c>
      <c r="E39" s="21" t="str">
        <f t="shared" si="9"/>
        <v>..</v>
      </c>
      <c r="F39" s="21">
        <f t="shared" si="9"/>
        <v>10.908673525262662</v>
      </c>
      <c r="G39" s="21">
        <f t="shared" si="9"/>
        <v>50.687625305463627</v>
      </c>
      <c r="H39" s="21">
        <f t="shared" si="9"/>
        <v>19.231366654284599</v>
      </c>
      <c r="I39" s="21">
        <f t="shared" si="9"/>
        <v>15.961689989212971</v>
      </c>
      <c r="J39" s="21">
        <f t="shared" si="9"/>
        <v>74.269220708332469</v>
      </c>
      <c r="K39" s="21">
        <f t="shared" si="9"/>
        <v>169.02827039346761</v>
      </c>
      <c r="L39" s="21">
        <f t="shared" si="9"/>
        <v>135.28812779521019</v>
      </c>
      <c r="M39" s="21">
        <f t="shared" si="9"/>
        <v>11.603964082366172</v>
      </c>
      <c r="N39" s="21" t="str">
        <f t="shared" si="9"/>
        <v>..</v>
      </c>
      <c r="O39" s="21">
        <f t="shared" si="9"/>
        <v>38.766786856601684</v>
      </c>
      <c r="P39" s="21">
        <f t="shared" si="9"/>
        <v>11.189628736869443</v>
      </c>
      <c r="Q39" s="21">
        <f t="shared" si="9"/>
        <v>9.9250453398310938</v>
      </c>
      <c r="R39" s="55"/>
    </row>
    <row r="40" spans="1:18">
      <c r="A40" s="5">
        <v>2006</v>
      </c>
      <c r="B40" s="87">
        <f t="shared" ref="B40:Q40" si="10">IF(ISERROR((B14/$B14)*100),"..",(B14/$B14)*100)</f>
        <v>100</v>
      </c>
      <c r="C40" s="21">
        <f t="shared" si="10"/>
        <v>83.933252600273207</v>
      </c>
      <c r="D40" s="21">
        <f t="shared" si="10"/>
        <v>1184.5003291886821</v>
      </c>
      <c r="E40" s="21" t="str">
        <f t="shared" si="10"/>
        <v>..</v>
      </c>
      <c r="F40" s="21">
        <f t="shared" si="10"/>
        <v>11.891401758971121</v>
      </c>
      <c r="G40" s="21">
        <f t="shared" si="10"/>
        <v>53.05491829385258</v>
      </c>
      <c r="H40" s="21">
        <f t="shared" si="10"/>
        <v>19.829120515179209</v>
      </c>
      <c r="I40" s="21">
        <f t="shared" si="10"/>
        <v>16.034997495727424</v>
      </c>
      <c r="J40" s="21">
        <f t="shared" si="10"/>
        <v>69.356482900328558</v>
      </c>
      <c r="K40" s="21">
        <f t="shared" si="10"/>
        <v>169.21270475429233</v>
      </c>
      <c r="L40" s="21">
        <f t="shared" si="10"/>
        <v>144.34778088376191</v>
      </c>
      <c r="M40" s="21">
        <f t="shared" si="10"/>
        <v>12.134627251571121</v>
      </c>
      <c r="N40" s="21" t="str">
        <f t="shared" si="10"/>
        <v>..</v>
      </c>
      <c r="O40" s="21">
        <f t="shared" si="10"/>
        <v>31.04138532744528</v>
      </c>
      <c r="P40" s="21">
        <f t="shared" si="10"/>
        <v>11.761647644255351</v>
      </c>
      <c r="Q40" s="21">
        <f t="shared" si="10"/>
        <v>9.2146072905851444</v>
      </c>
      <c r="R40" s="55"/>
    </row>
    <row r="41" spans="1:18">
      <c r="A41" s="5">
        <v>2007</v>
      </c>
      <c r="B41" s="87">
        <f t="shared" ref="B41:Q41" si="11">IF(ISERROR((B15/$B15)*100),"..",(B15/$B15)*100)</f>
        <v>100</v>
      </c>
      <c r="C41" s="21">
        <f t="shared" si="11"/>
        <v>94.815568543578763</v>
      </c>
      <c r="D41" s="21">
        <f t="shared" si="11"/>
        <v>1098.8368034286887</v>
      </c>
      <c r="E41" s="21" t="str">
        <f t="shared" si="11"/>
        <v>..</v>
      </c>
      <c r="F41" s="21">
        <f t="shared" si="11"/>
        <v>14.370464603258684</v>
      </c>
      <c r="G41" s="21">
        <f t="shared" si="11"/>
        <v>49.106009955262031</v>
      </c>
      <c r="H41" s="21">
        <f t="shared" si="11"/>
        <v>19.69223214261304</v>
      </c>
      <c r="I41" s="21">
        <f t="shared" si="11"/>
        <v>17.996086294814699</v>
      </c>
      <c r="J41" s="21">
        <f t="shared" si="11"/>
        <v>77.240046016216041</v>
      </c>
      <c r="K41" s="21">
        <f t="shared" si="11"/>
        <v>126.80534261139545</v>
      </c>
      <c r="L41" s="21">
        <f t="shared" si="11"/>
        <v>139.44468760812089</v>
      </c>
      <c r="M41" s="21">
        <f t="shared" si="11"/>
        <v>15.255190606431816</v>
      </c>
      <c r="N41" s="21" t="str">
        <f t="shared" si="11"/>
        <v>..</v>
      </c>
      <c r="O41" s="21">
        <f t="shared" si="11"/>
        <v>35.520885775014001</v>
      </c>
      <c r="P41" s="21">
        <f t="shared" si="11"/>
        <v>11.922815479158663</v>
      </c>
      <c r="Q41" s="21">
        <f t="shared" si="11"/>
        <v>9.3559422725377157</v>
      </c>
      <c r="R41" s="55"/>
    </row>
    <row r="42" spans="1:18">
      <c r="A42" s="5">
        <v>2008</v>
      </c>
      <c r="B42" s="87">
        <f t="shared" ref="B42:Q42" si="12">IF(ISERROR((B16/$B16)*100),"..",(B16/$B16)*100)</f>
        <v>100</v>
      </c>
      <c r="C42" s="21">
        <f t="shared" si="12"/>
        <v>108.24214536404899</v>
      </c>
      <c r="D42" s="21">
        <f t="shared" si="12"/>
        <v>992.92901911968522</v>
      </c>
      <c r="E42" s="21" t="str">
        <f t="shared" si="12"/>
        <v>..</v>
      </c>
      <c r="F42" s="21">
        <f t="shared" si="12"/>
        <v>14.519792449063676</v>
      </c>
      <c r="G42" s="21">
        <f t="shared" si="12"/>
        <v>52.896623483937397</v>
      </c>
      <c r="H42" s="21">
        <f t="shared" si="12"/>
        <v>20.748363246851753</v>
      </c>
      <c r="I42" s="21">
        <f t="shared" si="12"/>
        <v>18.735292320053855</v>
      </c>
      <c r="J42" s="21">
        <f t="shared" si="12"/>
        <v>80.972035133636012</v>
      </c>
      <c r="K42" s="21">
        <f t="shared" si="12"/>
        <v>121.24095929616429</v>
      </c>
      <c r="L42" s="21">
        <f t="shared" si="12"/>
        <v>138.67381384492273</v>
      </c>
      <c r="M42" s="21">
        <f t="shared" si="12"/>
        <v>14.225554657008328</v>
      </c>
      <c r="N42" s="21" t="str">
        <f t="shared" si="12"/>
        <v>..</v>
      </c>
      <c r="O42" s="21">
        <f t="shared" si="12"/>
        <v>30.702783436795983</v>
      </c>
      <c r="P42" s="21">
        <f t="shared" si="12"/>
        <v>11.258509681501193</v>
      </c>
      <c r="Q42" s="21">
        <f t="shared" si="12"/>
        <v>9.7316321694666463</v>
      </c>
      <c r="R42" s="55"/>
    </row>
    <row r="43" spans="1:18">
      <c r="A43" s="5">
        <v>2009</v>
      </c>
      <c r="B43" s="87">
        <f t="shared" ref="B43:Q43" si="13">IF(ISERROR((B17/$B17)*100),"..",(B17/$B17)*100)</f>
        <v>100</v>
      </c>
      <c r="C43" s="21">
        <f t="shared" si="13"/>
        <v>108.3678259110425</v>
      </c>
      <c r="D43" s="21">
        <f t="shared" si="13"/>
        <v>1070.6186909353846</v>
      </c>
      <c r="E43" s="21" t="str">
        <f t="shared" si="13"/>
        <v>..</v>
      </c>
      <c r="F43" s="21">
        <f t="shared" si="13"/>
        <v>13.630079991235416</v>
      </c>
      <c r="G43" s="21">
        <f t="shared" si="13"/>
        <v>66.370882062551999</v>
      </c>
      <c r="H43" s="21">
        <f t="shared" si="13"/>
        <v>20.279269757288098</v>
      </c>
      <c r="I43" s="21">
        <f t="shared" si="13"/>
        <v>19.071043924934035</v>
      </c>
      <c r="J43" s="21">
        <f t="shared" si="13"/>
        <v>89.318513489300614</v>
      </c>
      <c r="K43" s="21">
        <f t="shared" si="13"/>
        <v>130.45357279273324</v>
      </c>
      <c r="L43" s="21">
        <f t="shared" si="13"/>
        <v>130.96637510219611</v>
      </c>
      <c r="M43" s="21">
        <f t="shared" si="13"/>
        <v>12.131848380121195</v>
      </c>
      <c r="N43" s="21" t="str">
        <f t="shared" si="13"/>
        <v>..</v>
      </c>
      <c r="O43" s="21">
        <f t="shared" si="13"/>
        <v>32.610760647753736</v>
      </c>
      <c r="P43" s="21">
        <f t="shared" si="13"/>
        <v>12.151975728414271</v>
      </c>
      <c r="Q43" s="21">
        <f t="shared" si="13"/>
        <v>10.306826486087443</v>
      </c>
      <c r="R43" s="55"/>
    </row>
    <row r="44" spans="1:18">
      <c r="A44" s="5">
        <v>2010</v>
      </c>
      <c r="B44" s="87">
        <f t="shared" ref="B44:Q44" si="14">IF(ISERROR((B18/$B18)*100),"..",(B18/$B18)*100)</f>
        <v>100</v>
      </c>
      <c r="C44" s="21">
        <f t="shared" si="14"/>
        <v>96.010377560865692</v>
      </c>
      <c r="D44" s="21">
        <f t="shared" si="14"/>
        <v>1046.3963078013285</v>
      </c>
      <c r="E44" s="21" t="str">
        <f t="shared" si="14"/>
        <v>..</v>
      </c>
      <c r="F44" s="21">
        <f t="shared" si="14"/>
        <v>14.360059958889732</v>
      </c>
      <c r="G44" s="21">
        <f t="shared" si="14"/>
        <v>97.659537928209332</v>
      </c>
      <c r="H44" s="21">
        <f t="shared" si="14"/>
        <v>20.504746632633871</v>
      </c>
      <c r="I44" s="21">
        <f t="shared" si="14"/>
        <v>19.035245400671236</v>
      </c>
      <c r="J44" s="21">
        <f t="shared" si="14"/>
        <v>90.363632993013923</v>
      </c>
      <c r="K44" s="21">
        <f t="shared" si="14"/>
        <v>134.55757371226085</v>
      </c>
      <c r="L44" s="21">
        <f t="shared" si="14"/>
        <v>125.1427929987547</v>
      </c>
      <c r="M44" s="21">
        <f t="shared" si="14"/>
        <v>12.451801490157994</v>
      </c>
      <c r="N44" s="21" t="str">
        <f t="shared" si="14"/>
        <v>..</v>
      </c>
      <c r="O44" s="21">
        <f t="shared" si="14"/>
        <v>36.230715347325457</v>
      </c>
      <c r="P44" s="21">
        <f t="shared" si="14"/>
        <v>12.815581771945908</v>
      </c>
      <c r="Q44" s="21">
        <f t="shared" si="14"/>
        <v>10.501942478173623</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16</v>
      </c>
      <c r="C48" s="1" t="s">
        <v>59</v>
      </c>
      <c r="J48" s="1" t="s">
        <v>23</v>
      </c>
      <c r="K48" s="1" t="s">
        <v>26</v>
      </c>
    </row>
    <row r="49" spans="4:11">
      <c r="K49" s="1" t="s">
        <v>58</v>
      </c>
    </row>
    <row r="50" spans="4:11">
      <c r="J50" s="1" t="s">
        <v>16</v>
      </c>
      <c r="K50" s="1" t="s">
        <v>59</v>
      </c>
    </row>
    <row r="53" spans="4:11">
      <c r="D53" s="14"/>
      <c r="E53" s="115"/>
      <c r="H53" s="116"/>
    </row>
    <row r="54" spans="4:11">
      <c r="D54" s="14"/>
      <c r="E54" s="115"/>
      <c r="G54" s="116"/>
      <c r="H54" s="116"/>
    </row>
    <row r="55" spans="4:11">
      <c r="D55" s="14"/>
      <c r="E55" s="115"/>
      <c r="G55" s="116"/>
      <c r="H55" s="116"/>
    </row>
    <row r="56" spans="4:11">
      <c r="D56" s="14"/>
      <c r="E56" s="115"/>
      <c r="G56" s="116"/>
      <c r="H56" s="116"/>
    </row>
    <row r="57" spans="4:11">
      <c r="D57" s="14"/>
      <c r="E57" s="115"/>
      <c r="G57" s="116"/>
      <c r="H57" s="116"/>
    </row>
    <row r="58" spans="4:11">
      <c r="D58" s="14"/>
      <c r="E58" s="115"/>
      <c r="G58" s="116"/>
      <c r="H58" s="116"/>
    </row>
    <row r="59" spans="4:11">
      <c r="D59" s="14"/>
      <c r="E59" s="115"/>
      <c r="G59" s="116"/>
      <c r="H59" s="116"/>
    </row>
    <row r="60" spans="4:11">
      <c r="D60" s="14"/>
      <c r="E60" s="115"/>
      <c r="G60" s="116"/>
      <c r="H60" s="116"/>
    </row>
    <row r="61" spans="4:11">
      <c r="D61" s="14"/>
      <c r="E61" s="115"/>
      <c r="G61" s="116"/>
      <c r="H61" s="116"/>
    </row>
    <row r="62" spans="4:11">
      <c r="D62" s="14"/>
      <c r="E62" s="115"/>
      <c r="G62" s="116"/>
      <c r="H62" s="116"/>
    </row>
    <row r="63" spans="4:11">
      <c r="D63" s="14"/>
      <c r="E63" s="115"/>
      <c r="G63" s="116"/>
      <c r="H63" s="116"/>
    </row>
    <row r="64" spans="4:11">
      <c r="D64" s="14"/>
      <c r="E64" s="115"/>
      <c r="G64" s="116"/>
      <c r="H64" s="116"/>
    </row>
    <row r="65" spans="4:8">
      <c r="D65" s="14"/>
      <c r="E65" s="115"/>
      <c r="G65" s="116"/>
      <c r="H65" s="116"/>
    </row>
    <row r="66" spans="4:8">
      <c r="D66" s="14"/>
      <c r="E66" s="115"/>
      <c r="G66" s="116"/>
      <c r="H66" s="116"/>
    </row>
    <row r="67" spans="4:8">
      <c r="D67" s="14"/>
      <c r="E67" s="115"/>
      <c r="G67" s="116"/>
      <c r="H67" s="116"/>
    </row>
    <row r="68" spans="4:8">
      <c r="D68" s="14"/>
      <c r="E68" s="115"/>
      <c r="G68" s="116"/>
      <c r="H68" s="116"/>
    </row>
    <row r="69" spans="4:8">
      <c r="D69" s="92"/>
      <c r="E69" s="115"/>
    </row>
    <row r="70" spans="4:8">
      <c r="D70" s="92"/>
      <c r="E70" s="115"/>
    </row>
    <row r="71" spans="4:8">
      <c r="D71" s="92"/>
      <c r="E71" s="115"/>
      <c r="G71" s="116"/>
      <c r="H71" s="116"/>
    </row>
    <row r="72" spans="4:8">
      <c r="D72" s="92"/>
      <c r="E72" s="115"/>
      <c r="G72" s="116"/>
      <c r="H72" s="116"/>
    </row>
    <row r="73" spans="4:8">
      <c r="D73" s="92"/>
      <c r="E73" s="115"/>
      <c r="G73" s="116"/>
      <c r="H73" s="116"/>
    </row>
    <row r="74" spans="4:8">
      <c r="D74" s="92"/>
      <c r="E74" s="115"/>
      <c r="G74" s="116"/>
      <c r="H74" s="116"/>
    </row>
    <row r="75" spans="4:8">
      <c r="D75" s="92"/>
      <c r="E75" s="115"/>
      <c r="G75" s="116"/>
      <c r="H75" s="116"/>
    </row>
    <row r="76" spans="4:8">
      <c r="D76" s="92"/>
      <c r="E76" s="115"/>
      <c r="G76" s="116"/>
      <c r="H76" s="116"/>
    </row>
    <row r="77" spans="4:8">
      <c r="D77" s="92"/>
      <c r="E77" s="115"/>
      <c r="G77" s="116"/>
      <c r="H77" s="116"/>
    </row>
    <row r="78" spans="4:8">
      <c r="D78" s="92"/>
      <c r="E78" s="115"/>
      <c r="G78" s="116"/>
      <c r="H78" s="116"/>
    </row>
    <row r="79" spans="4:8">
      <c r="D79" s="92"/>
      <c r="E79" s="115"/>
      <c r="G79" s="116"/>
      <c r="H79" s="116"/>
    </row>
    <row r="80" spans="4:8">
      <c r="D80" s="92"/>
      <c r="E80" s="115"/>
      <c r="G80" s="116"/>
      <c r="H80" s="116"/>
    </row>
    <row r="81" spans="4:8">
      <c r="D81" s="92"/>
      <c r="E81" s="115"/>
      <c r="G81" s="116"/>
      <c r="H81" s="116"/>
    </row>
    <row r="82" spans="4:8">
      <c r="D82" s="92"/>
      <c r="E82" s="115"/>
      <c r="G82" s="116"/>
      <c r="H82" s="116"/>
    </row>
    <row r="83" spans="4:8">
      <c r="D83" s="92"/>
      <c r="E83" s="115"/>
      <c r="G83" s="116"/>
      <c r="H83" s="116"/>
    </row>
    <row r="84" spans="4:8">
      <c r="D84" s="92"/>
      <c r="E84" s="115"/>
      <c r="G84" s="116"/>
      <c r="H84" s="116"/>
    </row>
    <row r="85" spans="4:8">
      <c r="D85" s="92"/>
      <c r="E85" s="115"/>
      <c r="G85" s="116"/>
      <c r="H85" s="116"/>
    </row>
    <row r="86" spans="4:8">
      <c r="D86" s="92"/>
      <c r="E86" s="115"/>
      <c r="G86" s="116"/>
      <c r="H86" s="116"/>
    </row>
    <row r="89" spans="4:8">
      <c r="D89" s="92"/>
      <c r="E89" s="34"/>
    </row>
    <row r="90" spans="4:8">
      <c r="D90" s="92"/>
      <c r="E90" s="34"/>
    </row>
    <row r="91" spans="4:8">
      <c r="D91" s="92"/>
      <c r="E91" s="34"/>
    </row>
    <row r="92" spans="4:8">
      <c r="D92" s="92"/>
      <c r="E92" s="34"/>
    </row>
    <row r="93" spans="4:8">
      <c r="D93" s="92"/>
      <c r="E93" s="34"/>
    </row>
    <row r="94" spans="4:8">
      <c r="D94" s="92"/>
      <c r="E94" s="34"/>
    </row>
    <row r="95" spans="4:8">
      <c r="D95" s="92"/>
      <c r="E95" s="34"/>
    </row>
    <row r="96" spans="4:8">
      <c r="D96" s="92"/>
      <c r="E96" s="34"/>
    </row>
    <row r="97" spans="4:5">
      <c r="D97" s="92"/>
      <c r="E97" s="34"/>
    </row>
    <row r="98" spans="4:5">
      <c r="D98" s="92"/>
      <c r="E98" s="34"/>
    </row>
    <row r="99" spans="4:5">
      <c r="D99" s="92"/>
      <c r="E99" s="34"/>
    </row>
    <row r="100" spans="4:5">
      <c r="D100" s="92"/>
      <c r="E100" s="34"/>
    </row>
    <row r="101" spans="4:5">
      <c r="D101" s="92"/>
      <c r="E101" s="34"/>
    </row>
    <row r="102" spans="4:5">
      <c r="D102" s="92"/>
      <c r="E102" s="34"/>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56.xml><?xml version="1.0" encoding="utf-8"?>
<worksheet xmlns="http://schemas.openxmlformats.org/spreadsheetml/2006/main" xmlns:r="http://schemas.openxmlformats.org/officeDocument/2006/relationships">
  <sheetPr codeName="Sheet70">
    <tabColor theme="3"/>
  </sheetPr>
  <dimension ref="A1:M28"/>
  <sheetViews>
    <sheetView workbookViewId="0">
      <selection activeCell="F34" sqref="F34"/>
    </sheetView>
  </sheetViews>
  <sheetFormatPr defaultRowHeight="11.25" outlineLevelCol="1"/>
  <cols>
    <col min="1" max="1" width="9.140625" style="116"/>
    <col min="2" max="8" width="12.7109375" style="116" customWidth="1"/>
    <col min="9" max="9" width="14.7109375" style="116" customWidth="1"/>
    <col min="10" max="10" width="12.7109375" style="116" customWidth="1"/>
    <col min="11" max="11" width="9.140625" style="116"/>
    <col min="12" max="12" width="15.7109375" style="116" hidden="1" customWidth="1" outlineLevel="1"/>
    <col min="13" max="13" width="9.140625" style="116" collapsed="1"/>
    <col min="14" max="16384" width="9.140625" style="116"/>
  </cols>
  <sheetData>
    <row r="1" spans="1:12" ht="12.75">
      <c r="B1" s="7" t="str">
        <f>'Table of Contents'!B96</f>
        <v>Table 75: Capital Stock Intensity by Assets type, Newfoundland and Labrador, Business Sector Industries, 1997-2010</v>
      </c>
    </row>
    <row r="3" spans="1:12" ht="33.75">
      <c r="A3" s="4"/>
      <c r="B3" s="23" t="s">
        <v>45</v>
      </c>
      <c r="C3" s="12" t="s">
        <v>46</v>
      </c>
      <c r="D3" s="3" t="s">
        <v>47</v>
      </c>
      <c r="E3" s="3" t="s">
        <v>48</v>
      </c>
      <c r="F3" s="13" t="s">
        <v>137</v>
      </c>
      <c r="G3" s="3" t="s">
        <v>49</v>
      </c>
      <c r="H3" s="3" t="s">
        <v>50</v>
      </c>
      <c r="I3" s="3" t="s">
        <v>51</v>
      </c>
      <c r="J3" s="3" t="s">
        <v>52</v>
      </c>
      <c r="L3" s="49" t="s">
        <v>121</v>
      </c>
    </row>
    <row r="4" spans="1:12" ht="11.25" customHeight="1">
      <c r="A4" s="5"/>
      <c r="B4" s="141" t="s">
        <v>215</v>
      </c>
      <c r="C4" s="142"/>
      <c r="D4" s="142"/>
      <c r="E4" s="142"/>
      <c r="F4" s="142"/>
      <c r="G4" s="142"/>
      <c r="H4" s="142"/>
      <c r="I4" s="142"/>
      <c r="J4" s="142"/>
      <c r="L4" s="122" t="s">
        <v>24</v>
      </c>
    </row>
    <row r="5" spans="1:12">
      <c r="A5" s="5">
        <v>1997</v>
      </c>
      <c r="B5" s="16">
        <f>K_Asset_NFLD!B57/Hrs_Wkd_NFLD!$B5</f>
        <v>75.20235065930008</v>
      </c>
      <c r="C5" s="30">
        <f>K_Asset_NFLD!C57/Hrs_Wkd_NFLD!$B5</f>
        <v>14.286125819067939</v>
      </c>
      <c r="D5" s="28">
        <f>K_Asset_NFLD!D57/Hrs_Wkd_NFLD!$B5</f>
        <v>47.361729060518506</v>
      </c>
      <c r="E5" s="28">
        <f>K_Asset_NFLD!E57/Hrs_Wkd_NFLD!$B5</f>
        <v>10.746073384554387</v>
      </c>
      <c r="F5" s="18">
        <f>K_Asset_NFLD!F57/Hrs_Wkd_NFLD!$B5</f>
        <v>3.7256346323475173</v>
      </c>
      <c r="G5" s="28">
        <f>K_Asset_NFLD!G57/KI_Assets_NFLD!$L5</f>
        <v>1.3724036703750411</v>
      </c>
      <c r="H5" s="28">
        <f>K_Asset_NFLD!H57/KI_Assets_NFLD!$L5</f>
        <v>8.0625393159540815E-2</v>
      </c>
      <c r="I5" s="28">
        <f>K_Asset_NFLD!I57/KI_Assets_NFLD!$L5</f>
        <v>0.8180671760143885</v>
      </c>
      <c r="J5" s="28">
        <f>K_Asset_NFLD!J57/KI_Assets_NFLD!$L5</f>
        <v>0.47371110120111165</v>
      </c>
      <c r="L5" s="34">
        <v>338.60300000000001</v>
      </c>
    </row>
    <row r="6" spans="1:12">
      <c r="A6" s="5">
        <v>1998</v>
      </c>
      <c r="B6" s="16">
        <f>K_Asset_NFLD!B58/Hrs_Wkd_NFLD!$B6</f>
        <v>73.207585105464844</v>
      </c>
      <c r="C6" s="30">
        <f>K_Asset_NFLD!C58/Hrs_Wkd_NFLD!$B6</f>
        <v>13.807839165938073</v>
      </c>
      <c r="D6" s="28">
        <f>K_Asset_NFLD!D58/Hrs_Wkd_NFLD!$B6</f>
        <v>45.741771617854099</v>
      </c>
      <c r="E6" s="28">
        <f>K_Asset_NFLD!E58/Hrs_Wkd_NFLD!$B6</f>
        <v>10.599459436319931</v>
      </c>
      <c r="F6" s="18">
        <f>K_Asset_NFLD!F58/Hrs_Wkd_NFLD!$B6</f>
        <v>3.8972809898620087</v>
      </c>
      <c r="G6" s="28">
        <f>K_Asset_NFLD!G58/KI_Assets_NFLD!$L6</f>
        <v>1.3815937084702077</v>
      </c>
      <c r="H6" s="28">
        <f>K_Asset_NFLD!H58/KI_Assets_NFLD!$L6</f>
        <v>0.11764976613872892</v>
      </c>
      <c r="I6" s="28">
        <f>K_Asset_NFLD!I58/KI_Assets_NFLD!$L6</f>
        <v>0.75278591194389632</v>
      </c>
      <c r="J6" s="28">
        <f>K_Asset_NFLD!J58/KI_Assets_NFLD!$L6</f>
        <v>0.51115803038758256</v>
      </c>
      <c r="L6" s="34">
        <v>347.642</v>
      </c>
    </row>
    <row r="7" spans="1:12">
      <c r="A7" s="5">
        <v>1999</v>
      </c>
      <c r="B7" s="16">
        <f>K_Asset_NFLD!B59/Hrs_Wkd_NFLD!$B7</f>
        <v>70.702855526361446</v>
      </c>
      <c r="C7" s="30">
        <f>K_Asset_NFLD!C59/Hrs_Wkd_NFLD!$B7</f>
        <v>12.935561314296415</v>
      </c>
      <c r="D7" s="28">
        <f>K_Asset_NFLD!D59/Hrs_Wkd_NFLD!$B7</f>
        <v>44.165796757561928</v>
      </c>
      <c r="E7" s="28">
        <f>K_Asset_NFLD!E59/Hrs_Wkd_NFLD!$B7</f>
        <v>9.7566447311452258</v>
      </c>
      <c r="F7" s="18">
        <f>K_Asset_NFLD!F59/Hrs_Wkd_NFLD!$B7</f>
        <v>4.7873123188022353</v>
      </c>
      <c r="G7" s="28">
        <f>K_Asset_NFLD!G59/KI_Assets_NFLD!$L7</f>
        <v>1.4935901116296617</v>
      </c>
      <c r="H7" s="28">
        <f>K_Asset_NFLD!H59/KI_Assets_NFLD!$L7</f>
        <v>0.1079934274379858</v>
      </c>
      <c r="I7" s="28">
        <f>K_Asset_NFLD!I59/KI_Assets_NFLD!$L7</f>
        <v>0.73298830116769609</v>
      </c>
      <c r="J7" s="28">
        <f>K_Asset_NFLD!J59/KI_Assets_NFLD!$L7</f>
        <v>0.65260838302398005</v>
      </c>
      <c r="L7" s="34">
        <v>365.76299999999998</v>
      </c>
    </row>
    <row r="8" spans="1:12">
      <c r="A8" s="5">
        <v>2000</v>
      </c>
      <c r="B8" s="16">
        <f>K_Asset_NFLD!B60/Hrs_Wkd_NFLD!$B8</f>
        <v>73.26499382602141</v>
      </c>
      <c r="C8" s="30">
        <f>K_Asset_NFLD!C60/Hrs_Wkd_NFLD!$B8</f>
        <v>13.383012187522329</v>
      </c>
      <c r="D8" s="28">
        <f>K_Asset_NFLD!D60/Hrs_Wkd_NFLD!$B8</f>
        <v>43.996368867804115</v>
      </c>
      <c r="E8" s="28">
        <f>K_Asset_NFLD!E60/Hrs_Wkd_NFLD!$B8</f>
        <v>11.601762770025363</v>
      </c>
      <c r="F8" s="18">
        <f>K_Asset_NFLD!F60/Hrs_Wkd_NFLD!$B8</f>
        <v>4.7339852325280365</v>
      </c>
      <c r="G8" s="28">
        <f>K_Asset_NFLD!G60/KI_Assets_NFLD!$L8</f>
        <v>1.4989826036402665</v>
      </c>
      <c r="H8" s="28">
        <f>K_Asset_NFLD!H60/KI_Assets_NFLD!$L8</f>
        <v>0.12382049103349581</v>
      </c>
      <c r="I8" s="28">
        <f>K_Asset_NFLD!I60/KI_Assets_NFLD!$L8</f>
        <v>0.8049729439649389</v>
      </c>
      <c r="J8" s="28">
        <f>K_Asset_NFLD!J60/KI_Assets_NFLD!$L8</f>
        <v>0.57018916864183178</v>
      </c>
      <c r="L8" s="34">
        <v>357.77600000000001</v>
      </c>
    </row>
    <row r="9" spans="1:12">
      <c r="A9" s="5">
        <v>2001</v>
      </c>
      <c r="B9" s="16">
        <f>K_Asset_NFLD!B61/Hrs_Wkd_NFLD!$B9</f>
        <v>70.539692172719441</v>
      </c>
      <c r="C9" s="30">
        <f>K_Asset_NFLD!C61/Hrs_Wkd_NFLD!$B9</f>
        <v>13.161936770184635</v>
      </c>
      <c r="D9" s="28">
        <f>K_Asset_NFLD!D61/Hrs_Wkd_NFLD!$B9</f>
        <v>42.448222001489938</v>
      </c>
      <c r="E9" s="28">
        <f>K_Asset_NFLD!E61/Hrs_Wkd_NFLD!$B9</f>
        <v>10.980259194840118</v>
      </c>
      <c r="F9" s="18">
        <f>K_Asset_NFLD!F61/Hrs_Wkd_NFLD!$B9</f>
        <v>4.4666017650406209</v>
      </c>
      <c r="G9" s="28">
        <f>K_Asset_NFLD!G61/KI_Assets_NFLD!$L9</f>
        <v>1.4748612471433236</v>
      </c>
      <c r="H9" s="28">
        <f>K_Asset_NFLD!H61/KI_Assets_NFLD!$L9</f>
        <v>0.14582653172271193</v>
      </c>
      <c r="I9" s="28">
        <f>K_Asset_NFLD!I61/KI_Assets_NFLD!$L9</f>
        <v>0.78572205898356728</v>
      </c>
      <c r="J9" s="28">
        <f>K_Asset_NFLD!J61/KI_Assets_NFLD!$L9</f>
        <v>0.54331265643704429</v>
      </c>
      <c r="L9" s="34">
        <v>367.56</v>
      </c>
    </row>
    <row r="10" spans="1:12">
      <c r="A10" s="5">
        <v>2002</v>
      </c>
      <c r="B10" s="16">
        <f>K_Asset_NFLD!B62/Hrs_Wkd_NFLD!$B10</f>
        <v>70.707417990300812</v>
      </c>
      <c r="C10" s="30">
        <f>K_Asset_NFLD!C62/Hrs_Wkd_NFLD!$B10</f>
        <v>13.292361173168938</v>
      </c>
      <c r="D10" s="28">
        <f>K_Asset_NFLD!D62/Hrs_Wkd_NFLD!$B10</f>
        <v>41.716405830075836</v>
      </c>
      <c r="E10" s="28">
        <f>K_Asset_NFLD!E62/Hrs_Wkd_NFLD!$B10</f>
        <v>11.309820508897179</v>
      </c>
      <c r="F10" s="18">
        <f>K_Asset_NFLD!F62/Hrs_Wkd_NFLD!$B10</f>
        <v>4.8015060437250163</v>
      </c>
      <c r="G10" s="28">
        <f>K_Asset_NFLD!G62/KI_Assets_NFLD!$L10</f>
        <v>1.4912209064924458</v>
      </c>
      <c r="H10" s="28">
        <f>K_Asset_NFLD!H62/KI_Assets_NFLD!$L10</f>
        <v>0.17367633047502379</v>
      </c>
      <c r="I10" s="28">
        <f>K_Asset_NFLD!I62/KI_Assets_NFLD!$L10</f>
        <v>0.80032666394446705</v>
      </c>
      <c r="J10" s="28">
        <f>K_Asset_NFLD!J62/KI_Assets_NFLD!$L10</f>
        <v>0.51721791207295487</v>
      </c>
      <c r="L10" s="34">
        <v>367.35</v>
      </c>
    </row>
    <row r="11" spans="1:12">
      <c r="A11" s="5">
        <v>2003</v>
      </c>
      <c r="B11" s="16">
        <f>K_Asset_NFLD!B63/Hrs_Wkd_NFLD!$B11</f>
        <v>71.38803880455238</v>
      </c>
      <c r="C11" s="30">
        <f>K_Asset_NFLD!C63/Hrs_Wkd_NFLD!$B11</f>
        <v>13.240231816238957</v>
      </c>
      <c r="D11" s="28">
        <f>K_Asset_NFLD!D63/Hrs_Wkd_NFLD!$B11</f>
        <v>41.412390108810385</v>
      </c>
      <c r="E11" s="28">
        <f>K_Asset_NFLD!E63/Hrs_Wkd_NFLD!$B11</f>
        <v>11.811238704234123</v>
      </c>
      <c r="F11" s="18">
        <f>K_Asset_NFLD!F63/Hrs_Wkd_NFLD!$B11</f>
        <v>5.2075416428701873</v>
      </c>
      <c r="G11" s="28">
        <f>K_Asset_NFLD!G63/KI_Assets_NFLD!$L11</f>
        <v>1.6109936229801343</v>
      </c>
      <c r="H11" s="28">
        <f>K_Asset_NFLD!H63/KI_Assets_NFLD!$L11</f>
        <v>0.25611505308739752</v>
      </c>
      <c r="I11" s="28">
        <f>K_Asset_NFLD!I63/KI_Assets_NFLD!$L11</f>
        <v>0.81651982918405175</v>
      </c>
      <c r="J11" s="28">
        <f>K_Asset_NFLD!J63/KI_Assets_NFLD!$L11</f>
        <v>0.53835874070868484</v>
      </c>
      <c r="L11" s="34">
        <v>367.41300000000001</v>
      </c>
    </row>
    <row r="12" spans="1:12">
      <c r="A12" s="5">
        <v>2004</v>
      </c>
      <c r="B12" s="16">
        <f>K_Asset_NFLD!B64/Hrs_Wkd_NFLD!$B12</f>
        <v>71.675082649696819</v>
      </c>
      <c r="C12" s="30">
        <f>K_Asset_NFLD!C64/Hrs_Wkd_NFLD!$B12</f>
        <v>13.139988256993801</v>
      </c>
      <c r="D12" s="28">
        <f>K_Asset_NFLD!D64/Hrs_Wkd_NFLD!$B12</f>
        <v>40.987657151434554</v>
      </c>
      <c r="E12" s="28">
        <f>K_Asset_NFLD!E64/Hrs_Wkd_NFLD!$B12</f>
        <v>12.680361998168587</v>
      </c>
      <c r="F12" s="18">
        <f>K_Asset_NFLD!F64/Hrs_Wkd_NFLD!$B12</f>
        <v>4.9666968970080037</v>
      </c>
      <c r="G12" s="28">
        <f>K_Asset_NFLD!G64/KI_Assets_NFLD!$L12</f>
        <v>1.7674129254033706</v>
      </c>
      <c r="H12" s="28">
        <f>K_Asset_NFLD!H64/KI_Assets_NFLD!$L12</f>
        <v>0.31184948277649727</v>
      </c>
      <c r="I12" s="28">
        <f>K_Asset_NFLD!I64/KI_Assets_NFLD!$L12</f>
        <v>0.83532060944906594</v>
      </c>
      <c r="J12" s="28">
        <f>K_Asset_NFLD!J64/KI_Assets_NFLD!$L12</f>
        <v>0.62024283317780748</v>
      </c>
      <c r="L12" s="34">
        <v>376.14299999999997</v>
      </c>
    </row>
    <row r="13" spans="1:12">
      <c r="A13" s="5">
        <v>2005</v>
      </c>
      <c r="B13" s="16">
        <f>K_Asset_NFLD!B65/Hrs_Wkd_NFLD!$B13</f>
        <v>75.345782750782135</v>
      </c>
      <c r="C13" s="30">
        <f>K_Asset_NFLD!C65/Hrs_Wkd_NFLD!$B13</f>
        <v>13.535613697412352</v>
      </c>
      <c r="D13" s="28">
        <f>K_Asset_NFLD!D65/Hrs_Wkd_NFLD!$B13</f>
        <v>42.596225237966244</v>
      </c>
      <c r="E13" s="28">
        <f>K_Asset_NFLD!E65/Hrs_Wkd_NFLD!$B13</f>
        <v>13.799552513888059</v>
      </c>
      <c r="F13" s="18">
        <f>K_Asset_NFLD!F65/Hrs_Wkd_NFLD!$B13</f>
        <v>5.4413684733652063</v>
      </c>
      <c r="G13" s="28">
        <f>K_Asset_NFLD!G65/KI_Assets_NFLD!$L13</f>
        <v>2.0093229577835419</v>
      </c>
      <c r="H13" s="28">
        <f>K_Asset_NFLD!H65/KI_Assets_NFLD!$L13</f>
        <v>0.39794422336432034</v>
      </c>
      <c r="I13" s="28">
        <f>K_Asset_NFLD!I65/KI_Assets_NFLD!$L13</f>
        <v>0.86597174112681052</v>
      </c>
      <c r="J13" s="28">
        <f>K_Asset_NFLD!J65/KI_Assets_NFLD!$L13</f>
        <v>0.74540699329241122</v>
      </c>
      <c r="L13" s="34">
        <v>372.41399999999999</v>
      </c>
    </row>
    <row r="14" spans="1:12">
      <c r="A14" s="5">
        <v>2006</v>
      </c>
      <c r="B14" s="16">
        <f>K_Asset_NFLD!B66/Hrs_Wkd_NFLD!$B14</f>
        <v>74.437385413508267</v>
      </c>
      <c r="C14" s="30">
        <f>K_Asset_NFLD!C66/Hrs_Wkd_NFLD!$B14</f>
        <v>13.448566080867961</v>
      </c>
      <c r="D14" s="28">
        <f>K_Asset_NFLD!D66/Hrs_Wkd_NFLD!$B14</f>
        <v>40.723270657228461</v>
      </c>
      <c r="E14" s="28">
        <f>K_Asset_NFLD!E66/Hrs_Wkd_NFLD!$B14</f>
        <v>13.685663017341374</v>
      </c>
      <c r="F14" s="18">
        <f>K_Asset_NFLD!F66/Hrs_Wkd_NFLD!$B14</f>
        <v>6.5941471279335344</v>
      </c>
      <c r="G14" s="28">
        <f>K_Asset_NFLD!G66/KI_Assets_NFLD!$L14</f>
        <v>2.1531911785421745</v>
      </c>
      <c r="H14" s="28">
        <f>K_Asset_NFLD!H66/KI_Assets_NFLD!$L14</f>
        <v>0.41634275756642958</v>
      </c>
      <c r="I14" s="28">
        <f>K_Asset_NFLD!I66/KI_Assets_NFLD!$L14</f>
        <v>0.95607531734396267</v>
      </c>
      <c r="J14" s="28">
        <f>K_Asset_NFLD!J66/KI_Assets_NFLD!$L14</f>
        <v>0.78077310363178187</v>
      </c>
      <c r="L14" s="34">
        <v>383.33800000000002</v>
      </c>
    </row>
    <row r="15" spans="1:12">
      <c r="A15" s="5">
        <v>2007</v>
      </c>
      <c r="B15" s="16">
        <f>K_Asset_NFLD!B67/Hrs_Wkd_NFLD!$B15</f>
        <v>72.781575933594738</v>
      </c>
      <c r="C15" s="30">
        <f>K_Asset_NFLD!C67/Hrs_Wkd_NFLD!$B15</f>
        <v>13.291271346419288</v>
      </c>
      <c r="D15" s="28">
        <f>K_Asset_NFLD!D67/Hrs_Wkd_NFLD!$B15</f>
        <v>38.595684758060507</v>
      </c>
      <c r="E15" s="28">
        <f>K_Asset_NFLD!E67/Hrs_Wkd_NFLD!$B15</f>
        <v>13.832725671132394</v>
      </c>
      <c r="F15" s="18">
        <f>K_Asset_NFLD!F67/Hrs_Wkd_NFLD!$B15</f>
        <v>7.0618941579825538</v>
      </c>
      <c r="G15" s="28">
        <f>K_Asset_NFLD!G67/KI_Assets_NFLD!$L15</f>
        <v>2.2980222387570435</v>
      </c>
      <c r="H15" s="28">
        <f>K_Asset_NFLD!H67/KI_Assets_NFLD!$L15</f>
        <v>0.53567619037708059</v>
      </c>
      <c r="I15" s="28">
        <f>K_Asset_NFLD!I67/KI_Assets_NFLD!$L15</f>
        <v>0.96234396707373537</v>
      </c>
      <c r="J15" s="28">
        <f>K_Asset_NFLD!J67/KI_Assets_NFLD!$L15</f>
        <v>0.80000208130622774</v>
      </c>
      <c r="L15" s="34">
        <v>384.37400000000002</v>
      </c>
    </row>
    <row r="16" spans="1:12">
      <c r="A16" s="5">
        <v>2008</v>
      </c>
      <c r="B16" s="16">
        <f>K_Asset_NFLD!B68/Hrs_Wkd_NFLD!$B16</f>
        <v>74.933331676964357</v>
      </c>
      <c r="C16" s="30">
        <f>K_Asset_NFLD!C68/Hrs_Wkd_NFLD!$B16</f>
        <v>13.737530218346665</v>
      </c>
      <c r="D16" s="28">
        <f>K_Asset_NFLD!D68/Hrs_Wkd_NFLD!$B16</f>
        <v>39.450802880896553</v>
      </c>
      <c r="E16" s="28">
        <f>K_Asset_NFLD!E68/Hrs_Wkd_NFLD!$B16</f>
        <v>14.468804215377656</v>
      </c>
      <c r="F16" s="18">
        <f>K_Asset_NFLD!F68/Hrs_Wkd_NFLD!$B16</f>
        <v>7.2729378230197534</v>
      </c>
      <c r="G16" s="28">
        <f>K_Asset_NFLD!G68/KI_Assets_NFLD!$L16</f>
        <v>2.3774691941409962</v>
      </c>
      <c r="H16" s="28">
        <f>K_Asset_NFLD!H68/KI_Assets_NFLD!$L16</f>
        <v>0.59605032508305089</v>
      </c>
      <c r="I16" s="28">
        <f>K_Asset_NFLD!I68/KI_Assets_NFLD!$L16</f>
        <v>1.0059320212630984</v>
      </c>
      <c r="J16" s="28">
        <f>K_Asset_NFLD!J68/KI_Assets_NFLD!$L16</f>
        <v>0.77548684779484678</v>
      </c>
      <c r="L16" s="34">
        <v>386.209</v>
      </c>
    </row>
    <row r="17" spans="1:12">
      <c r="A17" s="5">
        <v>2009</v>
      </c>
      <c r="B17" s="16">
        <f>K_Asset_NFLD!B69/Hrs_Wkd_NFLD!$B17</f>
        <v>79.477303915885031</v>
      </c>
      <c r="C17" s="30">
        <f>K_Asset_NFLD!C69/Hrs_Wkd_NFLD!$B17</f>
        <v>14.594411330143364</v>
      </c>
      <c r="D17" s="28">
        <f>K_Asset_NFLD!D69/Hrs_Wkd_NFLD!$B17</f>
        <v>42.359541114994464</v>
      </c>
      <c r="E17" s="28">
        <f>K_Asset_NFLD!E69/Hrs_Wkd_NFLD!$B17</f>
        <v>15.130050434975935</v>
      </c>
      <c r="F17" s="18">
        <f>K_Asset_NFLD!F69/Hrs_Wkd_NFLD!$B17</f>
        <v>7.398368945787877</v>
      </c>
      <c r="G17" s="28">
        <f>K_Asset_NFLD!G69/KI_Assets_NFLD!$L17</f>
        <v>2.3438518711696439</v>
      </c>
      <c r="H17" s="28">
        <f>K_Asset_NFLD!H69/KI_Assets_NFLD!$L17</f>
        <v>0.63160125179293258</v>
      </c>
      <c r="I17" s="28">
        <f>K_Asset_NFLD!I69/KI_Assets_NFLD!$L17</f>
        <v>0.91521058808188804</v>
      </c>
      <c r="J17" s="28">
        <f>K_Asset_NFLD!J69/KI_Assets_NFLD!$L17</f>
        <v>0.79704003129482315</v>
      </c>
      <c r="L17" s="34">
        <v>368.11200000000002</v>
      </c>
    </row>
    <row r="18" spans="1:12">
      <c r="A18" s="5">
        <v>2010</v>
      </c>
      <c r="B18" s="16">
        <f>K_Asset_NFLD!B70/Hrs_Wkd_NFLD!$B18</f>
        <v>78.146485707813881</v>
      </c>
      <c r="C18" s="30">
        <f>K_Asset_NFLD!C70/Hrs_Wkd_NFLD!$B18</f>
        <v>14.863380179823503</v>
      </c>
      <c r="D18" s="28">
        <f>K_Asset_NFLD!D70/Hrs_Wkd_NFLD!$B18</f>
        <v>39.98882435455652</v>
      </c>
      <c r="E18" s="28">
        <f>K_Asset_NFLD!E70/Hrs_Wkd_NFLD!$B18</f>
        <v>15.391208195455715</v>
      </c>
      <c r="F18" s="18">
        <f>K_Asset_NFLD!F70/Hrs_Wkd_NFLD!$B18</f>
        <v>7.9064710124135429</v>
      </c>
      <c r="G18" s="28">
        <f>K_Asset_NFLD!G70/KI_Assets_NFLD!$L18</f>
        <v>2.384340034073356</v>
      </c>
      <c r="H18" s="28">
        <f>K_Asset_NFLD!H70/KI_Assets_NFLD!$L18</f>
        <v>0.75724456243823213</v>
      </c>
      <c r="I18" s="28">
        <f>K_Asset_NFLD!I70/KI_Assets_NFLD!$L18</f>
        <v>0.85474841092573028</v>
      </c>
      <c r="J18" s="28">
        <f>K_Asset_NFLD!J70/KI_Assets_NFLD!$L18</f>
        <v>0.77234706070939352</v>
      </c>
      <c r="L18" s="34">
        <v>377.42099999999999</v>
      </c>
    </row>
    <row r="19" spans="1:12">
      <c r="A19" s="5">
        <v>2011</v>
      </c>
      <c r="B19" s="16" t="s">
        <v>25</v>
      </c>
      <c r="C19" s="28" t="s">
        <v>25</v>
      </c>
      <c r="D19" s="28" t="s">
        <v>25</v>
      </c>
      <c r="E19" s="28" t="s">
        <v>25</v>
      </c>
      <c r="F19" s="18" t="s">
        <v>25</v>
      </c>
      <c r="G19" s="28" t="s">
        <v>25</v>
      </c>
      <c r="H19" s="28" t="s">
        <v>25</v>
      </c>
      <c r="I19" s="28" t="s">
        <v>25</v>
      </c>
      <c r="J19" s="28" t="s">
        <v>25</v>
      </c>
      <c r="L19" s="34"/>
    </row>
    <row r="20" spans="1:12">
      <c r="A20" s="5">
        <v>2012</v>
      </c>
      <c r="B20" s="16" t="s">
        <v>25</v>
      </c>
      <c r="C20" s="28" t="s">
        <v>25</v>
      </c>
      <c r="D20" s="28" t="s">
        <v>25</v>
      </c>
      <c r="E20" s="28" t="s">
        <v>25</v>
      </c>
      <c r="F20" s="18" t="s">
        <v>25</v>
      </c>
      <c r="G20" s="28" t="s">
        <v>25</v>
      </c>
      <c r="H20" s="28" t="s">
        <v>25</v>
      </c>
      <c r="I20" s="28" t="s">
        <v>25</v>
      </c>
      <c r="J20" s="28" t="s">
        <v>25</v>
      </c>
      <c r="L20" s="34"/>
    </row>
    <row r="21" spans="1:12">
      <c r="A21" s="55"/>
      <c r="B21" s="28"/>
      <c r="C21" s="28"/>
      <c r="D21" s="28"/>
      <c r="E21" s="28"/>
      <c r="F21" s="28"/>
      <c r="G21" s="28"/>
      <c r="H21" s="28"/>
      <c r="I21" s="28"/>
      <c r="J21" s="28"/>
      <c r="L21" s="34"/>
    </row>
    <row r="22" spans="1:12">
      <c r="A22" s="4"/>
      <c r="B22" s="10" t="s">
        <v>17</v>
      </c>
      <c r="C22" s="8"/>
      <c r="D22" s="8"/>
      <c r="E22" s="8"/>
      <c r="F22" s="8"/>
      <c r="G22" s="8"/>
      <c r="H22" s="8"/>
      <c r="I22" s="8"/>
      <c r="J22" s="8"/>
    </row>
    <row r="23" spans="1:12">
      <c r="A23" s="118" t="s">
        <v>18</v>
      </c>
      <c r="B23" s="15">
        <f>IF(ISERROR((POWER(VLOOKUP(VALUE(RIGHT($A23,4)),$A$3:$J$21,COLUMN(B$21),)/VLOOKUP(VALUE(LEFT($A23,4)),$A$3:$J$21,COLUMN(B$21),),1/(VALUE(RIGHT($A23,4))-VALUE(LEFT($A23,4))))-1)*100),"n.a.",(POWER(VLOOKUP(VALUE(RIGHT($A23,4)),$A$3:$J$21,COLUMN(B$21),)/VLOOKUP(VALUE(LEFT($A23,4)),$A$3:$J$21,COLUMN(B$21),),1/(VALUE(RIGHT($A23,4))-VALUE(LEFT($A23,4))))-1)*100)</f>
        <v>0.29584134989566468</v>
      </c>
      <c r="C23" s="9">
        <f t="shared" ref="C23:J25" si="0">IF(ISERROR((POWER(VLOOKUP(VALUE(RIGHT($A23,4)),$A$3:$J$21,COLUMN(C$21),)/VLOOKUP(VALUE(LEFT($A23,4)),$A$3:$J$21,COLUMN(C$21),),1/(VALUE(RIGHT($A23,4))-VALUE(LEFT($A23,4))))-1)*100),"n.a.",(POWER(VLOOKUP(VALUE(RIGHT($A23,4)),$A$3:$J$21,COLUMN(C$21),)/VLOOKUP(VALUE(LEFT($A23,4)),$A$3:$J$21,COLUMN(C$21),),1/(VALUE(RIGHT($A23,4))-VALUE(LEFT($A23,4))))-1)*100)</f>
        <v>0.30516960441813179</v>
      </c>
      <c r="D23" s="9">
        <f t="shared" si="0"/>
        <v>-1.2932149823797867</v>
      </c>
      <c r="E23" s="9">
        <f t="shared" si="0"/>
        <v>2.8020469840544848</v>
      </c>
      <c r="F23" s="17">
        <f t="shared" si="0"/>
        <v>5.9588190567159582</v>
      </c>
      <c r="G23" s="9">
        <f t="shared" si="0"/>
        <v>4.3404712444472748</v>
      </c>
      <c r="H23" s="9">
        <f t="shared" si="0"/>
        <v>18.803168762537894</v>
      </c>
      <c r="I23" s="9">
        <f t="shared" si="0"/>
        <v>0.33797534466768475</v>
      </c>
      <c r="J23" s="9">
        <f t="shared" si="0"/>
        <v>3.8318727946832887</v>
      </c>
    </row>
    <row r="24" spans="1:12">
      <c r="A24" s="118" t="s">
        <v>19</v>
      </c>
      <c r="B24" s="16">
        <f t="shared" ref="B24:B25" si="1">IF(ISERROR((POWER(VLOOKUP(VALUE(RIGHT($A24,4)),$A$3:$J$21,COLUMN(B$21),)/VLOOKUP(VALUE(LEFT($A24,4)),$A$3:$J$21,COLUMN(B$21),),1/(VALUE(RIGHT($A24,4))-VALUE(LEFT($A24,4))))-1)*100),"n.a.",(POWER(VLOOKUP(VALUE(RIGHT($A24,4)),$A$3:$J$21,COLUMN(B$21),)/VLOOKUP(VALUE(LEFT($A24,4)),$A$3:$J$21,COLUMN(B$21),),1/(VALUE(RIGHT($A24,4))-VALUE(LEFT($A24,4))))-1)*100)</f>
        <v>-0.86621218962664726</v>
      </c>
      <c r="C24" s="9">
        <f t="shared" si="0"/>
        <v>-2.1532359089054931</v>
      </c>
      <c r="D24" s="9">
        <f t="shared" si="0"/>
        <v>-2.4269766947616733</v>
      </c>
      <c r="E24" s="9">
        <f t="shared" si="0"/>
        <v>2.58677872017119</v>
      </c>
      <c r="F24" s="18">
        <f t="shared" si="0"/>
        <v>8.3117432143472225</v>
      </c>
      <c r="G24" s="9">
        <f t="shared" si="0"/>
        <v>2.9844310306858857</v>
      </c>
      <c r="H24" s="9">
        <f t="shared" si="0"/>
        <v>15.373719028530196</v>
      </c>
      <c r="I24" s="9">
        <f t="shared" si="0"/>
        <v>-0.53641574582752316</v>
      </c>
      <c r="J24" s="9">
        <f t="shared" si="0"/>
        <v>6.3739126091495457</v>
      </c>
    </row>
    <row r="25" spans="1:12">
      <c r="A25" s="118" t="s">
        <v>20</v>
      </c>
      <c r="B25" s="16">
        <f t="shared" si="1"/>
        <v>0.64710640953669074</v>
      </c>
      <c r="C25" s="9">
        <f t="shared" si="0"/>
        <v>1.0546660680436526</v>
      </c>
      <c r="D25" s="9">
        <f t="shared" si="0"/>
        <v>-0.9505244921819922</v>
      </c>
      <c r="E25" s="9">
        <f t="shared" si="0"/>
        <v>2.8667155053878401</v>
      </c>
      <c r="F25" s="18">
        <f t="shared" si="0"/>
        <v>5.2629600440069702</v>
      </c>
      <c r="G25" s="9">
        <f t="shared" si="0"/>
        <v>4.7507545053368627</v>
      </c>
      <c r="H25" s="9">
        <f t="shared" si="0"/>
        <v>19.851745705888767</v>
      </c>
      <c r="I25" s="9">
        <f t="shared" si="0"/>
        <v>0.60178854064358855</v>
      </c>
      <c r="J25" s="9">
        <f t="shared" si="0"/>
        <v>3.0811733762740934</v>
      </c>
    </row>
    <row r="27" spans="1:12" ht="22.5" customHeight="1">
      <c r="B27" s="128" t="s">
        <v>84</v>
      </c>
      <c r="C27" s="143" t="s">
        <v>255</v>
      </c>
      <c r="D27" s="143"/>
      <c r="E27" s="143"/>
      <c r="F27" s="143"/>
      <c r="G27" s="143"/>
      <c r="H27" s="143"/>
      <c r="I27" s="143"/>
      <c r="J27" s="143"/>
    </row>
    <row r="28" spans="1:12">
      <c r="B28" s="116" t="s">
        <v>16</v>
      </c>
      <c r="C28" s="116" t="s">
        <v>132</v>
      </c>
    </row>
  </sheetData>
  <mergeCells count="2">
    <mergeCell ref="B4:J4"/>
    <mergeCell ref="C27:J27"/>
  </mergeCells>
  <pageMargins left="0.70866141732283472" right="0.70866141732283472" top="0.74803149606299213" bottom="0.74803149606299213" header="0.31496062992125984" footer="0.31496062992125984"/>
  <pageSetup scale="90" orientation="landscape" horizontalDpi="300" verticalDpi="300" r:id="rId1"/>
</worksheet>
</file>

<file path=xl/worksheets/sheet57.xml><?xml version="1.0" encoding="utf-8"?>
<worksheet xmlns="http://schemas.openxmlformats.org/spreadsheetml/2006/main" xmlns:r="http://schemas.openxmlformats.org/officeDocument/2006/relationships">
  <sheetPr>
    <tabColor theme="4" tint="-0.249977111117893"/>
  </sheetPr>
  <dimension ref="A1:R50"/>
  <sheetViews>
    <sheetView zoomScaleNormal="100" workbookViewId="0">
      <selection activeCell="B25" sqref="B25"/>
    </sheetView>
  </sheetViews>
  <sheetFormatPr defaultRowHeight="11.25"/>
  <cols>
    <col min="1" max="1" width="9.140625" style="116"/>
    <col min="2" max="17" width="12.7109375" style="116" customWidth="1"/>
    <col min="18" max="16384" width="9.140625" style="116"/>
  </cols>
  <sheetData>
    <row r="1" spans="1:18" ht="12.75">
      <c r="B1" s="7" t="str">
        <f>'Table of Contents'!B95</f>
        <v>Table 74: Capital Stock Intensity, Newfoundland and Labrador, Business Sector Industries, 1997-2010</v>
      </c>
      <c r="H1" s="7"/>
      <c r="J1" s="7" t="str">
        <f>B1 &amp; " (continued)"</f>
        <v>Table 74: Capital Stock Intensity,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216</v>
      </c>
      <c r="C4" s="142"/>
      <c r="D4" s="142"/>
      <c r="E4" s="142"/>
      <c r="F4" s="142"/>
      <c r="G4" s="142"/>
      <c r="H4" s="142"/>
      <c r="I4" s="142"/>
      <c r="J4" s="142" t="s">
        <v>216</v>
      </c>
      <c r="K4" s="142"/>
      <c r="L4" s="142"/>
      <c r="M4" s="142"/>
      <c r="N4" s="142"/>
      <c r="O4" s="142"/>
      <c r="P4" s="142"/>
      <c r="Q4" s="142"/>
      <c r="R4" s="55"/>
    </row>
    <row r="5" spans="1:18">
      <c r="A5" s="5">
        <v>1997</v>
      </c>
      <c r="B5" s="87">
        <f>IF(ISERROR(KServ_NFLD!B5/Hrs_Wkd_NFLD!B5),"..",KServ_NFLD!B5/Hrs_Wkd_NFLD!B5)</f>
        <v>53.756272190334109</v>
      </c>
      <c r="C5" s="117">
        <f>IF(ISERROR(KServ_NFLD!C5/Hrs_Wkd_NFLD!C5),"..",KServ_NFLD!C5/Hrs_Wkd_NFLD!C5)</f>
        <v>20.476895635896536</v>
      </c>
      <c r="D5" s="117">
        <f>IF(ISERROR(KServ_NFLD!D5/Hrs_Wkd_NFLD!D5),"..",KServ_NFLD!D5/Hrs_Wkd_NFLD!D5)</f>
        <v>1356.4072132839501</v>
      </c>
      <c r="E5" s="117">
        <f>IF(ISERROR(KServ_NFLD!E5/Hrs_Wkd_NFLD!E5),"..",KServ_NFLD!E5/Hrs_Wkd_NFLD!E5)</f>
        <v>115.98868939209544</v>
      </c>
      <c r="F5" s="117">
        <f>IF(ISERROR(KServ_NFLD!F5/Hrs_Wkd_NFLD!F5),"..",KServ_NFLD!F5/Hrs_Wkd_NFLD!F5)</f>
        <v>8.4799143929340666</v>
      </c>
      <c r="G5" s="117">
        <f>IF(ISERROR(KServ_NFLD!G5/Hrs_Wkd_NFLD!G5),"..",KServ_NFLD!G5/Hrs_Wkd_NFLD!G5)</f>
        <v>14.142959690948246</v>
      </c>
      <c r="H5" s="117">
        <f>IF(ISERROR(KServ_NFLD!H5/Hrs_Wkd_NFLD!H5),"..",KServ_NFLD!H5/Hrs_Wkd_NFLD!H5)</f>
        <v>16.99724237704012</v>
      </c>
      <c r="I5" s="117">
        <f>IF(ISERROR(KServ_NFLD!I5/Hrs_Wkd_NFLD!I5),"..",KServ_NFLD!I5/Hrs_Wkd_NFLD!I5)</f>
        <v>4.0343481768188294</v>
      </c>
      <c r="J5" s="117">
        <f>IF(ISERROR(KServ_NFLD!J5/Hrs_Wkd_NFLD!J5),"..",KServ_NFLD!J5/Hrs_Wkd_NFLD!J5)</f>
        <v>6.237102561482236</v>
      </c>
      <c r="K5" s="117">
        <f>IF(ISERROR(KServ_NFLD!K5/Hrs_Wkd_NFLD!K5),"..",KServ_NFLD!K5/Hrs_Wkd_NFLD!K5)</f>
        <v>23.123875988587326</v>
      </c>
      <c r="L5" s="117">
        <f>IF(ISERROR(KServ_NFLD!L5/Hrs_Wkd_NFLD!L5),"..",KServ_NFLD!L5/Hrs_Wkd_NFLD!L5)</f>
        <v>26.51472642311079</v>
      </c>
      <c r="M5" s="117">
        <f>IF(ISERROR(KServ_NFLD!M5/Hrs_Wkd_NFLD!M5),"..",KServ_NFLD!M5/Hrs_Wkd_NFLD!M5)</f>
        <v>2.090306524611671</v>
      </c>
      <c r="N5" s="117">
        <f>IF(ISERROR(KServ_NFLD!N5/Hrs_Wkd_NFLD!N5),"..",KServ_NFLD!N5/Hrs_Wkd_NFLD!N5)</f>
        <v>22.060850575428088</v>
      </c>
      <c r="O5" s="117">
        <f>IF(ISERROR(KServ_NFLD!O5/Hrs_Wkd_NFLD!O5),"..",KServ_NFLD!O5/Hrs_Wkd_NFLD!O5)</f>
        <v>3.4950063443013311</v>
      </c>
      <c r="P5" s="117">
        <f>IF(ISERROR(KServ_NFLD!P5/Hrs_Wkd_NFLD!P5),"..",KServ_NFLD!P5/Hrs_Wkd_NFLD!P5)</f>
        <v>3.4941030561745827</v>
      </c>
      <c r="Q5" s="117">
        <f>IF(ISERROR(KServ_NFLD!Q5/Hrs_Wkd_NFLD!Q5),"..",KServ_NFLD!Q5/Hrs_Wkd_NFLD!Q5)</f>
        <v>4.9547859439851711</v>
      </c>
      <c r="R5" s="55"/>
    </row>
    <row r="6" spans="1:18">
      <c r="A6" s="5">
        <v>1998</v>
      </c>
      <c r="B6" s="87">
        <f>IF(ISERROR(KServ_NFLD!B6/Hrs_Wkd_NFLD!B6),"..",KServ_NFLD!B6/Hrs_Wkd_NFLD!B6)</f>
        <v>53.118601422983822</v>
      </c>
      <c r="C6" s="117">
        <f>IF(ISERROR(KServ_NFLD!C6/Hrs_Wkd_NFLD!C6),"..",KServ_NFLD!C6/Hrs_Wkd_NFLD!C6)</f>
        <v>18.248980176638113</v>
      </c>
      <c r="D6" s="117">
        <f>IF(ISERROR(KServ_NFLD!D6/Hrs_Wkd_NFLD!D6),"..",KServ_NFLD!D6/Hrs_Wkd_NFLD!D6)</f>
        <v>1252.0392280353274</v>
      </c>
      <c r="E6" s="117">
        <f>IF(ISERROR(KServ_NFLD!E6/Hrs_Wkd_NFLD!E6),"..",KServ_NFLD!E6/Hrs_Wkd_NFLD!E6)</f>
        <v>107.11498226300627</v>
      </c>
      <c r="F6" s="117">
        <f>IF(ISERROR(KServ_NFLD!F6/Hrs_Wkd_NFLD!F6),"..",KServ_NFLD!F6/Hrs_Wkd_NFLD!F6)</f>
        <v>8.9141314740943844</v>
      </c>
      <c r="G6" s="117">
        <f>IF(ISERROR(KServ_NFLD!G6/Hrs_Wkd_NFLD!G6),"..",KServ_NFLD!G6/Hrs_Wkd_NFLD!G6)</f>
        <v>14.081938703343065</v>
      </c>
      <c r="H6" s="117">
        <f>IF(ISERROR(KServ_NFLD!H6/Hrs_Wkd_NFLD!H6),"..",KServ_NFLD!H6/Hrs_Wkd_NFLD!H6)</f>
        <v>18.586725463094229</v>
      </c>
      <c r="I6" s="117">
        <f>IF(ISERROR(KServ_NFLD!I6/Hrs_Wkd_NFLD!I6),"..",KServ_NFLD!I6/Hrs_Wkd_NFLD!I6)</f>
        <v>3.8636500099266073</v>
      </c>
      <c r="J6" s="117">
        <f>IF(ISERROR(KServ_NFLD!J6/Hrs_Wkd_NFLD!J6),"..",KServ_NFLD!J6/Hrs_Wkd_NFLD!J6)</f>
        <v>6.7336099118755932</v>
      </c>
      <c r="K6" s="117">
        <f>IF(ISERROR(KServ_NFLD!K6/Hrs_Wkd_NFLD!K6),"..",KServ_NFLD!K6/Hrs_Wkd_NFLD!K6)</f>
        <v>27.625659766344626</v>
      </c>
      <c r="L6" s="117">
        <f>IF(ISERROR(KServ_NFLD!L6/Hrs_Wkd_NFLD!L6),"..",KServ_NFLD!L6/Hrs_Wkd_NFLD!L6)</f>
        <v>29.011820926494309</v>
      </c>
      <c r="M6" s="117">
        <f>IF(ISERROR(KServ_NFLD!M6/Hrs_Wkd_NFLD!M6),"..",KServ_NFLD!M6/Hrs_Wkd_NFLD!M6)</f>
        <v>2.2142500726242083</v>
      </c>
      <c r="N6" s="117">
        <f>IF(ISERROR(KServ_NFLD!N6/Hrs_Wkd_NFLD!N6),"..",KServ_NFLD!N6/Hrs_Wkd_NFLD!N6)</f>
        <v>12.256744295881884</v>
      </c>
      <c r="O6" s="117">
        <f>IF(ISERROR(KServ_NFLD!O6/Hrs_Wkd_NFLD!O6),"..",KServ_NFLD!O6/Hrs_Wkd_NFLD!O6)</f>
        <v>2.9568380173357487</v>
      </c>
      <c r="P6" s="117">
        <f>IF(ISERROR(KServ_NFLD!P6/Hrs_Wkd_NFLD!P6),"..",KServ_NFLD!P6/Hrs_Wkd_NFLD!P6)</f>
        <v>3.1840089892379089</v>
      </c>
      <c r="Q6" s="117">
        <f>IF(ISERROR(KServ_NFLD!Q6/Hrs_Wkd_NFLD!Q6),"..",KServ_NFLD!Q6/Hrs_Wkd_NFLD!Q6)</f>
        <v>4.4820479595588214</v>
      </c>
      <c r="R6" s="55"/>
    </row>
    <row r="7" spans="1:18">
      <c r="A7" s="5">
        <v>1999</v>
      </c>
      <c r="B7" s="87">
        <f>IF(ISERROR(KServ_NFLD!B7/Hrs_Wkd_NFLD!B7),"..",KServ_NFLD!B7/Hrs_Wkd_NFLD!B7)</f>
        <v>51.278907911235763</v>
      </c>
      <c r="C7" s="117">
        <f>IF(ISERROR(KServ_NFLD!C7/Hrs_Wkd_NFLD!C7),"..",KServ_NFLD!C7/Hrs_Wkd_NFLD!C7)</f>
        <v>19.853923484870538</v>
      </c>
      <c r="D7" s="117">
        <f>IF(ISERROR(KServ_NFLD!D7/Hrs_Wkd_NFLD!D7),"..",KServ_NFLD!D7/Hrs_Wkd_NFLD!D7)</f>
        <v>1200.166755130454</v>
      </c>
      <c r="E7" s="117">
        <f>IF(ISERROR(KServ_NFLD!E7/Hrs_Wkd_NFLD!E7),"..",KServ_NFLD!E7/Hrs_Wkd_NFLD!E7)</f>
        <v>92.582692821004031</v>
      </c>
      <c r="F7" s="117">
        <f>IF(ISERROR(KServ_NFLD!F7/Hrs_Wkd_NFLD!F7),"..",KServ_NFLD!F7/Hrs_Wkd_NFLD!F7)</f>
        <v>8.5435550341854203</v>
      </c>
      <c r="G7" s="117">
        <f>IF(ISERROR(KServ_NFLD!G7/Hrs_Wkd_NFLD!G7),"..",KServ_NFLD!G7/Hrs_Wkd_NFLD!G7)</f>
        <v>12.060425473728129</v>
      </c>
      <c r="H7" s="117">
        <f>IF(ISERROR(KServ_NFLD!H7/Hrs_Wkd_NFLD!H7),"..",KServ_NFLD!H7/Hrs_Wkd_NFLD!H7)</f>
        <v>18.076571754152031</v>
      </c>
      <c r="I7" s="117">
        <f>IF(ISERROR(KServ_NFLD!I7/Hrs_Wkd_NFLD!I7),"..",KServ_NFLD!I7/Hrs_Wkd_NFLD!I7)</f>
        <v>3.4025476968424679</v>
      </c>
      <c r="J7" s="117">
        <f>IF(ISERROR(KServ_NFLD!J7/Hrs_Wkd_NFLD!J7),"..",KServ_NFLD!J7/Hrs_Wkd_NFLD!J7)</f>
        <v>6.3839004740934815</v>
      </c>
      <c r="K7" s="117">
        <f>IF(ISERROR(KServ_NFLD!K7/Hrs_Wkd_NFLD!K7),"..",KServ_NFLD!K7/Hrs_Wkd_NFLD!K7)</f>
        <v>28.219933042621854</v>
      </c>
      <c r="L7" s="117">
        <f>IF(ISERROR(KServ_NFLD!L7/Hrs_Wkd_NFLD!L7),"..",KServ_NFLD!L7/Hrs_Wkd_NFLD!L7)</f>
        <v>31.823939145538727</v>
      </c>
      <c r="M7" s="117">
        <f>IF(ISERROR(KServ_NFLD!M7/Hrs_Wkd_NFLD!M7),"..",KServ_NFLD!M7/Hrs_Wkd_NFLD!M7)</f>
        <v>1.7875199451812485</v>
      </c>
      <c r="N7" s="117">
        <f>IF(ISERROR(KServ_NFLD!N7/Hrs_Wkd_NFLD!N7),"..",KServ_NFLD!N7/Hrs_Wkd_NFLD!N7)</f>
        <v>7.6935826306598623</v>
      </c>
      <c r="O7" s="117">
        <f>IF(ISERROR(KServ_NFLD!O7/Hrs_Wkd_NFLD!O7),"..",KServ_NFLD!O7/Hrs_Wkd_NFLD!O7)</f>
        <v>2.5202944546627379</v>
      </c>
      <c r="P7" s="117">
        <f>IF(ISERROR(KServ_NFLD!P7/Hrs_Wkd_NFLD!P7),"..",KServ_NFLD!P7/Hrs_Wkd_NFLD!P7)</f>
        <v>3.196144872859136</v>
      </c>
      <c r="Q7" s="117">
        <f>IF(ISERROR(KServ_NFLD!Q7/Hrs_Wkd_NFLD!Q7),"..",KServ_NFLD!Q7/Hrs_Wkd_NFLD!Q7)</f>
        <v>4.8154303497989908</v>
      </c>
      <c r="R7" s="55"/>
    </row>
    <row r="8" spans="1:18">
      <c r="A8" s="5">
        <v>2000</v>
      </c>
      <c r="B8" s="87">
        <f>IF(ISERROR(KServ_NFLD!B8/Hrs_Wkd_NFLD!B8),"..",KServ_NFLD!B8/Hrs_Wkd_NFLD!B8)</f>
        <v>53.644991765163873</v>
      </c>
      <c r="C8" s="117">
        <f>IF(ISERROR(KServ_NFLD!C8/Hrs_Wkd_NFLD!C8),"..",KServ_NFLD!C8/Hrs_Wkd_NFLD!C8)</f>
        <v>20.310922388703368</v>
      </c>
      <c r="D8" s="117">
        <f>IF(ISERROR(KServ_NFLD!D8/Hrs_Wkd_NFLD!D8),"..",KServ_NFLD!D8/Hrs_Wkd_NFLD!D8)</f>
        <v>1160.0981180964918</v>
      </c>
      <c r="E8" s="117">
        <f>IF(ISERROR(KServ_NFLD!E8/Hrs_Wkd_NFLD!E8),"..",KServ_NFLD!E8/Hrs_Wkd_NFLD!E8)</f>
        <v>107.14876394907394</v>
      </c>
      <c r="F8" s="117">
        <f>IF(ISERROR(KServ_NFLD!F8/Hrs_Wkd_NFLD!F8),"..",KServ_NFLD!F8/Hrs_Wkd_NFLD!F8)</f>
        <v>9.5463913113155812</v>
      </c>
      <c r="G8" s="117">
        <f>IF(ISERROR(KServ_NFLD!G8/Hrs_Wkd_NFLD!G8),"..",KServ_NFLD!G8/Hrs_Wkd_NFLD!G8)</f>
        <v>11.713069457541007</v>
      </c>
      <c r="H8" s="117">
        <f>IF(ISERROR(KServ_NFLD!H8/Hrs_Wkd_NFLD!H8),"..",KServ_NFLD!H8/Hrs_Wkd_NFLD!H8)</f>
        <v>20.767453249172277</v>
      </c>
      <c r="I8" s="117">
        <f>IF(ISERROR(KServ_NFLD!I8/Hrs_Wkd_NFLD!I8),"..",KServ_NFLD!I8/Hrs_Wkd_NFLD!I8)</f>
        <v>3.5235277635236959</v>
      </c>
      <c r="J8" s="117">
        <f>IF(ISERROR(KServ_NFLD!J8/Hrs_Wkd_NFLD!J8),"..",KServ_NFLD!J8/Hrs_Wkd_NFLD!J8)</f>
        <v>6.7126658825974213</v>
      </c>
      <c r="K8" s="117">
        <f>IF(ISERROR(KServ_NFLD!K8/Hrs_Wkd_NFLD!K8),"..",KServ_NFLD!K8/Hrs_Wkd_NFLD!K8)</f>
        <v>29.162517323612658</v>
      </c>
      <c r="L8" s="117">
        <f>IF(ISERROR(KServ_NFLD!L8/Hrs_Wkd_NFLD!L8),"..",KServ_NFLD!L8/Hrs_Wkd_NFLD!L8)</f>
        <v>32.923047424387953</v>
      </c>
      <c r="M8" s="117">
        <f>IF(ISERROR(KServ_NFLD!M8/Hrs_Wkd_NFLD!M8),"..",KServ_NFLD!M8/Hrs_Wkd_NFLD!M8)</f>
        <v>1.923879590947364</v>
      </c>
      <c r="N8" s="117">
        <f>IF(ISERROR(KServ_NFLD!N8/Hrs_Wkd_NFLD!N8),"..",KServ_NFLD!N8/Hrs_Wkd_NFLD!N8)</f>
        <v>7.0088383052184939</v>
      </c>
      <c r="O8" s="117">
        <f>IF(ISERROR(KServ_NFLD!O8/Hrs_Wkd_NFLD!O8),"..",KServ_NFLD!O8/Hrs_Wkd_NFLD!O8)</f>
        <v>2.2240533088088612</v>
      </c>
      <c r="P8" s="117">
        <f>IF(ISERROR(KServ_NFLD!P8/Hrs_Wkd_NFLD!P8),"..",KServ_NFLD!P8/Hrs_Wkd_NFLD!P8)</f>
        <v>3.1327809756913338</v>
      </c>
      <c r="Q8" s="117">
        <f>IF(ISERROR(KServ_NFLD!Q8/Hrs_Wkd_NFLD!Q8),"..",KServ_NFLD!Q8/Hrs_Wkd_NFLD!Q8)</f>
        <v>6.2671422225656199</v>
      </c>
      <c r="R8" s="55"/>
    </row>
    <row r="9" spans="1:18">
      <c r="A9" s="5">
        <v>2001</v>
      </c>
      <c r="B9" s="87">
        <f>IF(ISERROR(KServ_NFLD!B9/Hrs_Wkd_NFLD!B9),"..",KServ_NFLD!B9/Hrs_Wkd_NFLD!B9)</f>
        <v>52.353561198729501</v>
      </c>
      <c r="C9" s="117">
        <f>IF(ISERROR(KServ_NFLD!C9/Hrs_Wkd_NFLD!C9),"..",KServ_NFLD!C9/Hrs_Wkd_NFLD!C9)</f>
        <v>24.576811774442994</v>
      </c>
      <c r="D9" s="117">
        <f>IF(ISERROR(KServ_NFLD!D9/Hrs_Wkd_NFLD!D9),"..",KServ_NFLD!D9/Hrs_Wkd_NFLD!D9)</f>
        <v>1397.2735882967852</v>
      </c>
      <c r="E9" s="117">
        <f>IF(ISERROR(KServ_NFLD!E9/Hrs_Wkd_NFLD!E9),"..",KServ_NFLD!E9/Hrs_Wkd_NFLD!E9)</f>
        <v>101.85226571146679</v>
      </c>
      <c r="F9" s="117">
        <f>IF(ISERROR(KServ_NFLD!F9/Hrs_Wkd_NFLD!F9),"..",KServ_NFLD!F9/Hrs_Wkd_NFLD!F9)</f>
        <v>8.7919476839921042</v>
      </c>
      <c r="G9" s="117">
        <f>IF(ISERROR(KServ_NFLD!G9/Hrs_Wkd_NFLD!G9),"..",KServ_NFLD!G9/Hrs_Wkd_NFLD!G9)</f>
        <v>10.649966195957729</v>
      </c>
      <c r="H9" s="117">
        <f>IF(ISERROR(KServ_NFLD!H9/Hrs_Wkd_NFLD!H9),"..",KServ_NFLD!H9/Hrs_Wkd_NFLD!H9)</f>
        <v>19.577866897874539</v>
      </c>
      <c r="I9" s="117">
        <f>IF(ISERROR(KServ_NFLD!I9/Hrs_Wkd_NFLD!I9),"..",KServ_NFLD!I9/Hrs_Wkd_NFLD!I9)</f>
        <v>3.9151843299391964</v>
      </c>
      <c r="J9" s="117">
        <f>IF(ISERROR(KServ_NFLD!J9/Hrs_Wkd_NFLD!J9),"..",KServ_NFLD!J9/Hrs_Wkd_NFLD!J9)</f>
        <v>6.7212185065871859</v>
      </c>
      <c r="K9" s="117">
        <f>IF(ISERROR(KServ_NFLD!K9/Hrs_Wkd_NFLD!K9),"..",KServ_NFLD!K9/Hrs_Wkd_NFLD!K9)</f>
        <v>27.092219100104</v>
      </c>
      <c r="L9" s="117">
        <f>IF(ISERROR(KServ_NFLD!L9/Hrs_Wkd_NFLD!L9),"..",KServ_NFLD!L9/Hrs_Wkd_NFLD!L9)</f>
        <v>37.586094416368162</v>
      </c>
      <c r="M9" s="117">
        <f>IF(ISERROR(KServ_NFLD!M9/Hrs_Wkd_NFLD!M9),"..",KServ_NFLD!M9/Hrs_Wkd_NFLD!M9)</f>
        <v>1.7571871493393818</v>
      </c>
      <c r="N9" s="117">
        <f>IF(ISERROR(KServ_NFLD!N9/Hrs_Wkd_NFLD!N9),"..",KServ_NFLD!N9/Hrs_Wkd_NFLD!N9)</f>
        <v>5.1963964900920647</v>
      </c>
      <c r="O9" s="117">
        <f>IF(ISERROR(KServ_NFLD!O9/Hrs_Wkd_NFLD!O9),"..",KServ_NFLD!O9/Hrs_Wkd_NFLD!O9)</f>
        <v>2.1425727625603539</v>
      </c>
      <c r="P9" s="117">
        <f>IF(ISERROR(KServ_NFLD!P9/Hrs_Wkd_NFLD!P9),"..",KServ_NFLD!P9/Hrs_Wkd_NFLD!P9)</f>
        <v>2.6874956578229989</v>
      </c>
      <c r="Q9" s="117">
        <f>IF(ISERROR(KServ_NFLD!Q9/Hrs_Wkd_NFLD!Q9),"..",KServ_NFLD!Q9/Hrs_Wkd_NFLD!Q9)</f>
        <v>7.1944646491315192</v>
      </c>
      <c r="R9" s="55"/>
    </row>
    <row r="10" spans="1:18">
      <c r="A10" s="5">
        <v>2002</v>
      </c>
      <c r="B10" s="87">
        <f>IF(ISERROR(KServ_NFLD!B10/Hrs_Wkd_NFLD!B10),"..",KServ_NFLD!B10/Hrs_Wkd_NFLD!B10)</f>
        <v>52.97368521946985</v>
      </c>
      <c r="C10" s="117">
        <f>IF(ISERROR(KServ_NFLD!C10/Hrs_Wkd_NFLD!C10),"..",KServ_NFLD!C10/Hrs_Wkd_NFLD!C10)</f>
        <v>24.482992950374086</v>
      </c>
      <c r="D10" s="117">
        <f>IF(ISERROR(KServ_NFLD!D10/Hrs_Wkd_NFLD!D10),"..",KServ_NFLD!D10/Hrs_Wkd_NFLD!D10)</f>
        <v>1363.5732520451413</v>
      </c>
      <c r="E10" s="117">
        <f>IF(ISERROR(KServ_NFLD!E10/Hrs_Wkd_NFLD!E10),"..",KServ_NFLD!E10/Hrs_Wkd_NFLD!E10)</f>
        <v>139.34928638568536</v>
      </c>
      <c r="F10" s="117">
        <f>IF(ISERROR(KServ_NFLD!F10/Hrs_Wkd_NFLD!F10),"..",KServ_NFLD!F10/Hrs_Wkd_NFLD!F10)</f>
        <v>9.3980241914860994</v>
      </c>
      <c r="G10" s="117">
        <f>IF(ISERROR(KServ_NFLD!G10/Hrs_Wkd_NFLD!G10),"..",KServ_NFLD!G10/Hrs_Wkd_NFLD!G10)</f>
        <v>11.996010284498135</v>
      </c>
      <c r="H10" s="117">
        <f>IF(ISERROR(KServ_NFLD!H10/Hrs_Wkd_NFLD!H10),"..",KServ_NFLD!H10/Hrs_Wkd_NFLD!H10)</f>
        <v>18.857740748144</v>
      </c>
      <c r="I10" s="117">
        <f>IF(ISERROR(KServ_NFLD!I10/Hrs_Wkd_NFLD!I10),"..",KServ_NFLD!I10/Hrs_Wkd_NFLD!I10)</f>
        <v>3.7725061454835411</v>
      </c>
      <c r="J10" s="117">
        <f>IF(ISERROR(KServ_NFLD!J10/Hrs_Wkd_NFLD!J10),"..",KServ_NFLD!J10/Hrs_Wkd_NFLD!J10)</f>
        <v>7.3779793044400961</v>
      </c>
      <c r="K10" s="117">
        <f>IF(ISERROR(KServ_NFLD!K10/Hrs_Wkd_NFLD!K10),"..",KServ_NFLD!K10/Hrs_Wkd_NFLD!K10)</f>
        <v>30.973653578572488</v>
      </c>
      <c r="L10" s="117">
        <f>IF(ISERROR(KServ_NFLD!L10/Hrs_Wkd_NFLD!L10),"..",KServ_NFLD!L10/Hrs_Wkd_NFLD!L10)</f>
        <v>41.713587261420244</v>
      </c>
      <c r="M10" s="117">
        <f>IF(ISERROR(KServ_NFLD!M10/Hrs_Wkd_NFLD!M10),"..",KServ_NFLD!M10/Hrs_Wkd_NFLD!M10)</f>
        <v>2.1384004657681128</v>
      </c>
      <c r="N10" s="117">
        <f>IF(ISERROR(KServ_NFLD!N10/Hrs_Wkd_NFLD!N10),"..",KServ_NFLD!N10/Hrs_Wkd_NFLD!N10)</f>
        <v>4.6240793173215753</v>
      </c>
      <c r="O10" s="117">
        <f>IF(ISERROR(KServ_NFLD!O10/Hrs_Wkd_NFLD!O10),"..",KServ_NFLD!O10/Hrs_Wkd_NFLD!O10)</f>
        <v>2.3407204469555496</v>
      </c>
      <c r="P10" s="117">
        <f>IF(ISERROR(KServ_NFLD!P10/Hrs_Wkd_NFLD!P10),"..",KServ_NFLD!P10/Hrs_Wkd_NFLD!P10)</f>
        <v>2.7482785573907589</v>
      </c>
      <c r="Q10" s="117">
        <f>IF(ISERROR(KServ_NFLD!Q10/Hrs_Wkd_NFLD!Q10),"..",KServ_NFLD!Q10/Hrs_Wkd_NFLD!Q10)</f>
        <v>7.3064342601520469</v>
      </c>
      <c r="R10" s="55"/>
    </row>
    <row r="11" spans="1:18">
      <c r="A11" s="5">
        <v>2003</v>
      </c>
      <c r="B11" s="87">
        <f>IF(ISERROR(KServ_NFLD!B11/Hrs_Wkd_NFLD!B11),"..",KServ_NFLD!B11/Hrs_Wkd_NFLD!B11)</f>
        <v>53.470397658941188</v>
      </c>
      <c r="C11" s="117">
        <f>IF(ISERROR(KServ_NFLD!C11/Hrs_Wkd_NFLD!C11),"..",KServ_NFLD!C11/Hrs_Wkd_NFLD!C11)</f>
        <v>26.430628526640529</v>
      </c>
      <c r="D11" s="117">
        <f>IF(ISERROR(KServ_NFLD!D11/Hrs_Wkd_NFLD!D11),"..",KServ_NFLD!D11/Hrs_Wkd_NFLD!D11)</f>
        <v>1394.3160295289138</v>
      </c>
      <c r="E11" s="117">
        <f>IF(ISERROR(KServ_NFLD!E11/Hrs_Wkd_NFLD!E11),"..",KServ_NFLD!E11/Hrs_Wkd_NFLD!E11)</f>
        <v>124.30142992258757</v>
      </c>
      <c r="F11" s="117">
        <f>IF(ISERROR(KServ_NFLD!F11/Hrs_Wkd_NFLD!F11),"..",KServ_NFLD!F11/Hrs_Wkd_NFLD!F11)</f>
        <v>10.180689235905474</v>
      </c>
      <c r="G11" s="117">
        <f>IF(ISERROR(KServ_NFLD!G11/Hrs_Wkd_NFLD!G11),"..",KServ_NFLD!G11/Hrs_Wkd_NFLD!G11)</f>
        <v>11.385093006441734</v>
      </c>
      <c r="H11" s="117">
        <f>IF(ISERROR(KServ_NFLD!H11/Hrs_Wkd_NFLD!H11),"..",KServ_NFLD!H11/Hrs_Wkd_NFLD!H11)</f>
        <v>20.589825798662677</v>
      </c>
      <c r="I11" s="117">
        <f>IF(ISERROR(KServ_NFLD!I11/Hrs_Wkd_NFLD!I11),"..",KServ_NFLD!I11/Hrs_Wkd_NFLD!I11)</f>
        <v>4.6602449189742527</v>
      </c>
      <c r="J11" s="117">
        <f>IF(ISERROR(KServ_NFLD!J11/Hrs_Wkd_NFLD!J11),"..",KServ_NFLD!J11/Hrs_Wkd_NFLD!J11)</f>
        <v>6.6652974764426345</v>
      </c>
      <c r="K11" s="117">
        <f>IF(ISERROR(KServ_NFLD!K11/Hrs_Wkd_NFLD!K11),"..",KServ_NFLD!K11/Hrs_Wkd_NFLD!K11)</f>
        <v>28.891546202747545</v>
      </c>
      <c r="L11" s="117">
        <f>IF(ISERROR(KServ_NFLD!L11/Hrs_Wkd_NFLD!L11),"..",KServ_NFLD!L11/Hrs_Wkd_NFLD!L11)</f>
        <v>37.489491018948129</v>
      </c>
      <c r="M11" s="117">
        <f>IF(ISERROR(KServ_NFLD!M11/Hrs_Wkd_NFLD!M11),"..",KServ_NFLD!M11/Hrs_Wkd_NFLD!M11)</f>
        <v>2.174650588384949</v>
      </c>
      <c r="N11" s="117">
        <f>IF(ISERROR(KServ_NFLD!N11/Hrs_Wkd_NFLD!N11),"..",KServ_NFLD!N11/Hrs_Wkd_NFLD!N11)</f>
        <v>4.2450315896938022</v>
      </c>
      <c r="O11" s="117">
        <f>IF(ISERROR(KServ_NFLD!O11/Hrs_Wkd_NFLD!O11),"..",KServ_NFLD!O11/Hrs_Wkd_NFLD!O11)</f>
        <v>2.1096956144754548</v>
      </c>
      <c r="P11" s="117">
        <f>IF(ISERROR(KServ_NFLD!P11/Hrs_Wkd_NFLD!P11),"..",KServ_NFLD!P11/Hrs_Wkd_NFLD!P11)</f>
        <v>2.8492132351330106</v>
      </c>
      <c r="Q11" s="117">
        <f>IF(ISERROR(KServ_NFLD!Q11/Hrs_Wkd_NFLD!Q11),"..",KServ_NFLD!Q11/Hrs_Wkd_NFLD!Q11)</f>
        <v>7.1965753367704126</v>
      </c>
      <c r="R11" s="55"/>
    </row>
    <row r="12" spans="1:18">
      <c r="A12" s="5">
        <v>2004</v>
      </c>
      <c r="B12" s="87">
        <f>IF(ISERROR(KServ_NFLD!B12/Hrs_Wkd_NFLD!B12),"..",KServ_NFLD!B12/Hrs_Wkd_NFLD!B12)</f>
        <v>54.094652351676665</v>
      </c>
      <c r="C12" s="117">
        <f>IF(ISERROR(KServ_NFLD!C12/Hrs_Wkd_NFLD!C12),"..",KServ_NFLD!C12/Hrs_Wkd_NFLD!C12)</f>
        <v>28.506837568942551</v>
      </c>
      <c r="D12" s="117">
        <f>IF(ISERROR(KServ_NFLD!D12/Hrs_Wkd_NFLD!D12),"..",KServ_NFLD!D12/Hrs_Wkd_NFLD!D12)</f>
        <v>1409.8365106301001</v>
      </c>
      <c r="E12" s="117">
        <f>IF(ISERROR(KServ_NFLD!E12/Hrs_Wkd_NFLD!E12),"..",KServ_NFLD!E12/Hrs_Wkd_NFLD!E12)</f>
        <v>109.00339536566894</v>
      </c>
      <c r="F12" s="117">
        <f>IF(ISERROR(KServ_NFLD!F12/Hrs_Wkd_NFLD!F12),"..",KServ_NFLD!F12/Hrs_Wkd_NFLD!F12)</f>
        <v>9.783440659521041</v>
      </c>
      <c r="G12" s="117">
        <f>IF(ISERROR(KServ_NFLD!G12/Hrs_Wkd_NFLD!G12),"..",KServ_NFLD!G12/Hrs_Wkd_NFLD!G12)</f>
        <v>10.572855931089784</v>
      </c>
      <c r="H12" s="117">
        <f>IF(ISERROR(KServ_NFLD!H12/Hrs_Wkd_NFLD!H12),"..",KServ_NFLD!H12/Hrs_Wkd_NFLD!H12)</f>
        <v>20.608643608463755</v>
      </c>
      <c r="I12" s="117">
        <f>IF(ISERROR(KServ_NFLD!I12/Hrs_Wkd_NFLD!I12),"..",KServ_NFLD!I12/Hrs_Wkd_NFLD!I12)</f>
        <v>4.7579479807973275</v>
      </c>
      <c r="J12" s="117">
        <f>IF(ISERROR(KServ_NFLD!J12/Hrs_Wkd_NFLD!J12),"..",KServ_NFLD!J12/Hrs_Wkd_NFLD!J12)</f>
        <v>6.8673564364322806</v>
      </c>
      <c r="K12" s="117">
        <f>IF(ISERROR(KServ_NFLD!K12/Hrs_Wkd_NFLD!K12),"..",KServ_NFLD!K12/Hrs_Wkd_NFLD!K12)</f>
        <v>29.067925930659996</v>
      </c>
      <c r="L12" s="117">
        <f>IF(ISERROR(KServ_NFLD!L12/Hrs_Wkd_NFLD!L12),"..",KServ_NFLD!L12/Hrs_Wkd_NFLD!L12)</f>
        <v>38.085465440200203</v>
      </c>
      <c r="M12" s="117">
        <f>IF(ISERROR(KServ_NFLD!M12/Hrs_Wkd_NFLD!M12),"..",KServ_NFLD!M12/Hrs_Wkd_NFLD!M12)</f>
        <v>2.9701380434295204</v>
      </c>
      <c r="N12" s="117">
        <f>IF(ISERROR(KServ_NFLD!N12/Hrs_Wkd_NFLD!N12),"..",KServ_NFLD!N12/Hrs_Wkd_NFLD!N12)</f>
        <v>4.8402055015917558</v>
      </c>
      <c r="O12" s="117">
        <f>IF(ISERROR(KServ_NFLD!O12/Hrs_Wkd_NFLD!O12),"..",KServ_NFLD!O12/Hrs_Wkd_NFLD!O12)</f>
        <v>2.9036293374319415</v>
      </c>
      <c r="P12" s="117">
        <f>IF(ISERROR(KServ_NFLD!P12/Hrs_Wkd_NFLD!P12),"..",KServ_NFLD!P12/Hrs_Wkd_NFLD!P12)</f>
        <v>3.1244717267557851</v>
      </c>
      <c r="Q12" s="117">
        <f>IF(ISERROR(KServ_NFLD!Q12/Hrs_Wkd_NFLD!Q12),"..",KServ_NFLD!Q12/Hrs_Wkd_NFLD!Q12)</f>
        <v>7.7396044293049542</v>
      </c>
      <c r="R12" s="55"/>
    </row>
    <row r="13" spans="1:18">
      <c r="A13" s="5">
        <v>2005</v>
      </c>
      <c r="B13" s="87">
        <f>IF(ISERROR(KServ_NFLD!B13/Hrs_Wkd_NFLD!B13),"..",KServ_NFLD!B13/Hrs_Wkd_NFLD!B13)</f>
        <v>57.778908993870751</v>
      </c>
      <c r="C13" s="117">
        <f>IF(ISERROR(KServ_NFLD!C13/Hrs_Wkd_NFLD!C13),"..",KServ_NFLD!C13/Hrs_Wkd_NFLD!C13)</f>
        <v>27.430461154757072</v>
      </c>
      <c r="D13" s="117">
        <f>IF(ISERROR(KServ_NFLD!D13/Hrs_Wkd_NFLD!D13),"..",KServ_NFLD!D13/Hrs_Wkd_NFLD!D13)</f>
        <v>1201.2920258802708</v>
      </c>
      <c r="E13" s="117">
        <f>IF(ISERROR(KServ_NFLD!E13/Hrs_Wkd_NFLD!E13),"..",KServ_NFLD!E13/Hrs_Wkd_NFLD!E13)</f>
        <v>108.09357033576769</v>
      </c>
      <c r="F13" s="117">
        <f>IF(ISERROR(KServ_NFLD!F13/Hrs_Wkd_NFLD!F13),"..",KServ_NFLD!F13/Hrs_Wkd_NFLD!F13)</f>
        <v>10.114929944084048</v>
      </c>
      <c r="G13" s="117">
        <f>IF(ISERROR(KServ_NFLD!G13/Hrs_Wkd_NFLD!G13),"..",KServ_NFLD!G13/Hrs_Wkd_NFLD!G13)</f>
        <v>12.033201933131679</v>
      </c>
      <c r="H13" s="117">
        <f>IF(ISERROR(KServ_NFLD!H13/Hrs_Wkd_NFLD!H13),"..",KServ_NFLD!H13/Hrs_Wkd_NFLD!H13)</f>
        <v>21.67984843405241</v>
      </c>
      <c r="I13" s="117">
        <f>IF(ISERROR(KServ_NFLD!I13/Hrs_Wkd_NFLD!I13),"..",KServ_NFLD!I13/Hrs_Wkd_NFLD!I13)</f>
        <v>4.851853811929999</v>
      </c>
      <c r="J13" s="117">
        <f>IF(ISERROR(KServ_NFLD!J13/Hrs_Wkd_NFLD!J13),"..",KServ_NFLD!J13/Hrs_Wkd_NFLD!J13)</f>
        <v>8.9699456298669329</v>
      </c>
      <c r="K13" s="117">
        <f>IF(ISERROR(KServ_NFLD!K13/Hrs_Wkd_NFLD!K13),"..",KServ_NFLD!K13/Hrs_Wkd_NFLD!K13)</f>
        <v>38.192276507365698</v>
      </c>
      <c r="L13" s="117">
        <f>IF(ISERROR(KServ_NFLD!L13/Hrs_Wkd_NFLD!L13),"..",KServ_NFLD!L13/Hrs_Wkd_NFLD!L13)</f>
        <v>42.159166692475601</v>
      </c>
      <c r="M13" s="117">
        <f>IF(ISERROR(KServ_NFLD!M13/Hrs_Wkd_NFLD!M13),"..",KServ_NFLD!M13/Hrs_Wkd_NFLD!M13)</f>
        <v>5.0792590660738215</v>
      </c>
      <c r="N13" s="117">
        <f>IF(ISERROR(KServ_NFLD!N13/Hrs_Wkd_NFLD!N13),"..",KServ_NFLD!N13/Hrs_Wkd_NFLD!N13)</f>
        <v>3.8599570533837402</v>
      </c>
      <c r="O13" s="117">
        <f>IF(ISERROR(KServ_NFLD!O13/Hrs_Wkd_NFLD!O13),"..",KServ_NFLD!O13/Hrs_Wkd_NFLD!O13)</f>
        <v>3.4677301753533132</v>
      </c>
      <c r="P13" s="117">
        <f>IF(ISERROR(KServ_NFLD!P13/Hrs_Wkd_NFLD!P13),"..",KServ_NFLD!P13/Hrs_Wkd_NFLD!P13)</f>
        <v>3.553804896418296</v>
      </c>
      <c r="Q13" s="117">
        <f>IF(ISERROR(KServ_NFLD!Q13/Hrs_Wkd_NFLD!Q13),"..",KServ_NFLD!Q13/Hrs_Wkd_NFLD!Q13)</f>
        <v>8.8960725909445113</v>
      </c>
      <c r="R13" s="55"/>
    </row>
    <row r="14" spans="1:18">
      <c r="A14" s="5">
        <v>2006</v>
      </c>
      <c r="B14" s="87">
        <f>IF(ISERROR(KServ_NFLD!B14/Hrs_Wkd_NFLD!B14),"..",KServ_NFLD!B14/Hrs_Wkd_NFLD!B14)</f>
        <v>57.682565378049027</v>
      </c>
      <c r="C14" s="117">
        <f>IF(ISERROR(KServ_NFLD!C14/Hrs_Wkd_NFLD!C14),"..",KServ_NFLD!C14/Hrs_Wkd_NFLD!C14)</f>
        <v>29.534292145143144</v>
      </c>
      <c r="D14" s="117">
        <f>IF(ISERROR(KServ_NFLD!D14/Hrs_Wkd_NFLD!D14),"..",KServ_NFLD!D14/Hrs_Wkd_NFLD!D14)</f>
        <v>1062.0227750379731</v>
      </c>
      <c r="E14" s="117">
        <f>IF(ISERROR(KServ_NFLD!E14/Hrs_Wkd_NFLD!E14),"..",KServ_NFLD!E14/Hrs_Wkd_NFLD!E14)</f>
        <v>114.47905713217276</v>
      </c>
      <c r="F14" s="117">
        <f>IF(ISERROR(KServ_NFLD!F14/Hrs_Wkd_NFLD!F14),"..",KServ_NFLD!F14/Hrs_Wkd_NFLD!F14)</f>
        <v>10.961031323860199</v>
      </c>
      <c r="G14" s="117">
        <f>IF(ISERROR(KServ_NFLD!G14/Hrs_Wkd_NFLD!G14),"..",KServ_NFLD!G14/Hrs_Wkd_NFLD!G14)</f>
        <v>12.625678531502494</v>
      </c>
      <c r="H14" s="117">
        <f>IF(ISERROR(KServ_NFLD!H14/Hrs_Wkd_NFLD!H14),"..",KServ_NFLD!H14/Hrs_Wkd_NFLD!H14)</f>
        <v>22.023780858703322</v>
      </c>
      <c r="I14" s="117">
        <f>IF(ISERROR(KServ_NFLD!I14/Hrs_Wkd_NFLD!I14),"..",KServ_NFLD!I14/Hrs_Wkd_NFLD!I14)</f>
        <v>4.7633007045164897</v>
      </c>
      <c r="J14" s="117">
        <f>IF(ISERROR(KServ_NFLD!J14/Hrs_Wkd_NFLD!J14),"..",KServ_NFLD!J14/Hrs_Wkd_NFLD!J14)</f>
        <v>8.7802149211517619</v>
      </c>
      <c r="K14" s="117">
        <f>IF(ISERROR(KServ_NFLD!K14/Hrs_Wkd_NFLD!K14),"..",KServ_NFLD!K14/Hrs_Wkd_NFLD!K14)</f>
        <v>36.240872455719682</v>
      </c>
      <c r="L14" s="117">
        <f>IF(ISERROR(KServ_NFLD!L14/Hrs_Wkd_NFLD!L14),"..",KServ_NFLD!L14/Hrs_Wkd_NFLD!L14)</f>
        <v>46.081357313634541</v>
      </c>
      <c r="M14" s="117">
        <f>IF(ISERROR(KServ_NFLD!M14/Hrs_Wkd_NFLD!M14),"..",KServ_NFLD!M14/Hrs_Wkd_NFLD!M14)</f>
        <v>5.030695194035137</v>
      </c>
      <c r="N14" s="117">
        <f>IF(ISERROR(KServ_NFLD!N14/Hrs_Wkd_NFLD!N14),"..",KServ_NFLD!N14/Hrs_Wkd_NFLD!N14)</f>
        <v>3.5984469313809204</v>
      </c>
      <c r="O14" s="117">
        <f>IF(ISERROR(KServ_NFLD!O14/Hrs_Wkd_NFLD!O14),"..",KServ_NFLD!O14/Hrs_Wkd_NFLD!O14)</f>
        <v>2.4634598686434046</v>
      </c>
      <c r="P14" s="117">
        <f>IF(ISERROR(KServ_NFLD!P14/Hrs_Wkd_NFLD!P14),"..",KServ_NFLD!P14/Hrs_Wkd_NFLD!P14)</f>
        <v>3.6633150125667897</v>
      </c>
      <c r="Q14" s="117">
        <f>IF(ISERROR(KServ_NFLD!Q14/Hrs_Wkd_NFLD!Q14),"..",KServ_NFLD!Q14/Hrs_Wkd_NFLD!Q14)</f>
        <v>8.5135503172108287</v>
      </c>
      <c r="R14" s="55"/>
    </row>
    <row r="15" spans="1:18">
      <c r="A15" s="5">
        <v>2007</v>
      </c>
      <c r="B15" s="87">
        <f>IF(ISERROR(KServ_NFLD!B15/Hrs_Wkd_NFLD!B15),"..",KServ_NFLD!B15/Hrs_Wkd_NFLD!B15)</f>
        <v>55.963928216464865</v>
      </c>
      <c r="C15" s="117">
        <f>IF(ISERROR(KServ_NFLD!C15/Hrs_Wkd_NFLD!C15),"..",KServ_NFLD!C15/Hrs_Wkd_NFLD!C15)</f>
        <v>32.424618347945056</v>
      </c>
      <c r="D15" s="117">
        <f>IF(ISERROR(KServ_NFLD!D15/Hrs_Wkd_NFLD!D15),"..",KServ_NFLD!D15/Hrs_Wkd_NFLD!D15)</f>
        <v>955.28743091489753</v>
      </c>
      <c r="E15" s="117">
        <f>IF(ISERROR(KServ_NFLD!E15/Hrs_Wkd_NFLD!E15),"..",KServ_NFLD!E15/Hrs_Wkd_NFLD!E15)</f>
        <v>102.51277768927382</v>
      </c>
      <c r="F15" s="117">
        <f>IF(ISERROR(KServ_NFLD!F15/Hrs_Wkd_NFLD!F15),"..",KServ_NFLD!F15/Hrs_Wkd_NFLD!F15)</f>
        <v>13.097026613745635</v>
      </c>
      <c r="G15" s="117">
        <f>IF(ISERROR(KServ_NFLD!G15/Hrs_Wkd_NFLD!G15),"..",KServ_NFLD!G15/Hrs_Wkd_NFLD!G15)</f>
        <v>11.513735543265815</v>
      </c>
      <c r="H15" s="117">
        <f>IF(ISERROR(KServ_NFLD!H15/Hrs_Wkd_NFLD!H15),"..",KServ_NFLD!H15/Hrs_Wkd_NFLD!H15)</f>
        <v>21.415857081454359</v>
      </c>
      <c r="I15" s="117">
        <f>IF(ISERROR(KServ_NFLD!I15/Hrs_Wkd_NFLD!I15),"..",KServ_NFLD!I15/Hrs_Wkd_NFLD!I15)</f>
        <v>5.3738043315589374</v>
      </c>
      <c r="J15" s="117">
        <f>IF(ISERROR(KServ_NFLD!J15/Hrs_Wkd_NFLD!J15),"..",KServ_NFLD!J15/Hrs_Wkd_NFLD!J15)</f>
        <v>9.74181092935736</v>
      </c>
      <c r="K15" s="117">
        <f>IF(ISERROR(KServ_NFLD!K15/Hrs_Wkd_NFLD!K15),"..",KServ_NFLD!K15/Hrs_Wkd_NFLD!K15)</f>
        <v>27.193300732166218</v>
      </c>
      <c r="L15" s="117">
        <f>IF(ISERROR(KServ_NFLD!L15/Hrs_Wkd_NFLD!L15),"..",KServ_NFLD!L15/Hrs_Wkd_NFLD!L15)</f>
        <v>45.676296249804089</v>
      </c>
      <c r="M15" s="117">
        <f>IF(ISERROR(KServ_NFLD!M15/Hrs_Wkd_NFLD!M15),"..",KServ_NFLD!M15/Hrs_Wkd_NFLD!M15)</f>
        <v>6.6325271871169704</v>
      </c>
      <c r="N15" s="117">
        <f>IF(ISERROR(KServ_NFLD!N15/Hrs_Wkd_NFLD!N15),"..",KServ_NFLD!N15/Hrs_Wkd_NFLD!N15)</f>
        <v>3.9840542673252251</v>
      </c>
      <c r="O15" s="117">
        <f>IF(ISERROR(KServ_NFLD!O15/Hrs_Wkd_NFLD!O15),"..",KServ_NFLD!O15/Hrs_Wkd_NFLD!O15)</f>
        <v>2.6783765501976098</v>
      </c>
      <c r="P15" s="117">
        <f>IF(ISERROR(KServ_NFLD!P15/Hrs_Wkd_NFLD!P15),"..",KServ_NFLD!P15/Hrs_Wkd_NFLD!P15)</f>
        <v>3.6745233082375375</v>
      </c>
      <c r="Q15" s="117">
        <f>IF(ISERROR(KServ_NFLD!Q15/Hrs_Wkd_NFLD!Q15),"..",KServ_NFLD!Q15/Hrs_Wkd_NFLD!Q15)</f>
        <v>8.6256714870714166</v>
      </c>
      <c r="R15" s="55"/>
    </row>
    <row r="16" spans="1:18">
      <c r="A16" s="5">
        <v>2008</v>
      </c>
      <c r="B16" s="87">
        <f>IF(ISERROR(KServ_NFLD!B16/Hrs_Wkd_NFLD!B16),"..",KServ_NFLD!B16/Hrs_Wkd_NFLD!B16)</f>
        <v>58.128488730691409</v>
      </c>
      <c r="C16" s="117">
        <f>IF(ISERROR(KServ_NFLD!C16/Hrs_Wkd_NFLD!C16),"..",KServ_NFLD!C16/Hrs_Wkd_NFLD!C16)</f>
        <v>37.804381641208032</v>
      </c>
      <c r="D16" s="117">
        <f>IF(ISERROR(KServ_NFLD!D16/Hrs_Wkd_NFLD!D16),"..",KServ_NFLD!D16/Hrs_Wkd_NFLD!D16)</f>
        <v>888.62972859117224</v>
      </c>
      <c r="E16" s="117">
        <f>IF(ISERROR(KServ_NFLD!E16/Hrs_Wkd_NFLD!E16),"..",KServ_NFLD!E16/Hrs_Wkd_NFLD!E16)</f>
        <v>90.448723865512804</v>
      </c>
      <c r="F16" s="117">
        <f>IF(ISERROR(KServ_NFLD!F16/Hrs_Wkd_NFLD!F16),"..",KServ_NFLD!F16/Hrs_Wkd_NFLD!F16)</f>
        <v>13.728489416480665</v>
      </c>
      <c r="G16" s="117">
        <f>IF(ISERROR(KServ_NFLD!G16/Hrs_Wkd_NFLD!G16),"..",KServ_NFLD!G16/Hrs_Wkd_NFLD!G16)</f>
        <v>12.472881035603793</v>
      </c>
      <c r="H16" s="117">
        <f>IF(ISERROR(KServ_NFLD!H16/Hrs_Wkd_NFLD!H16),"..",KServ_NFLD!H16/Hrs_Wkd_NFLD!H16)</f>
        <v>23.770217994808792</v>
      </c>
      <c r="I16" s="117">
        <f>IF(ISERROR(KServ_NFLD!I16/Hrs_Wkd_NFLD!I16),"..",KServ_NFLD!I16/Hrs_Wkd_NFLD!I16)</f>
        <v>5.7528416388253927</v>
      </c>
      <c r="J16" s="117">
        <f>IF(ISERROR(KServ_NFLD!J16/Hrs_Wkd_NFLD!J16),"..",KServ_NFLD!J16/Hrs_Wkd_NFLD!J16)</f>
        <v>10.655483801065166</v>
      </c>
      <c r="K16" s="117">
        <f>IF(ISERROR(KServ_NFLD!K16/Hrs_Wkd_NFLD!K16),"..",KServ_NFLD!K16/Hrs_Wkd_NFLD!K16)</f>
        <v>28.081785852112461</v>
      </c>
      <c r="L16" s="117">
        <f>IF(ISERROR(KServ_NFLD!L16/Hrs_Wkd_NFLD!L16),"..",KServ_NFLD!L16/Hrs_Wkd_NFLD!L16)</f>
        <v>48.243396091419918</v>
      </c>
      <c r="M16" s="117">
        <f>IF(ISERROR(KServ_NFLD!M16/Hrs_Wkd_NFLD!M16),"..",KServ_NFLD!M16/Hrs_Wkd_NFLD!M16)</f>
        <v>5.8872763340507506</v>
      </c>
      <c r="N16" s="117">
        <f>IF(ISERROR(KServ_NFLD!N16/Hrs_Wkd_NFLD!N16),"..",KServ_NFLD!N16/Hrs_Wkd_NFLD!N16)</f>
        <v>4.2868115313616926</v>
      </c>
      <c r="O16" s="117">
        <f>IF(ISERROR(KServ_NFLD!O16/Hrs_Wkd_NFLD!O16),"..",KServ_NFLD!O16/Hrs_Wkd_NFLD!O16)</f>
        <v>2.2880993955157192</v>
      </c>
      <c r="P16" s="117">
        <f>IF(ISERROR(KServ_NFLD!P16/Hrs_Wkd_NFLD!P16),"..",KServ_NFLD!P16/Hrs_Wkd_NFLD!P16)</f>
        <v>3.5396642855843869</v>
      </c>
      <c r="Q16" s="117">
        <f>IF(ISERROR(KServ_NFLD!Q16/Hrs_Wkd_NFLD!Q16),"..",KServ_NFLD!Q16/Hrs_Wkd_NFLD!Q16)</f>
        <v>11.860024328833244</v>
      </c>
      <c r="R16" s="55"/>
    </row>
    <row r="17" spans="1:18">
      <c r="A17" s="5">
        <v>2009</v>
      </c>
      <c r="B17" s="87">
        <f>IF(ISERROR(KServ_NFLD!B17/Hrs_Wkd_NFLD!B17),"..",KServ_NFLD!B17/Hrs_Wkd_NFLD!B17)</f>
        <v>61.805128947504706</v>
      </c>
      <c r="C17" s="117">
        <f>IF(ISERROR(KServ_NFLD!C17/Hrs_Wkd_NFLD!C17),"..",KServ_NFLD!C17/Hrs_Wkd_NFLD!C17)</f>
        <v>39.612172353406137</v>
      </c>
      <c r="D17" s="117">
        <f>IF(ISERROR(KServ_NFLD!D17/Hrs_Wkd_NFLD!D17),"..",KServ_NFLD!D17/Hrs_Wkd_NFLD!D17)</f>
        <v>1015.9291996154482</v>
      </c>
      <c r="E17" s="117">
        <f>IF(ISERROR(KServ_NFLD!E17/Hrs_Wkd_NFLD!E17),"..",KServ_NFLD!E17/Hrs_Wkd_NFLD!E17)</f>
        <v>97.369761512716607</v>
      </c>
      <c r="F17" s="117">
        <f>IF(ISERROR(KServ_NFLD!F17/Hrs_Wkd_NFLD!F17),"..",KServ_NFLD!F17/Hrs_Wkd_NFLD!F17)</f>
        <v>13.802414396090521</v>
      </c>
      <c r="G17" s="117">
        <f>IF(ISERROR(KServ_NFLD!G17/Hrs_Wkd_NFLD!G17),"..",KServ_NFLD!G17/Hrs_Wkd_NFLD!G17)</f>
        <v>15.321108207666146</v>
      </c>
      <c r="H17" s="117">
        <f>IF(ISERROR(KServ_NFLD!H17/Hrs_Wkd_NFLD!H17),"..",KServ_NFLD!H17/Hrs_Wkd_NFLD!H17)</f>
        <v>24.696726454154195</v>
      </c>
      <c r="I17" s="117">
        <f>IF(ISERROR(KServ_NFLD!I17/Hrs_Wkd_NFLD!I17),"..",KServ_NFLD!I17/Hrs_Wkd_NFLD!I17)</f>
        <v>6.2202109799666649</v>
      </c>
      <c r="J17" s="117">
        <f>IF(ISERROR(KServ_NFLD!J17/Hrs_Wkd_NFLD!J17),"..",KServ_NFLD!J17/Hrs_Wkd_NFLD!J17)</f>
        <v>12.838100173445374</v>
      </c>
      <c r="K17" s="117">
        <f>IF(ISERROR(KServ_NFLD!K17/Hrs_Wkd_NFLD!K17),"..",KServ_NFLD!K17/Hrs_Wkd_NFLD!K17)</f>
        <v>30.327253946768124</v>
      </c>
      <c r="L17" s="117">
        <f>IF(ISERROR(KServ_NFLD!L17/Hrs_Wkd_NFLD!L17),"..",KServ_NFLD!L17/Hrs_Wkd_NFLD!L17)</f>
        <v>50.560841719349533</v>
      </c>
      <c r="M17" s="117">
        <f>IF(ISERROR(KServ_NFLD!M17/Hrs_Wkd_NFLD!M17),"..",KServ_NFLD!M17/Hrs_Wkd_NFLD!M17)</f>
        <v>5.2415376223907222</v>
      </c>
      <c r="N17" s="117">
        <f>IF(ISERROR(KServ_NFLD!N17/Hrs_Wkd_NFLD!N17),"..",KServ_NFLD!N17/Hrs_Wkd_NFLD!N17)</f>
        <v>4.0088274907010879</v>
      </c>
      <c r="O17" s="117">
        <f>IF(ISERROR(KServ_NFLD!O17/Hrs_Wkd_NFLD!O17),"..",KServ_NFLD!O17/Hrs_Wkd_NFLD!O17)</f>
        <v>2.5914895834948291</v>
      </c>
      <c r="P17" s="117">
        <f>IF(ISERROR(KServ_NFLD!P17/Hrs_Wkd_NFLD!P17),"..",KServ_NFLD!P17/Hrs_Wkd_NFLD!P17)</f>
        <v>4.1464581962915545</v>
      </c>
      <c r="Q17" s="117">
        <f>IF(ISERROR(KServ_NFLD!Q17/Hrs_Wkd_NFLD!Q17),"..",KServ_NFLD!Q17/Hrs_Wkd_NFLD!Q17)</f>
        <v>16.340907695171488</v>
      </c>
      <c r="R17" s="55"/>
    </row>
    <row r="18" spans="1:18">
      <c r="A18" s="5">
        <v>2010</v>
      </c>
      <c r="B18" s="87">
        <f>IF(ISERROR(KServ_NFLD!B18/Hrs_Wkd_NFLD!B18),"..",KServ_NFLD!B18/Hrs_Wkd_NFLD!B18)</f>
        <v>60.773527711646629</v>
      </c>
      <c r="C18" s="117">
        <f>IF(ISERROR(KServ_NFLD!C18/Hrs_Wkd_NFLD!C18),"..",KServ_NFLD!C18/Hrs_Wkd_NFLD!C18)</f>
        <v>33.429633775158912</v>
      </c>
      <c r="D18" s="117">
        <f>IF(ISERROR(KServ_NFLD!D18/Hrs_Wkd_NFLD!D18),"..",KServ_NFLD!D18/Hrs_Wkd_NFLD!D18)</f>
        <v>1007.9749029054974</v>
      </c>
      <c r="E18" s="117">
        <f>IF(ISERROR(KServ_NFLD!E18/Hrs_Wkd_NFLD!E18),"..",KServ_NFLD!E18/Hrs_Wkd_NFLD!E18)</f>
        <v>105.13774790157498</v>
      </c>
      <c r="F18" s="117">
        <f>IF(ISERROR(KServ_NFLD!F18/Hrs_Wkd_NFLD!F18),"..",KServ_NFLD!F18/Hrs_Wkd_NFLD!F18)</f>
        <v>13.840400911516561</v>
      </c>
      <c r="G18" s="117">
        <f>IF(ISERROR(KServ_NFLD!G18/Hrs_Wkd_NFLD!G18),"..",KServ_NFLD!G18/Hrs_Wkd_NFLD!G18)</f>
        <v>16.741365457696702</v>
      </c>
      <c r="H18" s="117">
        <f>IF(ISERROR(KServ_NFLD!H18/Hrs_Wkd_NFLD!H18),"..",KServ_NFLD!H18/Hrs_Wkd_NFLD!H18)</f>
        <v>25.128784345181323</v>
      </c>
      <c r="I18" s="117">
        <f>IF(ISERROR(KServ_NFLD!I18/Hrs_Wkd_NFLD!I18),"..",KServ_NFLD!I18/Hrs_Wkd_NFLD!I18)</f>
        <v>6.0293858228448665</v>
      </c>
      <c r="J18" s="117">
        <f>IF(ISERROR(KServ_NFLD!J18/Hrs_Wkd_NFLD!J18),"..",KServ_NFLD!J18/Hrs_Wkd_NFLD!J18)</f>
        <v>13.259311471639906</v>
      </c>
      <c r="K18" s="117">
        <f>IF(ISERROR(KServ_NFLD!K18/Hrs_Wkd_NFLD!K18),"..",KServ_NFLD!K18/Hrs_Wkd_NFLD!K18)</f>
        <v>30.859051299875144</v>
      </c>
      <c r="L18" s="117">
        <f>IF(ISERROR(KServ_NFLD!L18/Hrs_Wkd_NFLD!L18),"..",KServ_NFLD!L18/Hrs_Wkd_NFLD!L18)</f>
        <v>48.935949982563152</v>
      </c>
      <c r="M18" s="117">
        <f>IF(ISERROR(KServ_NFLD!M18/Hrs_Wkd_NFLD!M18),"..",KServ_NFLD!M18/Hrs_Wkd_NFLD!M18)</f>
        <v>4.3871493755211022</v>
      </c>
      <c r="N18" s="117">
        <f>IF(ISERROR(KServ_NFLD!N18/Hrs_Wkd_NFLD!N18),"..",KServ_NFLD!N18/Hrs_Wkd_NFLD!N18)</f>
        <v>3.6128067466983951</v>
      </c>
      <c r="O18" s="117">
        <f>IF(ISERROR(KServ_NFLD!O18/Hrs_Wkd_NFLD!O18),"..",KServ_NFLD!O18/Hrs_Wkd_NFLD!O18)</f>
        <v>2.8934432659950895</v>
      </c>
      <c r="P18" s="117">
        <f>IF(ISERROR(KServ_NFLD!P18/Hrs_Wkd_NFLD!P18),"..",KServ_NFLD!P18/Hrs_Wkd_NFLD!P18)</f>
        <v>4.5055847704968279</v>
      </c>
      <c r="Q18" s="117">
        <f>IF(ISERROR(KServ_NFLD!Q18/Hrs_Wkd_NFLD!Q18),"..",KServ_NFLD!Q18/Hrs_Wkd_NFLD!Q18)</f>
        <v>19.124113970650761</v>
      </c>
      <c r="R18" s="55"/>
    </row>
    <row r="19" spans="1:18">
      <c r="A19" s="5">
        <v>2011</v>
      </c>
      <c r="B19" s="87" t="str">
        <f>IF(ISERROR(Tot_K_NFLD!B47/Hrs_Wkd_NFLD!B19),"..",Tot_K_NFLD!B47/Hrs_Wkd_NFLD!B19)</f>
        <v>..</v>
      </c>
      <c r="C19" s="117" t="str">
        <f>IF(ISERROR(Tot_K_NFLD!C47/Hrs_Wkd_NFLD!C19),"..",Tot_K_NFLD!C47/Hrs_Wkd_NFLD!C19)</f>
        <v>..</v>
      </c>
      <c r="D19" s="117" t="str">
        <f>IF(ISERROR(Tot_K_NFLD!D47/Hrs_Wkd_NFLD!D19),"..",Tot_K_NFLD!D47/Hrs_Wkd_NFLD!D19)</f>
        <v>..</v>
      </c>
      <c r="E19" s="117" t="str">
        <f>IF(ISERROR(Tot_K_NFLD!E47/Hrs_Wkd_NFLD!E19),"..",Tot_K_NFLD!E47/Hrs_Wkd_NFLD!E19)</f>
        <v>..</v>
      </c>
      <c r="F19" s="117" t="str">
        <f>IF(ISERROR(Tot_K_NFLD!F47/Hrs_Wkd_NFLD!F19),"..",Tot_K_NFLD!F47/Hrs_Wkd_NFLD!F19)</f>
        <v>..</v>
      </c>
      <c r="G19" s="117" t="str">
        <f>IF(ISERROR(Tot_K_NFLD!G47/Hrs_Wkd_NFLD!G19),"..",Tot_K_NFLD!G47/Hrs_Wkd_NFLD!G19)</f>
        <v>..</v>
      </c>
      <c r="H19" s="117" t="str">
        <f>IF(ISERROR(Tot_K_NFLD!H47/Hrs_Wkd_NFLD!H19),"..",Tot_K_NFLD!H47/Hrs_Wkd_NFLD!H19)</f>
        <v>..</v>
      </c>
      <c r="I19" s="117" t="str">
        <f>IF(ISERROR(Tot_K_NFLD!I47/Hrs_Wkd_NFLD!I19),"..",Tot_K_NFLD!I47/Hrs_Wkd_NFLD!I19)</f>
        <v>..</v>
      </c>
      <c r="J19" s="117" t="str">
        <f>IF(ISERROR(Tot_K_NFLD!J47/Hrs_Wkd_NFLD!J19),"..",Tot_K_NFLD!J47/Hrs_Wkd_NFLD!J19)</f>
        <v>..</v>
      </c>
      <c r="K19" s="117" t="str">
        <f>IF(ISERROR(Tot_K_NFLD!K47/Hrs_Wkd_NFLD!K19),"..",Tot_K_NFLD!K47/Hrs_Wkd_NFLD!K19)</f>
        <v>..</v>
      </c>
      <c r="L19" s="117" t="str">
        <f>IF(ISERROR(Tot_K_NFLD!L47/Hrs_Wkd_NFLD!L19),"..",Tot_K_NFLD!L47/Hrs_Wkd_NFLD!L19)</f>
        <v>..</v>
      </c>
      <c r="M19" s="117" t="str">
        <f>IF(ISERROR(Tot_K_NFLD!M47/Hrs_Wkd_NFLD!M19),"..",Tot_K_NFLD!M47/Hrs_Wkd_NFLD!M19)</f>
        <v>..</v>
      </c>
      <c r="N19" s="117" t="str">
        <f>IF(ISERROR(Tot_K_NFLD!N47/Hrs_Wkd_NFLD!N19),"..",Tot_K_NFLD!N47/Hrs_Wkd_NFLD!N19)</f>
        <v>..</v>
      </c>
      <c r="O19" s="117" t="str">
        <f>IF(ISERROR(Tot_K_NFLD!O47/Hrs_Wkd_NFLD!O19),"..",Tot_K_NFLD!O47/Hrs_Wkd_NFLD!O19)</f>
        <v>..</v>
      </c>
      <c r="P19" s="117" t="str">
        <f>IF(ISERROR(Tot_K_NFLD!P47/Hrs_Wkd_NFLD!P19),"..",Tot_K_NFLD!P47/Hrs_Wkd_NFLD!P19)</f>
        <v>..</v>
      </c>
      <c r="Q19" s="117" t="str">
        <f>IF(ISERROR(Tot_K_NFLD!Q47/Hrs_Wkd_NFLD!Q19),"..",Tot_K_NFLD!Q47/Hrs_Wkd_NFLD!Q19)</f>
        <v>..</v>
      </c>
      <c r="R19" s="55"/>
    </row>
    <row r="20" spans="1:18">
      <c r="A20" s="5">
        <v>2012</v>
      </c>
      <c r="B20" s="87" t="str">
        <f>IF(ISERROR(Tot_K_NFLD!B48/Hrs_Wkd_NFLD!B20),"..",Tot_K_NFLD!B48/Hrs_Wkd_NFLD!B20)</f>
        <v>..</v>
      </c>
      <c r="C20" s="117" t="str">
        <f>IF(ISERROR(Tot_K_NFLD!C48/Hrs_Wkd_NFLD!C20),"..",Tot_K_NFLD!C48/Hrs_Wkd_NFLD!C20)</f>
        <v>..</v>
      </c>
      <c r="D20" s="117" t="str">
        <f>IF(ISERROR(Tot_K_NFLD!D48/Hrs_Wkd_NFLD!D20),"..",Tot_K_NFLD!D48/Hrs_Wkd_NFLD!D20)</f>
        <v>..</v>
      </c>
      <c r="E20" s="117" t="str">
        <f>IF(ISERROR(Tot_K_NFLD!E48/Hrs_Wkd_NFLD!E20),"..",Tot_K_NFLD!E48/Hrs_Wkd_NFLD!E20)</f>
        <v>..</v>
      </c>
      <c r="F20" s="117" t="str">
        <f>IF(ISERROR(Tot_K_NFLD!F48/Hrs_Wkd_NFLD!F20),"..",Tot_K_NFLD!F48/Hrs_Wkd_NFLD!F20)</f>
        <v>..</v>
      </c>
      <c r="G20" s="117" t="str">
        <f>IF(ISERROR(Tot_K_NFLD!G48/Hrs_Wkd_NFLD!G20),"..",Tot_K_NFLD!G48/Hrs_Wkd_NFLD!G20)</f>
        <v>..</v>
      </c>
      <c r="H20" s="117" t="str">
        <f>IF(ISERROR(Tot_K_NFLD!H48/Hrs_Wkd_NFLD!H20),"..",Tot_K_NFLD!H48/Hrs_Wkd_NFLD!H20)</f>
        <v>..</v>
      </c>
      <c r="I20" s="117" t="str">
        <f>IF(ISERROR(Tot_K_NFLD!I48/Hrs_Wkd_NFLD!I20),"..",Tot_K_NFLD!I48/Hrs_Wkd_NFLD!I20)</f>
        <v>..</v>
      </c>
      <c r="J20" s="117" t="str">
        <f>IF(ISERROR(Tot_K_NFLD!J48/Hrs_Wkd_NFLD!J20),"..",Tot_K_NFLD!J48/Hrs_Wkd_NFLD!J20)</f>
        <v>..</v>
      </c>
      <c r="K20" s="117" t="str">
        <f>IF(ISERROR(Tot_K_NFLD!K48/Hrs_Wkd_NFLD!K20),"..",Tot_K_NFLD!K48/Hrs_Wkd_NFLD!K20)</f>
        <v>..</v>
      </c>
      <c r="L20" s="117" t="str">
        <f>IF(ISERROR(Tot_K_NFLD!L48/Hrs_Wkd_NFLD!L20),"..",Tot_K_NFLD!L48/Hrs_Wkd_NFLD!L20)</f>
        <v>..</v>
      </c>
      <c r="M20" s="117" t="str">
        <f>IF(ISERROR(Tot_K_NFLD!M48/Hrs_Wkd_NFLD!M20),"..",Tot_K_NFLD!M48/Hrs_Wkd_NFLD!M20)</f>
        <v>..</v>
      </c>
      <c r="N20" s="117" t="str">
        <f>IF(ISERROR(Tot_K_NFLD!N48/Hrs_Wkd_NFLD!N20),"..",Tot_K_NFLD!N48/Hrs_Wkd_NFLD!N20)</f>
        <v>..</v>
      </c>
      <c r="O20" s="117" t="str">
        <f>IF(ISERROR(Tot_K_NFLD!O48/Hrs_Wkd_NFLD!O20),"..",Tot_K_NFLD!O48/Hrs_Wkd_NFLD!O20)</f>
        <v>..</v>
      </c>
      <c r="P20" s="117" t="str">
        <f>IF(ISERROR(Tot_K_NFLD!P48/Hrs_Wkd_NFLD!P20),"..",Tot_K_NFLD!P48/Hrs_Wkd_NFLD!P20)</f>
        <v>..</v>
      </c>
      <c r="Q20" s="117" t="str">
        <f>IF(ISERROR(Tot_K_NFLD!Q48/Hrs_Wkd_NFLD!Q20),"..",Tot_K_NFLD!Q48/Hrs_Wkd_NFLD!Q20)</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8"/>
      <c r="K22" s="8"/>
      <c r="L22" s="8"/>
      <c r="M22" s="8"/>
      <c r="N22" s="8"/>
      <c r="O22" s="8"/>
      <c r="P22" s="8"/>
      <c r="Q22" s="8"/>
      <c r="R22" s="55"/>
    </row>
    <row r="23" spans="1:18">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0.94826739096187662</v>
      </c>
      <c r="C23" s="9">
        <f t="shared" si="0"/>
        <v>3.842329767697672</v>
      </c>
      <c r="D23" s="9">
        <f t="shared" si="0"/>
        <v>-2.2579350619753469</v>
      </c>
      <c r="E23" s="9">
        <f t="shared" si="0"/>
        <v>-0.75270141444728766</v>
      </c>
      <c r="F23" s="9">
        <f t="shared" si="0"/>
        <v>3.840301074173702</v>
      </c>
      <c r="G23" s="9">
        <f t="shared" si="0"/>
        <v>1.3058814141938768</v>
      </c>
      <c r="H23" s="28">
        <f t="shared" si="0"/>
        <v>3.0530858422177065</v>
      </c>
      <c r="I23" s="28">
        <f t="shared" si="0"/>
        <v>3.1390326412798819</v>
      </c>
      <c r="J23" s="28">
        <f t="shared" si="0"/>
        <v>5.9730020679717111</v>
      </c>
      <c r="K23" s="28">
        <f t="shared" si="0"/>
        <v>2.2445455950609761</v>
      </c>
      <c r="L23" s="28">
        <f t="shared" si="0"/>
        <v>4.8268111918927437</v>
      </c>
      <c r="M23" s="28">
        <f t="shared" si="0"/>
        <v>5.8685856570784622</v>
      </c>
      <c r="N23" s="28">
        <f t="shared" si="0"/>
        <v>-12.992723368360759</v>
      </c>
      <c r="O23" s="28">
        <f t="shared" si="0"/>
        <v>-1.4424794037296351</v>
      </c>
      <c r="P23" s="28">
        <f t="shared" si="0"/>
        <v>1.9749489430512357</v>
      </c>
      <c r="Q23" s="58">
        <f t="shared" si="0"/>
        <v>10.948063166041177</v>
      </c>
      <c r="R23" s="55"/>
    </row>
    <row r="24" spans="1:18">
      <c r="A24" s="118" t="s">
        <v>19</v>
      </c>
      <c r="B24" s="16">
        <f t="shared" si="0"/>
        <v>-6.9050733348341442E-2</v>
      </c>
      <c r="C24" s="9">
        <f t="shared" si="0"/>
        <v>-0.27091297824101135</v>
      </c>
      <c r="D24" s="9">
        <f t="shared" si="0"/>
        <v>-5.0777092315708261</v>
      </c>
      <c r="E24" s="9">
        <f t="shared" si="0"/>
        <v>-2.607875086742717</v>
      </c>
      <c r="F24" s="9">
        <f t="shared" si="0"/>
        <v>4.0277618552378325</v>
      </c>
      <c r="G24" s="9">
        <f t="shared" si="0"/>
        <v>-6.0903680760842178</v>
      </c>
      <c r="H24" s="28">
        <f t="shared" si="0"/>
        <v>6.9058796496978436</v>
      </c>
      <c r="I24" s="28">
        <f t="shared" si="0"/>
        <v>-4.412425767843942</v>
      </c>
      <c r="J24" s="28">
        <f t="shared" si="0"/>
        <v>2.4795906195264061</v>
      </c>
      <c r="K24" s="28">
        <f t="shared" si="0"/>
        <v>8.0408832758952045</v>
      </c>
      <c r="L24" s="28">
        <f t="shared" si="0"/>
        <v>7.482466914074748</v>
      </c>
      <c r="M24" s="28">
        <f t="shared" si="0"/>
        <v>-2.7276733638717743</v>
      </c>
      <c r="N24" s="28">
        <f t="shared" si="0"/>
        <v>-31.764884771288205</v>
      </c>
      <c r="O24" s="28">
        <f t="shared" si="0"/>
        <v>-13.986674008453747</v>
      </c>
      <c r="P24" s="28">
        <f t="shared" si="0"/>
        <v>-3.5731216248217956</v>
      </c>
      <c r="Q24" s="28">
        <f t="shared" si="0"/>
        <v>8.1471015751986897</v>
      </c>
      <c r="R24" s="55"/>
    </row>
    <row r="25" spans="1:18">
      <c r="A25" s="118" t="s">
        <v>20</v>
      </c>
      <c r="B25" s="16">
        <f t="shared" si="0"/>
        <v>1.2554775717814159</v>
      </c>
      <c r="C25" s="9">
        <f t="shared" si="0"/>
        <v>5.1090709039005144</v>
      </c>
      <c r="D25" s="9">
        <f t="shared" si="0"/>
        <v>-1.3957805286363367</v>
      </c>
      <c r="E25" s="9">
        <f t="shared" si="0"/>
        <v>-0.18928873229572263</v>
      </c>
      <c r="F25" s="9">
        <f t="shared" si="0"/>
        <v>3.7841287403850954</v>
      </c>
      <c r="G25" s="9">
        <f t="shared" si="0"/>
        <v>3.6363277600605315</v>
      </c>
      <c r="H25" s="28">
        <f t="shared" si="0"/>
        <v>1.9245549453916544</v>
      </c>
      <c r="I25" s="28">
        <f t="shared" si="0"/>
        <v>5.5187256897897052</v>
      </c>
      <c r="J25" s="28">
        <f t="shared" si="0"/>
        <v>7.0440652664498726</v>
      </c>
      <c r="K25" s="28">
        <f t="shared" si="0"/>
        <v>0.56706046563363977</v>
      </c>
      <c r="L25" s="28">
        <f t="shared" si="0"/>
        <v>4.0429840326089428</v>
      </c>
      <c r="M25" s="28">
        <f t="shared" si="0"/>
        <v>8.5926555049566922</v>
      </c>
      <c r="N25" s="28">
        <f t="shared" si="0"/>
        <v>-6.4120640771232811</v>
      </c>
      <c r="O25" s="28">
        <f t="shared" si="0"/>
        <v>2.6660794702368484</v>
      </c>
      <c r="P25" s="28">
        <f t="shared" si="0"/>
        <v>3.7008015441607256</v>
      </c>
      <c r="Q25" s="28">
        <f t="shared" si="0"/>
        <v>11.802413096113584</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 t="shared" ref="B31:Q46" si="1">IF(ISERROR((B5/$B5)*100),"..",(B5/$B5)*100)</f>
        <v>100</v>
      </c>
      <c r="C31" s="117">
        <f t="shared" si="1"/>
        <v>38.09210497966501</v>
      </c>
      <c r="D31" s="117">
        <f t="shared" si="1"/>
        <v>2523.2538604636447</v>
      </c>
      <c r="E31" s="117">
        <f t="shared" si="1"/>
        <v>215.76773214745222</v>
      </c>
      <c r="F31" s="117">
        <f t="shared" si="1"/>
        <v>15.774744132013746</v>
      </c>
      <c r="G31" s="117">
        <f t="shared" si="1"/>
        <v>26.30941305020642</v>
      </c>
      <c r="H31" s="117">
        <f t="shared" si="1"/>
        <v>31.619086823688612</v>
      </c>
      <c r="I31" s="117">
        <f t="shared" si="1"/>
        <v>7.5048882901226239</v>
      </c>
      <c r="J31" s="117">
        <f t="shared" si="1"/>
        <v>11.602557817622865</v>
      </c>
      <c r="K31" s="117">
        <f t="shared" si="1"/>
        <v>43.01614499367242</v>
      </c>
      <c r="L31" s="117">
        <f t="shared" si="1"/>
        <v>49.323967869703566</v>
      </c>
      <c r="M31" s="117">
        <f t="shared" si="1"/>
        <v>3.8884886161944987</v>
      </c>
      <c r="N31" s="117">
        <f t="shared" si="1"/>
        <v>41.03865405197282</v>
      </c>
      <c r="O31" s="117">
        <f t="shared" si="1"/>
        <v>6.5015787030890255</v>
      </c>
      <c r="P31" s="117">
        <f t="shared" si="1"/>
        <v>6.4998983631213463</v>
      </c>
      <c r="Q31" s="117">
        <f t="shared" si="1"/>
        <v>9.2171308427820797</v>
      </c>
      <c r="R31" s="55"/>
    </row>
    <row r="32" spans="1:18">
      <c r="A32" s="5">
        <v>1998</v>
      </c>
      <c r="B32" s="87">
        <f t="shared" si="1"/>
        <v>100</v>
      </c>
      <c r="C32" s="117">
        <f t="shared" si="1"/>
        <v>34.35515937500189</v>
      </c>
      <c r="D32" s="117">
        <f t="shared" si="1"/>
        <v>2357.0636170657613</v>
      </c>
      <c r="E32" s="117">
        <f t="shared" si="1"/>
        <v>201.65248969951008</v>
      </c>
      <c r="F32" s="117">
        <f t="shared" si="1"/>
        <v>16.781562833537521</v>
      </c>
      <c r="G32" s="117">
        <f t="shared" si="1"/>
        <v>26.510371745687504</v>
      </c>
      <c r="H32" s="117">
        <f t="shared" si="1"/>
        <v>34.990991790405012</v>
      </c>
      <c r="I32" s="117">
        <f t="shared" si="1"/>
        <v>7.2736290234005478</v>
      </c>
      <c r="J32" s="117">
        <f t="shared" si="1"/>
        <v>12.67655723511206</v>
      </c>
      <c r="K32" s="117">
        <f t="shared" si="1"/>
        <v>52.007505894896013</v>
      </c>
      <c r="L32" s="117">
        <f t="shared" si="1"/>
        <v>54.617064736838536</v>
      </c>
      <c r="M32" s="117">
        <f t="shared" si="1"/>
        <v>4.168502206961584</v>
      </c>
      <c r="N32" s="117">
        <f t="shared" si="1"/>
        <v>23.074297830775585</v>
      </c>
      <c r="O32" s="117">
        <f t="shared" si="1"/>
        <v>5.5664831869168117</v>
      </c>
      <c r="P32" s="117">
        <f t="shared" si="1"/>
        <v>5.9941506439215546</v>
      </c>
      <c r="Q32" s="117">
        <f t="shared" si="1"/>
        <v>8.4378124413860967</v>
      </c>
      <c r="R32" s="55"/>
    </row>
    <row r="33" spans="1:18">
      <c r="A33" s="5">
        <v>1999</v>
      </c>
      <c r="B33" s="87">
        <f t="shared" si="1"/>
        <v>100</v>
      </c>
      <c r="C33" s="117">
        <f t="shared" si="1"/>
        <v>38.717524014430751</v>
      </c>
      <c r="D33" s="117">
        <f t="shared" si="1"/>
        <v>2340.4686332399147</v>
      </c>
      <c r="E33" s="117">
        <f t="shared" si="1"/>
        <v>180.54731778076373</v>
      </c>
      <c r="F33" s="117">
        <f t="shared" si="1"/>
        <v>16.660953561987686</v>
      </c>
      <c r="G33" s="117">
        <f t="shared" si="1"/>
        <v>23.519271304694769</v>
      </c>
      <c r="H33" s="117">
        <f t="shared" si="1"/>
        <v>35.251475685564003</v>
      </c>
      <c r="I33" s="117">
        <f t="shared" si="1"/>
        <v>6.6353747289866387</v>
      </c>
      <c r="J33" s="117">
        <f t="shared" si="1"/>
        <v>12.449369017655503</v>
      </c>
      <c r="K33" s="117">
        <f t="shared" si="1"/>
        <v>55.032242674650568</v>
      </c>
      <c r="L33" s="117">
        <f t="shared" si="1"/>
        <v>62.060485376611851</v>
      </c>
      <c r="M33" s="117">
        <f t="shared" si="1"/>
        <v>3.4858775625164657</v>
      </c>
      <c r="N33" s="117">
        <f t="shared" si="1"/>
        <v>15.003405774509709</v>
      </c>
      <c r="O33" s="117">
        <f t="shared" si="1"/>
        <v>4.914875447475187</v>
      </c>
      <c r="P33" s="117">
        <f t="shared" si="1"/>
        <v>6.2328645500635282</v>
      </c>
      <c r="Q33" s="117">
        <f t="shared" si="1"/>
        <v>9.390664789769982</v>
      </c>
      <c r="R33" s="55"/>
    </row>
    <row r="34" spans="1:18">
      <c r="A34" s="5">
        <v>2000</v>
      </c>
      <c r="B34" s="87">
        <f t="shared" si="1"/>
        <v>100</v>
      </c>
      <c r="C34" s="117">
        <f t="shared" si="1"/>
        <v>37.861730835222026</v>
      </c>
      <c r="D34" s="117">
        <f t="shared" si="1"/>
        <v>2162.5469217609971</v>
      </c>
      <c r="E34" s="117">
        <f t="shared" si="1"/>
        <v>199.73675160232662</v>
      </c>
      <c r="F34" s="117">
        <f t="shared" si="1"/>
        <v>17.79549403811232</v>
      </c>
      <c r="G34" s="117">
        <f t="shared" si="1"/>
        <v>21.834413748847421</v>
      </c>
      <c r="H34" s="117">
        <f t="shared" si="1"/>
        <v>38.712753168243189</v>
      </c>
      <c r="I34" s="117">
        <f t="shared" si="1"/>
        <v>6.5682324623112605</v>
      </c>
      <c r="J34" s="117">
        <f t="shared" si="1"/>
        <v>12.513126876750702</v>
      </c>
      <c r="K34" s="117">
        <f t="shared" si="1"/>
        <v>54.362050144912679</v>
      </c>
      <c r="L34" s="117">
        <f t="shared" si="1"/>
        <v>61.372080302503853</v>
      </c>
      <c r="M34" s="117">
        <f t="shared" si="1"/>
        <v>3.5863172453624985</v>
      </c>
      <c r="N34" s="117">
        <f t="shared" si="1"/>
        <v>13.065223937213673</v>
      </c>
      <c r="O34" s="117">
        <f t="shared" si="1"/>
        <v>4.1458731479443029</v>
      </c>
      <c r="P34" s="117">
        <f t="shared" si="1"/>
        <v>5.839838673860525</v>
      </c>
      <c r="Q34" s="117">
        <f t="shared" si="1"/>
        <v>11.682623142157688</v>
      </c>
      <c r="R34" s="55"/>
    </row>
    <row r="35" spans="1:18">
      <c r="A35" s="5">
        <v>2001</v>
      </c>
      <c r="B35" s="87">
        <f t="shared" si="1"/>
        <v>100</v>
      </c>
      <c r="C35" s="117">
        <f t="shared" si="1"/>
        <v>46.943915966196812</v>
      </c>
      <c r="D35" s="117">
        <f t="shared" si="1"/>
        <v>2668.9179423589885</v>
      </c>
      <c r="E35" s="117">
        <f t="shared" si="1"/>
        <v>194.5469675402683</v>
      </c>
      <c r="F35" s="117">
        <f t="shared" si="1"/>
        <v>16.793409049326456</v>
      </c>
      <c r="G35" s="117">
        <f t="shared" si="1"/>
        <v>20.342391142278547</v>
      </c>
      <c r="H35" s="117">
        <f t="shared" si="1"/>
        <v>37.395482656010131</v>
      </c>
      <c r="I35" s="117">
        <f t="shared" si="1"/>
        <v>7.4783534114852319</v>
      </c>
      <c r="J35" s="117">
        <f t="shared" si="1"/>
        <v>12.838130497128997</v>
      </c>
      <c r="K35" s="117">
        <f t="shared" si="1"/>
        <v>51.748569686146709</v>
      </c>
      <c r="L35" s="117">
        <f t="shared" si="1"/>
        <v>71.792813240907648</v>
      </c>
      <c r="M35" s="117">
        <f t="shared" si="1"/>
        <v>3.3563851419185302</v>
      </c>
      <c r="N35" s="117">
        <f t="shared" si="1"/>
        <v>9.9255836109543765</v>
      </c>
      <c r="O35" s="117">
        <f t="shared" si="1"/>
        <v>4.0925062469529756</v>
      </c>
      <c r="P35" s="117">
        <f t="shared" si="1"/>
        <v>5.133357877263597</v>
      </c>
      <c r="Q35" s="117">
        <f t="shared" si="1"/>
        <v>13.742073097610238</v>
      </c>
      <c r="R35" s="55"/>
    </row>
    <row r="36" spans="1:18">
      <c r="A36" s="5">
        <v>2002</v>
      </c>
      <c r="B36" s="87">
        <f t="shared" si="1"/>
        <v>100</v>
      </c>
      <c r="C36" s="117">
        <f t="shared" si="1"/>
        <v>46.217273442353701</v>
      </c>
      <c r="D36" s="117">
        <f t="shared" si="1"/>
        <v>2574.0577541393632</v>
      </c>
      <c r="E36" s="117">
        <f t="shared" si="1"/>
        <v>263.05378945859934</v>
      </c>
      <c r="F36" s="117">
        <f t="shared" si="1"/>
        <v>17.740929581451827</v>
      </c>
      <c r="G36" s="117">
        <f t="shared" si="1"/>
        <v>22.645225143009579</v>
      </c>
      <c r="H36" s="117">
        <f t="shared" si="1"/>
        <v>35.598317674174311</v>
      </c>
      <c r="I36" s="117">
        <f t="shared" si="1"/>
        <v>7.1214719720820954</v>
      </c>
      <c r="J36" s="117">
        <f t="shared" si="1"/>
        <v>13.927630811171898</v>
      </c>
      <c r="K36" s="117">
        <f t="shared" si="1"/>
        <v>58.46988641671561</v>
      </c>
      <c r="L36" s="117">
        <f t="shared" si="1"/>
        <v>78.743978427404002</v>
      </c>
      <c r="M36" s="117">
        <f t="shared" si="1"/>
        <v>4.0367221138358129</v>
      </c>
      <c r="N36" s="117">
        <f t="shared" si="1"/>
        <v>8.7290119578504424</v>
      </c>
      <c r="O36" s="117">
        <f t="shared" si="1"/>
        <v>4.4186475554002911</v>
      </c>
      <c r="P36" s="117">
        <f t="shared" si="1"/>
        <v>5.1880071133519365</v>
      </c>
      <c r="Q36" s="117">
        <f t="shared" si="1"/>
        <v>13.79257310470568</v>
      </c>
      <c r="R36" s="55"/>
    </row>
    <row r="37" spans="1:18">
      <c r="A37" s="5">
        <v>2003</v>
      </c>
      <c r="B37" s="87">
        <f t="shared" si="1"/>
        <v>100</v>
      </c>
      <c r="C37" s="117">
        <f t="shared" si="1"/>
        <v>49.430394543214817</v>
      </c>
      <c r="D37" s="117">
        <f t="shared" si="1"/>
        <v>2607.6410323755272</v>
      </c>
      <c r="E37" s="117">
        <f t="shared" si="1"/>
        <v>232.46774919356187</v>
      </c>
      <c r="F37" s="117">
        <f t="shared" si="1"/>
        <v>19.039860711047254</v>
      </c>
      <c r="G37" s="117">
        <f t="shared" si="1"/>
        <v>21.292329036079174</v>
      </c>
      <c r="H37" s="117">
        <f t="shared" si="1"/>
        <v>38.506962169973121</v>
      </c>
      <c r="I37" s="117">
        <f t="shared" si="1"/>
        <v>8.7155606148647724</v>
      </c>
      <c r="J37" s="117">
        <f t="shared" si="1"/>
        <v>12.465397244578149</v>
      </c>
      <c r="K37" s="117">
        <f t="shared" si="1"/>
        <v>54.032787238709403</v>
      </c>
      <c r="L37" s="117">
        <f t="shared" si="1"/>
        <v>70.112609332126837</v>
      </c>
      <c r="M37" s="117">
        <f t="shared" si="1"/>
        <v>4.067017796007188</v>
      </c>
      <c r="N37" s="117">
        <f t="shared" si="1"/>
        <v>7.9390312687976774</v>
      </c>
      <c r="O37" s="117">
        <f t="shared" si="1"/>
        <v>3.9455394140362761</v>
      </c>
      <c r="P37" s="117">
        <f t="shared" si="1"/>
        <v>5.3285805976357317</v>
      </c>
      <c r="Q37" s="117">
        <f t="shared" si="1"/>
        <v>13.458989743583885</v>
      </c>
      <c r="R37" s="55"/>
    </row>
    <row r="38" spans="1:18">
      <c r="A38" s="5">
        <v>2004</v>
      </c>
      <c r="B38" s="87">
        <f t="shared" si="1"/>
        <v>100</v>
      </c>
      <c r="C38" s="117">
        <f t="shared" si="1"/>
        <v>52.698069642107569</v>
      </c>
      <c r="D38" s="117">
        <f t="shared" si="1"/>
        <v>2606.2400798226081</v>
      </c>
      <c r="E38" s="117">
        <f t="shared" si="1"/>
        <v>201.50493741418853</v>
      </c>
      <c r="F38" s="117">
        <f t="shared" si="1"/>
        <v>18.085781559178102</v>
      </c>
      <c r="G38" s="117">
        <f t="shared" si="1"/>
        <v>19.545103760634628</v>
      </c>
      <c r="H38" s="117">
        <f t="shared" si="1"/>
        <v>38.097376935679648</v>
      </c>
      <c r="I38" s="117">
        <f t="shared" si="1"/>
        <v>8.7955976680749579</v>
      </c>
      <c r="J38" s="117">
        <f t="shared" si="1"/>
        <v>12.695074536733625</v>
      </c>
      <c r="K38" s="117">
        <f t="shared" si="1"/>
        <v>53.735304077167314</v>
      </c>
      <c r="L38" s="117">
        <f t="shared" si="1"/>
        <v>70.40523191202233</v>
      </c>
      <c r="M38" s="117">
        <f t="shared" si="1"/>
        <v>5.4906315399168308</v>
      </c>
      <c r="N38" s="117">
        <f t="shared" si="1"/>
        <v>8.9476598724120162</v>
      </c>
      <c r="O38" s="117">
        <f t="shared" si="1"/>
        <v>5.3676827767651671</v>
      </c>
      <c r="P38" s="117">
        <f t="shared" si="1"/>
        <v>5.7759345719483903</v>
      </c>
      <c r="Q38" s="117">
        <f t="shared" si="1"/>
        <v>14.307522264841888</v>
      </c>
      <c r="R38" s="55"/>
    </row>
    <row r="39" spans="1:18">
      <c r="A39" s="5">
        <v>2005</v>
      </c>
      <c r="B39" s="87">
        <f t="shared" si="1"/>
        <v>100</v>
      </c>
      <c r="C39" s="117">
        <f t="shared" si="1"/>
        <v>47.474868654350885</v>
      </c>
      <c r="D39" s="117">
        <f t="shared" si="1"/>
        <v>2079.118569039968</v>
      </c>
      <c r="E39" s="117">
        <f t="shared" si="1"/>
        <v>187.08136276376277</v>
      </c>
      <c r="F39" s="117">
        <f t="shared" si="1"/>
        <v>17.506266767960348</v>
      </c>
      <c r="G39" s="117">
        <f t="shared" si="1"/>
        <v>20.826287901019686</v>
      </c>
      <c r="H39" s="117">
        <f t="shared" si="1"/>
        <v>37.52207996234791</v>
      </c>
      <c r="I39" s="117">
        <f t="shared" si="1"/>
        <v>8.3972748818166316</v>
      </c>
      <c r="J39" s="117">
        <f t="shared" si="1"/>
        <v>15.52460194570042</v>
      </c>
      <c r="K39" s="117">
        <f t="shared" si="1"/>
        <v>66.100722863107677</v>
      </c>
      <c r="L39" s="117">
        <f t="shared" si="1"/>
        <v>72.966359916813062</v>
      </c>
      <c r="M39" s="117">
        <f t="shared" si="1"/>
        <v>8.7908531928365683</v>
      </c>
      <c r="N39" s="117">
        <f t="shared" si="1"/>
        <v>6.6805641030591429</v>
      </c>
      <c r="O39" s="117">
        <f t="shared" si="1"/>
        <v>6.0017231819333476</v>
      </c>
      <c r="P39" s="117">
        <f t="shared" si="1"/>
        <v>6.1506957440045946</v>
      </c>
      <c r="Q39" s="117">
        <f t="shared" si="1"/>
        <v>15.396747266183612</v>
      </c>
      <c r="R39" s="55"/>
    </row>
    <row r="40" spans="1:18">
      <c r="A40" s="5">
        <v>2006</v>
      </c>
      <c r="B40" s="87">
        <f t="shared" si="1"/>
        <v>100</v>
      </c>
      <c r="C40" s="117">
        <f t="shared" si="1"/>
        <v>51.201419270409829</v>
      </c>
      <c r="D40" s="117">
        <f t="shared" si="1"/>
        <v>1841.1503858705348</v>
      </c>
      <c r="E40" s="117">
        <f t="shared" si="1"/>
        <v>198.46387965216522</v>
      </c>
      <c r="F40" s="117">
        <f t="shared" si="1"/>
        <v>19.00232982361668</v>
      </c>
      <c r="G40" s="117">
        <f t="shared" si="1"/>
        <v>21.888205645422225</v>
      </c>
      <c r="H40" s="117">
        <f t="shared" si="1"/>
        <v>38.181000991132102</v>
      </c>
      <c r="I40" s="117">
        <f t="shared" si="1"/>
        <v>8.2577823529484569</v>
      </c>
      <c r="J40" s="117">
        <f t="shared" si="1"/>
        <v>15.221609620873508</v>
      </c>
      <c r="K40" s="117">
        <f t="shared" si="1"/>
        <v>62.8281218392396</v>
      </c>
      <c r="L40" s="117">
        <f t="shared" si="1"/>
        <v>79.887843079827206</v>
      </c>
      <c r="M40" s="117">
        <f t="shared" si="1"/>
        <v>8.7213444150137551</v>
      </c>
      <c r="N40" s="117">
        <f t="shared" si="1"/>
        <v>6.2383614664099207</v>
      </c>
      <c r="O40" s="117">
        <f t="shared" si="1"/>
        <v>4.2707182880962309</v>
      </c>
      <c r="P40" s="117">
        <f t="shared" si="1"/>
        <v>6.3508184640498957</v>
      </c>
      <c r="Q40" s="117">
        <f t="shared" si="1"/>
        <v>14.75931290748494</v>
      </c>
      <c r="R40" s="55"/>
    </row>
    <row r="41" spans="1:18">
      <c r="A41" s="5">
        <v>2007</v>
      </c>
      <c r="B41" s="87">
        <f t="shared" si="1"/>
        <v>100</v>
      </c>
      <c r="C41" s="117">
        <f t="shared" si="1"/>
        <v>57.938424591155794</v>
      </c>
      <c r="D41" s="117">
        <f t="shared" si="1"/>
        <v>1706.9699382429114</v>
      </c>
      <c r="E41" s="117">
        <f t="shared" si="1"/>
        <v>183.17652272864228</v>
      </c>
      <c r="F41" s="117">
        <f t="shared" si="1"/>
        <v>23.402622065926433</v>
      </c>
      <c r="G41" s="117">
        <f t="shared" si="1"/>
        <v>20.573494231376017</v>
      </c>
      <c r="H41" s="117">
        <f t="shared" si="1"/>
        <v>38.267251359874535</v>
      </c>
      <c r="I41" s="117">
        <f t="shared" si="1"/>
        <v>9.6022643563786474</v>
      </c>
      <c r="J41" s="117">
        <f t="shared" si="1"/>
        <v>17.407303668314103</v>
      </c>
      <c r="K41" s="117">
        <f t="shared" si="1"/>
        <v>48.590764799397725</v>
      </c>
      <c r="L41" s="117">
        <f t="shared" si="1"/>
        <v>81.61738767359418</v>
      </c>
      <c r="M41" s="117">
        <f t="shared" si="1"/>
        <v>11.851432518215631</v>
      </c>
      <c r="N41" s="117">
        <f t="shared" si="1"/>
        <v>7.1189682252381576</v>
      </c>
      <c r="O41" s="117">
        <f t="shared" si="1"/>
        <v>4.7858980517554484</v>
      </c>
      <c r="P41" s="117">
        <f t="shared" si="1"/>
        <v>6.5658781028106503</v>
      </c>
      <c r="Q41" s="117">
        <f t="shared" si="1"/>
        <v>15.412912856488337</v>
      </c>
      <c r="R41" s="55"/>
    </row>
    <row r="42" spans="1:18">
      <c r="A42" s="5">
        <v>2008</v>
      </c>
      <c r="B42" s="87">
        <f t="shared" si="1"/>
        <v>100</v>
      </c>
      <c r="C42" s="117">
        <f t="shared" si="1"/>
        <v>65.035892841383301</v>
      </c>
      <c r="D42" s="117">
        <f t="shared" si="1"/>
        <v>1528.7335831285468</v>
      </c>
      <c r="E42" s="117">
        <f t="shared" si="1"/>
        <v>155.60136834893586</v>
      </c>
      <c r="F42" s="117">
        <f t="shared" si="1"/>
        <v>23.617488973581597</v>
      </c>
      <c r="G42" s="117">
        <f t="shared" si="1"/>
        <v>21.457432161001986</v>
      </c>
      <c r="H42" s="117">
        <f t="shared" si="1"/>
        <v>40.892544282263948</v>
      </c>
      <c r="I42" s="117">
        <f t="shared" si="1"/>
        <v>9.8967679436467701</v>
      </c>
      <c r="J42" s="117">
        <f t="shared" si="1"/>
        <v>18.330914898599712</v>
      </c>
      <c r="K42" s="117">
        <f t="shared" si="1"/>
        <v>48.309850239208934</v>
      </c>
      <c r="L42" s="117">
        <f t="shared" si="1"/>
        <v>82.994409703185283</v>
      </c>
      <c r="M42" s="117">
        <f t="shared" si="1"/>
        <v>10.128039559614962</v>
      </c>
      <c r="N42" s="117">
        <f t="shared" si="1"/>
        <v>7.3747169846827418</v>
      </c>
      <c r="O42" s="117">
        <f t="shared" si="1"/>
        <v>3.9362788289860005</v>
      </c>
      <c r="P42" s="117">
        <f t="shared" si="1"/>
        <v>6.0893795157545023</v>
      </c>
      <c r="Q42" s="117">
        <f t="shared" si="1"/>
        <v>20.403118312228269</v>
      </c>
      <c r="R42" s="55"/>
    </row>
    <row r="43" spans="1:18">
      <c r="A43" s="5">
        <v>2009</v>
      </c>
      <c r="B43" s="87">
        <f t="shared" si="1"/>
        <v>100</v>
      </c>
      <c r="C43" s="117">
        <f t="shared" si="1"/>
        <v>64.092047097015922</v>
      </c>
      <c r="D43" s="117">
        <f t="shared" si="1"/>
        <v>1643.7619610475142</v>
      </c>
      <c r="E43" s="117">
        <f t="shared" si="1"/>
        <v>157.54317347257597</v>
      </c>
      <c r="F43" s="117">
        <f t="shared" si="1"/>
        <v>22.332150472194385</v>
      </c>
      <c r="G43" s="117">
        <f t="shared" si="1"/>
        <v>24.789379892208306</v>
      </c>
      <c r="H43" s="117">
        <f t="shared" si="1"/>
        <v>39.959024234268327</v>
      </c>
      <c r="I43" s="117">
        <f t="shared" si="1"/>
        <v>10.06423105313786</v>
      </c>
      <c r="J43" s="117">
        <f t="shared" si="1"/>
        <v>20.771900960435897</v>
      </c>
      <c r="K43" s="117">
        <f t="shared" si="1"/>
        <v>49.069154070574179</v>
      </c>
      <c r="L43" s="117">
        <f t="shared" si="1"/>
        <v>81.80687036879138</v>
      </c>
      <c r="M43" s="117">
        <f t="shared" si="1"/>
        <v>8.4807486233751188</v>
      </c>
      <c r="N43" s="117">
        <f t="shared" si="1"/>
        <v>6.486237564694763</v>
      </c>
      <c r="O43" s="117">
        <f t="shared" si="1"/>
        <v>4.1930008522366435</v>
      </c>
      <c r="P43" s="117">
        <f t="shared" si="1"/>
        <v>6.7089224905807141</v>
      </c>
      <c r="Q43" s="117">
        <f t="shared" si="1"/>
        <v>26.439403935312438</v>
      </c>
      <c r="R43" s="55"/>
    </row>
    <row r="44" spans="1:18">
      <c r="A44" s="5">
        <v>2010</v>
      </c>
      <c r="B44" s="87">
        <f t="shared" si="1"/>
        <v>100</v>
      </c>
      <c r="C44" s="117">
        <f t="shared" si="1"/>
        <v>55.006900263833892</v>
      </c>
      <c r="D44" s="117">
        <f t="shared" si="1"/>
        <v>1658.5756016798236</v>
      </c>
      <c r="E44" s="117">
        <f t="shared" si="1"/>
        <v>172.99925125364476</v>
      </c>
      <c r="F44" s="117">
        <f t="shared" si="1"/>
        <v>22.773732960155591</v>
      </c>
      <c r="G44" s="117">
        <f t="shared" si="1"/>
        <v>27.54713456347276</v>
      </c>
      <c r="H44" s="117">
        <f t="shared" si="1"/>
        <v>41.348240412191259</v>
      </c>
      <c r="I44" s="117">
        <f t="shared" si="1"/>
        <v>9.9210726279583668</v>
      </c>
      <c r="J44" s="117">
        <f t="shared" si="1"/>
        <v>21.81757744021645</v>
      </c>
      <c r="K44" s="117">
        <f t="shared" si="1"/>
        <v>50.777126919952224</v>
      </c>
      <c r="L44" s="117">
        <f t="shared" si="1"/>
        <v>80.521818997821768</v>
      </c>
      <c r="M44" s="117">
        <f t="shared" si="1"/>
        <v>7.2188492929633723</v>
      </c>
      <c r="N44" s="117">
        <f t="shared" si="1"/>
        <v>5.9447046810251845</v>
      </c>
      <c r="O44" s="117">
        <f t="shared" si="1"/>
        <v>4.7610256882300259</v>
      </c>
      <c r="P44" s="117">
        <f t="shared" si="1"/>
        <v>7.4137292010998044</v>
      </c>
      <c r="Q44" s="117">
        <f t="shared" si="1"/>
        <v>31.4678358995208</v>
      </c>
      <c r="R44" s="55"/>
    </row>
    <row r="45" spans="1:18">
      <c r="A45" s="5">
        <v>2011</v>
      </c>
      <c r="B45" s="87" t="str">
        <f t="shared" si="1"/>
        <v>..</v>
      </c>
      <c r="C45" s="117" t="str">
        <f t="shared" si="1"/>
        <v>..</v>
      </c>
      <c r="D45" s="117" t="str">
        <f t="shared" si="1"/>
        <v>..</v>
      </c>
      <c r="E45" s="117" t="str">
        <f t="shared" si="1"/>
        <v>..</v>
      </c>
      <c r="F45" s="117" t="str">
        <f t="shared" si="1"/>
        <v>..</v>
      </c>
      <c r="G45" s="117" t="str">
        <f t="shared" si="1"/>
        <v>..</v>
      </c>
      <c r="H45" s="117" t="str">
        <f t="shared" si="1"/>
        <v>..</v>
      </c>
      <c r="I45" s="117" t="str">
        <f t="shared" si="1"/>
        <v>..</v>
      </c>
      <c r="J45" s="117" t="str">
        <f t="shared" si="1"/>
        <v>..</v>
      </c>
      <c r="K45" s="117" t="str">
        <f t="shared" si="1"/>
        <v>..</v>
      </c>
      <c r="L45" s="117" t="str">
        <f t="shared" si="1"/>
        <v>..</v>
      </c>
      <c r="M45" s="117" t="str">
        <f t="shared" si="1"/>
        <v>..</v>
      </c>
      <c r="N45" s="117" t="str">
        <f t="shared" si="1"/>
        <v>..</v>
      </c>
      <c r="O45" s="117" t="str">
        <f t="shared" si="1"/>
        <v>..</v>
      </c>
      <c r="P45" s="117" t="str">
        <f t="shared" si="1"/>
        <v>..</v>
      </c>
      <c r="Q45" s="117" t="str">
        <f t="shared" si="1"/>
        <v>..</v>
      </c>
      <c r="R45" s="55"/>
    </row>
    <row r="46" spans="1:18">
      <c r="A46" s="5">
        <v>2012</v>
      </c>
      <c r="B46" s="87" t="str">
        <f t="shared" si="1"/>
        <v>..</v>
      </c>
      <c r="C46" s="117" t="str">
        <f t="shared" si="1"/>
        <v>..</v>
      </c>
      <c r="D46" s="117" t="str">
        <f t="shared" si="1"/>
        <v>..</v>
      </c>
      <c r="E46" s="117" t="str">
        <f t="shared" si="1"/>
        <v>..</v>
      </c>
      <c r="F46" s="117" t="str">
        <f t="shared" si="1"/>
        <v>..</v>
      </c>
      <c r="G46" s="117" t="str">
        <f t="shared" si="1"/>
        <v>..</v>
      </c>
      <c r="H46" s="117" t="str">
        <f t="shared" si="1"/>
        <v>..</v>
      </c>
      <c r="I46" s="117" t="str">
        <f t="shared" si="1"/>
        <v>..</v>
      </c>
      <c r="J46" s="117" t="str">
        <f t="shared" si="1"/>
        <v>..</v>
      </c>
      <c r="K46" s="117" t="str">
        <f t="shared" si="1"/>
        <v>..</v>
      </c>
      <c r="L46" s="117" t="str">
        <f t="shared" si="1"/>
        <v>..</v>
      </c>
      <c r="M46" s="117" t="str">
        <f t="shared" si="1"/>
        <v>..</v>
      </c>
      <c r="N46" s="117" t="str">
        <f t="shared" si="1"/>
        <v>..</v>
      </c>
      <c r="O46" s="117" t="str">
        <f t="shared" si="1"/>
        <v>..</v>
      </c>
      <c r="P46" s="117" t="str">
        <f t="shared" si="1"/>
        <v>..</v>
      </c>
      <c r="Q46" s="117" t="str">
        <f t="shared" ref="Q46" si="2">IF(ISERROR((Q20/$B20)*100),"..",(Q20/$B20)*100)</f>
        <v>..</v>
      </c>
      <c r="R46" s="55"/>
    </row>
    <row r="48" spans="1:18">
      <c r="B48" s="116" t="s">
        <v>16</v>
      </c>
      <c r="C48" s="116" t="s">
        <v>59</v>
      </c>
      <c r="J48" s="116" t="s">
        <v>23</v>
      </c>
      <c r="K48" s="116" t="s">
        <v>26</v>
      </c>
    </row>
    <row r="49" spans="10:11">
      <c r="K49" s="116" t="s">
        <v>58</v>
      </c>
    </row>
    <row r="50" spans="10:11">
      <c r="J50" s="116" t="s">
        <v>16</v>
      </c>
      <c r="K50" s="116" t="s">
        <v>59</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58.xml><?xml version="1.0" encoding="utf-8"?>
<worksheet xmlns="http://schemas.openxmlformats.org/spreadsheetml/2006/main" xmlns:r="http://schemas.openxmlformats.org/officeDocument/2006/relationships">
  <sheetPr codeName="Sheet48">
    <tabColor theme="3"/>
  </sheetPr>
  <dimension ref="A1:R50"/>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Contents'!B98</f>
        <v>Table 77: M&amp;E Capital Intensity, Newfoundland and Labrador, Business Sector Industries, 1997-2010</v>
      </c>
      <c r="H1" s="7"/>
      <c r="J1" s="7" t="str">
        <f>B1 &amp; " (continued)"</f>
        <v>Table 77: M&amp;E Capital Intensity,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216</v>
      </c>
      <c r="C4" s="142"/>
      <c r="D4" s="142"/>
      <c r="E4" s="142"/>
      <c r="F4" s="142"/>
      <c r="G4" s="142"/>
      <c r="H4" s="142"/>
      <c r="I4" s="142"/>
      <c r="J4" s="142" t="s">
        <v>216</v>
      </c>
      <c r="K4" s="142"/>
      <c r="L4" s="142"/>
      <c r="M4" s="142"/>
      <c r="N4" s="142"/>
      <c r="O4" s="142"/>
      <c r="P4" s="142"/>
      <c r="Q4" s="142"/>
      <c r="R4" s="55"/>
    </row>
    <row r="5" spans="1:18">
      <c r="A5" s="5">
        <v>1997</v>
      </c>
      <c r="B5" s="87">
        <f>IF(ISERROR('M&amp;E_K_NFLD'!B33/Hrs_Wkd_NFLD!B5),"..",'M&amp;E_K_NFLD'!B33/Hrs_Wkd_NFLD!B5)</f>
        <v>10.746073384554387</v>
      </c>
      <c r="C5" s="21">
        <f>IF(ISERROR('M&amp;E_K_NFLD'!C33/Hrs_Wkd_NFLD!C5),"..",'M&amp;E_K_NFLD'!C33/Hrs_Wkd_NFLD!C5)</f>
        <v>15.595134754199655</v>
      </c>
      <c r="D5" s="21">
        <f>IF(ISERROR('M&amp;E_K_NFLD'!D33/Hrs_Wkd_NFLD!D5),"..",'M&amp;E_K_NFLD'!D33/Hrs_Wkd_NFLD!D5)</f>
        <v>29.816297766680616</v>
      </c>
      <c r="E5" s="21" t="str">
        <f>IF(ISERROR('M&amp;E_K_NFLD'!E33/Hrs_Wkd_NFLD!E5),"..",'M&amp;E_K_NFLD'!E33/Hrs_Wkd_NFLD!E5)</f>
        <v>..</v>
      </c>
      <c r="F5" s="21">
        <f>IF(ISERROR('M&amp;E_K_NFLD'!F33/Hrs_Wkd_NFLD!F5),"..",'M&amp;E_K_NFLD'!F33/Hrs_Wkd_NFLD!F5)</f>
        <v>2.8795327718201911</v>
      </c>
      <c r="G5" s="21">
        <f>IF(ISERROR('M&amp;E_K_NFLD'!G33/Hrs_Wkd_NFLD!G5),"..",'M&amp;E_K_NFLD'!G33/Hrs_Wkd_NFLD!G5)</f>
        <v>16.141636272635342</v>
      </c>
      <c r="H5" s="21">
        <f>IF(ISERROR('M&amp;E_K_NFLD'!H33/Hrs_Wkd_NFLD!H5),"..",'M&amp;E_K_NFLD'!H33/Hrs_Wkd_NFLD!H5)</f>
        <v>2.890784750566171</v>
      </c>
      <c r="I5" s="21">
        <f>IF(ISERROR('M&amp;E_K_NFLD'!I33/Hrs_Wkd_NFLD!I5),"..",'M&amp;E_K_NFLD'!I33/Hrs_Wkd_NFLD!I5)</f>
        <v>2.3936797431509369</v>
      </c>
      <c r="J5" s="21">
        <f>IF(ISERROR('M&amp;E_K_NFLD'!J33/Hrs_Wkd_NFLD!J5),"..",'M&amp;E_K_NFLD'!J33/Hrs_Wkd_NFLD!J5)</f>
        <v>30.312977780744973</v>
      </c>
      <c r="K5" s="21">
        <f>IF(ISERROR('M&amp;E_K_NFLD'!K33/Hrs_Wkd_NFLD!K5),"..",'M&amp;E_K_NFLD'!K33/Hrs_Wkd_NFLD!K5)</f>
        <v>32.191281632562642</v>
      </c>
      <c r="L5" s="21">
        <f>IF(ISERROR('M&amp;E_K_NFLD'!L33/Hrs_Wkd_NFLD!L5),"..",'M&amp;E_K_NFLD'!L33/Hrs_Wkd_NFLD!L5)</f>
        <v>13.785242057768727</v>
      </c>
      <c r="M5" s="21">
        <f>IF(ISERROR('M&amp;E_K_NFLD'!M33/Hrs_Wkd_NFLD!M5),"..",'M&amp;E_K_NFLD'!M33/Hrs_Wkd_NFLD!M5)</f>
        <v>0.89784517347159409</v>
      </c>
      <c r="N5" s="21" t="str">
        <f>IF(ISERROR('M&amp;E_K_NFLD'!N33/Hrs_Wkd_NFLD!N5),"..",'M&amp;E_K_NFLD'!N33/Hrs_Wkd_NFLD!N5)</f>
        <v>..</v>
      </c>
      <c r="O5" s="21">
        <f>IF(ISERROR('M&amp;E_K_NFLD'!O33/Hrs_Wkd_NFLD!O5),"..",'M&amp;E_K_NFLD'!O33/Hrs_Wkd_NFLD!O5)</f>
        <v>2.6389668880620332</v>
      </c>
      <c r="P5" s="21">
        <f>IF(ISERROR('M&amp;E_K_NFLD'!P33/Hrs_Wkd_NFLD!P5),"..",'M&amp;E_K_NFLD'!P33/Hrs_Wkd_NFLD!P5)</f>
        <v>1.0152032894637968</v>
      </c>
      <c r="Q5" s="21">
        <f>IF(ISERROR('M&amp;E_K_NFLD'!Q33/Hrs_Wkd_NFLD!Q5),"..",'M&amp;E_K_NFLD'!Q33/Hrs_Wkd_NFLD!Q5)</f>
        <v>0.13888337798257047</v>
      </c>
      <c r="R5" s="55"/>
    </row>
    <row r="6" spans="1:18">
      <c r="A6" s="5">
        <v>1998</v>
      </c>
      <c r="B6" s="87">
        <f>IF(ISERROR('M&amp;E_K_NFLD'!B34/Hrs_Wkd_NFLD!B6),"..",'M&amp;E_K_NFLD'!B34/Hrs_Wkd_NFLD!B6)</f>
        <v>10.599459436319931</v>
      </c>
      <c r="C6" s="21">
        <f>IF(ISERROR('M&amp;E_K_NFLD'!C34/Hrs_Wkd_NFLD!C6),"..",'M&amp;E_K_NFLD'!C34/Hrs_Wkd_NFLD!C6)</f>
        <v>13.676720436830335</v>
      </c>
      <c r="D6" s="21">
        <f>IF(ISERROR('M&amp;E_K_NFLD'!D34/Hrs_Wkd_NFLD!D6),"..",'M&amp;E_K_NFLD'!D34/Hrs_Wkd_NFLD!D6)</f>
        <v>27.820641940065961</v>
      </c>
      <c r="E6" s="21" t="str">
        <f>IF(ISERROR('M&amp;E_K_NFLD'!E34/Hrs_Wkd_NFLD!E6),"..",'M&amp;E_K_NFLD'!E34/Hrs_Wkd_NFLD!E6)</f>
        <v>..</v>
      </c>
      <c r="F6" s="21">
        <f>IF(ISERROR('M&amp;E_K_NFLD'!F34/Hrs_Wkd_NFLD!F6),"..",'M&amp;E_K_NFLD'!F34/Hrs_Wkd_NFLD!F6)</f>
        <v>3.1134377735803893</v>
      </c>
      <c r="G6" s="21">
        <f>IF(ISERROR('M&amp;E_K_NFLD'!G34/Hrs_Wkd_NFLD!G6),"..",'M&amp;E_K_NFLD'!G34/Hrs_Wkd_NFLD!G6)</f>
        <v>17.627079560947493</v>
      </c>
      <c r="H6" s="21">
        <f>IF(ISERROR('M&amp;E_K_NFLD'!H34/Hrs_Wkd_NFLD!H6),"..",'M&amp;E_K_NFLD'!H34/Hrs_Wkd_NFLD!H6)</f>
        <v>2.861457757526551</v>
      </c>
      <c r="I6" s="21">
        <f>IF(ISERROR('M&amp;E_K_NFLD'!I34/Hrs_Wkd_NFLD!I6),"..",'M&amp;E_K_NFLD'!I34/Hrs_Wkd_NFLD!I6)</f>
        <v>2.4515696756707896</v>
      </c>
      <c r="J6" s="21">
        <f>IF(ISERROR('M&amp;E_K_NFLD'!J34/Hrs_Wkd_NFLD!J6),"..",'M&amp;E_K_NFLD'!J34/Hrs_Wkd_NFLD!J6)</f>
        <v>26.229677645471039</v>
      </c>
      <c r="K6" s="21">
        <f>IF(ISERROR('M&amp;E_K_NFLD'!K34/Hrs_Wkd_NFLD!K6),"..",'M&amp;E_K_NFLD'!K34/Hrs_Wkd_NFLD!K6)</f>
        <v>36.612722864832953</v>
      </c>
      <c r="L6" s="21">
        <f>IF(ISERROR('M&amp;E_K_NFLD'!L34/Hrs_Wkd_NFLD!L6),"..",'M&amp;E_K_NFLD'!L34/Hrs_Wkd_NFLD!L6)</f>
        <v>15.511627925168037</v>
      </c>
      <c r="M6" s="21">
        <f>IF(ISERROR('M&amp;E_K_NFLD'!M34/Hrs_Wkd_NFLD!M6),"..",'M&amp;E_K_NFLD'!M34/Hrs_Wkd_NFLD!M6)</f>
        <v>1.1698838496723807</v>
      </c>
      <c r="N6" s="21" t="str">
        <f>IF(ISERROR('M&amp;E_K_NFLD'!N34/Hrs_Wkd_NFLD!N6),"..",'M&amp;E_K_NFLD'!N34/Hrs_Wkd_NFLD!N6)</f>
        <v>..</v>
      </c>
      <c r="O6" s="21">
        <f>IF(ISERROR('M&amp;E_K_NFLD'!O34/Hrs_Wkd_NFLD!O6),"..",'M&amp;E_K_NFLD'!O34/Hrs_Wkd_NFLD!O6)</f>
        <v>1.6435986262923559</v>
      </c>
      <c r="P6" s="21">
        <f>IF(ISERROR('M&amp;E_K_NFLD'!P34/Hrs_Wkd_NFLD!P6),"..",'M&amp;E_K_NFLD'!P34/Hrs_Wkd_NFLD!P6)</f>
        <v>0.99744838885963594</v>
      </c>
      <c r="Q6" s="21">
        <f>IF(ISERROR('M&amp;E_K_NFLD'!Q34/Hrs_Wkd_NFLD!Q6),"..",'M&amp;E_K_NFLD'!Q34/Hrs_Wkd_NFLD!Q6)</f>
        <v>0.20736321353361789</v>
      </c>
      <c r="R6" s="55"/>
    </row>
    <row r="7" spans="1:18">
      <c r="A7" s="5">
        <v>1999</v>
      </c>
      <c r="B7" s="87">
        <f>IF(ISERROR('M&amp;E_K_NFLD'!B35/Hrs_Wkd_NFLD!B7),"..",'M&amp;E_K_NFLD'!B35/Hrs_Wkd_NFLD!B7)</f>
        <v>9.7566447311452258</v>
      </c>
      <c r="C7" s="21">
        <f>IF(ISERROR('M&amp;E_K_NFLD'!C35/Hrs_Wkd_NFLD!C7),"..",'M&amp;E_K_NFLD'!C35/Hrs_Wkd_NFLD!C7)</f>
        <v>14.461891498476964</v>
      </c>
      <c r="D7" s="21">
        <f>IF(ISERROR('M&amp;E_K_NFLD'!D35/Hrs_Wkd_NFLD!D7),"..",'M&amp;E_K_NFLD'!D35/Hrs_Wkd_NFLD!D7)</f>
        <v>24.152803531255241</v>
      </c>
      <c r="E7" s="21" t="str">
        <f>IF(ISERROR('M&amp;E_K_NFLD'!E35/Hrs_Wkd_NFLD!E7),"..",'M&amp;E_K_NFLD'!E35/Hrs_Wkd_NFLD!E7)</f>
        <v>..</v>
      </c>
      <c r="F7" s="21">
        <f>IF(ISERROR('M&amp;E_K_NFLD'!F35/Hrs_Wkd_NFLD!F7),"..",'M&amp;E_K_NFLD'!F35/Hrs_Wkd_NFLD!F7)</f>
        <v>3.1709373536289083</v>
      </c>
      <c r="G7" s="21">
        <f>IF(ISERROR('M&amp;E_K_NFLD'!G35/Hrs_Wkd_NFLD!G7),"..",'M&amp;E_K_NFLD'!G35/Hrs_Wkd_NFLD!G7)</f>
        <v>14.48900014715125</v>
      </c>
      <c r="H7" s="21">
        <f>IF(ISERROR('M&amp;E_K_NFLD'!H35/Hrs_Wkd_NFLD!H7),"..",'M&amp;E_K_NFLD'!H35/Hrs_Wkd_NFLD!H7)</f>
        <v>2.5728753279669938</v>
      </c>
      <c r="I7" s="21">
        <f>IF(ISERROR('M&amp;E_K_NFLD'!I35/Hrs_Wkd_NFLD!I7),"..",'M&amp;E_K_NFLD'!I35/Hrs_Wkd_NFLD!I7)</f>
        <v>2.2139357264418194</v>
      </c>
      <c r="J7" s="21">
        <f>IF(ISERROR('M&amp;E_K_NFLD'!J35/Hrs_Wkd_NFLD!J7),"..",'M&amp;E_K_NFLD'!J35/Hrs_Wkd_NFLD!J7)</f>
        <v>25.239832064303307</v>
      </c>
      <c r="K7" s="21">
        <f>IF(ISERROR('M&amp;E_K_NFLD'!K35/Hrs_Wkd_NFLD!K7),"..",'M&amp;E_K_NFLD'!K35/Hrs_Wkd_NFLD!K7)</f>
        <v>32.42278462141315</v>
      </c>
      <c r="L7" s="21">
        <f>IF(ISERROR('M&amp;E_K_NFLD'!L35/Hrs_Wkd_NFLD!L7),"..",'M&amp;E_K_NFLD'!L35/Hrs_Wkd_NFLD!L7)</f>
        <v>17.139681387244035</v>
      </c>
      <c r="M7" s="21">
        <f>IF(ISERROR('M&amp;E_K_NFLD'!M35/Hrs_Wkd_NFLD!M7),"..",'M&amp;E_K_NFLD'!M35/Hrs_Wkd_NFLD!M7)</f>
        <v>1.0408024760835859</v>
      </c>
      <c r="N7" s="21" t="str">
        <f>IF(ISERROR('M&amp;E_K_NFLD'!N35/Hrs_Wkd_NFLD!N7),"..",'M&amp;E_K_NFLD'!N35/Hrs_Wkd_NFLD!N7)</f>
        <v>..</v>
      </c>
      <c r="O7" s="21">
        <f>IF(ISERROR('M&amp;E_K_NFLD'!O35/Hrs_Wkd_NFLD!O7),"..",'M&amp;E_K_NFLD'!O35/Hrs_Wkd_NFLD!O7)</f>
        <v>1.9223660006154633</v>
      </c>
      <c r="P7" s="21">
        <f>IF(ISERROR('M&amp;E_K_NFLD'!P35/Hrs_Wkd_NFLD!P7),"..",'M&amp;E_K_NFLD'!P35/Hrs_Wkd_NFLD!P7)</f>
        <v>0.93962318818428581</v>
      </c>
      <c r="Q7" s="21">
        <f>IF(ISERROR('M&amp;E_K_NFLD'!Q35/Hrs_Wkd_NFLD!Q7),"..",'M&amp;E_K_NFLD'!Q35/Hrs_Wkd_NFLD!Q7)</f>
        <v>0.22929769434775091</v>
      </c>
      <c r="R7" s="55"/>
    </row>
    <row r="8" spans="1:18">
      <c r="A8" s="5">
        <v>2000</v>
      </c>
      <c r="B8" s="87">
        <f>IF(ISERROR('M&amp;E_K_NFLD'!B36/Hrs_Wkd_NFLD!B8),"..",'M&amp;E_K_NFLD'!B36/Hrs_Wkd_NFLD!B8)</f>
        <v>11.601762770025363</v>
      </c>
      <c r="C8" s="21">
        <f>IF(ISERROR('M&amp;E_K_NFLD'!C36/Hrs_Wkd_NFLD!C8),"..",'M&amp;E_K_NFLD'!C36/Hrs_Wkd_NFLD!C8)</f>
        <v>14.341542661249736</v>
      </c>
      <c r="D8" s="21">
        <f>IF(ISERROR('M&amp;E_K_NFLD'!D36/Hrs_Wkd_NFLD!D8),"..",'M&amp;E_K_NFLD'!D36/Hrs_Wkd_NFLD!D8)</f>
        <v>63.816557755300565</v>
      </c>
      <c r="E8" s="21" t="str">
        <f>IF(ISERROR('M&amp;E_K_NFLD'!E36/Hrs_Wkd_NFLD!E8),"..",'M&amp;E_K_NFLD'!E36/Hrs_Wkd_NFLD!E8)</f>
        <v>..</v>
      </c>
      <c r="F8" s="21">
        <f>IF(ISERROR('M&amp;E_K_NFLD'!F36/Hrs_Wkd_NFLD!F8),"..",'M&amp;E_K_NFLD'!F36/Hrs_Wkd_NFLD!F8)</f>
        <v>3.6724506805344506</v>
      </c>
      <c r="G8" s="21">
        <f>IF(ISERROR('M&amp;E_K_NFLD'!G36/Hrs_Wkd_NFLD!G8),"..",'M&amp;E_K_NFLD'!G36/Hrs_Wkd_NFLD!G8)</f>
        <v>13.199221470296719</v>
      </c>
      <c r="H8" s="21">
        <f>IF(ISERROR('M&amp;E_K_NFLD'!H36/Hrs_Wkd_NFLD!H8),"..",'M&amp;E_K_NFLD'!H36/Hrs_Wkd_NFLD!H8)</f>
        <v>3.5173608539212187</v>
      </c>
      <c r="I8" s="21">
        <f>IF(ISERROR('M&amp;E_K_NFLD'!I36/Hrs_Wkd_NFLD!I8),"..",'M&amp;E_K_NFLD'!I36/Hrs_Wkd_NFLD!I8)</f>
        <v>2.2163008848554555</v>
      </c>
      <c r="J8" s="21">
        <f>IF(ISERROR('M&amp;E_K_NFLD'!J36/Hrs_Wkd_NFLD!J8),"..",'M&amp;E_K_NFLD'!J36/Hrs_Wkd_NFLD!J8)</f>
        <v>28.054960720125983</v>
      </c>
      <c r="K8" s="21">
        <f>IF(ISERROR('M&amp;E_K_NFLD'!K36/Hrs_Wkd_NFLD!K8),"..",'M&amp;E_K_NFLD'!K36/Hrs_Wkd_NFLD!K8)</f>
        <v>32.6785166593762</v>
      </c>
      <c r="L8" s="21">
        <f>IF(ISERROR('M&amp;E_K_NFLD'!L36/Hrs_Wkd_NFLD!L8),"..",'M&amp;E_K_NFLD'!L36/Hrs_Wkd_NFLD!L8)</f>
        <v>22.239228620906442</v>
      </c>
      <c r="M8" s="21">
        <f>IF(ISERROR('M&amp;E_K_NFLD'!M36/Hrs_Wkd_NFLD!M8),"..",'M&amp;E_K_NFLD'!M36/Hrs_Wkd_NFLD!M8)</f>
        <v>1.0760300172348125</v>
      </c>
      <c r="N8" s="21" t="str">
        <f>IF(ISERROR('M&amp;E_K_NFLD'!N36/Hrs_Wkd_NFLD!N8),"..",'M&amp;E_K_NFLD'!N36/Hrs_Wkd_NFLD!N8)</f>
        <v>..</v>
      </c>
      <c r="O8" s="21">
        <f>IF(ISERROR('M&amp;E_K_NFLD'!O36/Hrs_Wkd_NFLD!O8),"..",'M&amp;E_K_NFLD'!O36/Hrs_Wkd_NFLD!O8)</f>
        <v>1.7459774124109455</v>
      </c>
      <c r="P8" s="21">
        <f>IF(ISERROR('M&amp;E_K_NFLD'!P36/Hrs_Wkd_NFLD!P8),"..",'M&amp;E_K_NFLD'!P36/Hrs_Wkd_NFLD!P8)</f>
        <v>0.98010815113812055</v>
      </c>
      <c r="Q8" s="21">
        <f>IF(ISERROR('M&amp;E_K_NFLD'!Q36/Hrs_Wkd_NFLD!Q8),"..",'M&amp;E_K_NFLD'!Q36/Hrs_Wkd_NFLD!Q8)</f>
        <v>0.26871126139937396</v>
      </c>
      <c r="R8" s="55"/>
    </row>
    <row r="9" spans="1:18">
      <c r="A9" s="5">
        <v>2001</v>
      </c>
      <c r="B9" s="87">
        <f>IF(ISERROR('M&amp;E_K_NFLD'!B37/Hrs_Wkd_NFLD!B9),"..",'M&amp;E_K_NFLD'!B37/Hrs_Wkd_NFLD!B9)</f>
        <v>10.980259194840118</v>
      </c>
      <c r="C9" s="21">
        <f>IF(ISERROR('M&amp;E_K_NFLD'!C37/Hrs_Wkd_NFLD!C9),"..",'M&amp;E_K_NFLD'!C37/Hrs_Wkd_NFLD!C9)</f>
        <v>16.861313973323746</v>
      </c>
      <c r="D9" s="21">
        <f>IF(ISERROR('M&amp;E_K_NFLD'!D37/Hrs_Wkd_NFLD!D9),"..",'M&amp;E_K_NFLD'!D37/Hrs_Wkd_NFLD!D9)</f>
        <v>69.741492599902116</v>
      </c>
      <c r="E9" s="21" t="str">
        <f>IF(ISERROR('M&amp;E_K_NFLD'!E37/Hrs_Wkd_NFLD!E9),"..",'M&amp;E_K_NFLD'!E37/Hrs_Wkd_NFLD!E9)</f>
        <v>..</v>
      </c>
      <c r="F9" s="21">
        <f>IF(ISERROR('M&amp;E_K_NFLD'!F37/Hrs_Wkd_NFLD!F9),"..",'M&amp;E_K_NFLD'!F37/Hrs_Wkd_NFLD!F9)</f>
        <v>3.4254339383153432</v>
      </c>
      <c r="G9" s="21">
        <f>IF(ISERROR('M&amp;E_K_NFLD'!G37/Hrs_Wkd_NFLD!G9),"..",'M&amp;E_K_NFLD'!G37/Hrs_Wkd_NFLD!G9)</f>
        <v>11.59206152282348</v>
      </c>
      <c r="H9" s="21">
        <f>IF(ISERROR('M&amp;E_K_NFLD'!H37/Hrs_Wkd_NFLD!H9),"..",'M&amp;E_K_NFLD'!H37/Hrs_Wkd_NFLD!H9)</f>
        <v>3.3286356653241076</v>
      </c>
      <c r="I9" s="21">
        <f>IF(ISERROR('M&amp;E_K_NFLD'!I37/Hrs_Wkd_NFLD!I9),"..",'M&amp;E_K_NFLD'!I37/Hrs_Wkd_NFLD!I9)</f>
        <v>2.2819418041609381</v>
      </c>
      <c r="J9" s="21">
        <f>IF(ISERROR('M&amp;E_K_NFLD'!J37/Hrs_Wkd_NFLD!J9),"..",'M&amp;E_K_NFLD'!J37/Hrs_Wkd_NFLD!J9)</f>
        <v>27.0172913310744</v>
      </c>
      <c r="K9" s="21">
        <f>IF(ISERROR('M&amp;E_K_NFLD'!K37/Hrs_Wkd_NFLD!K9),"..",'M&amp;E_K_NFLD'!K37/Hrs_Wkd_NFLD!K9)</f>
        <v>30.4177351346667</v>
      </c>
      <c r="L9" s="21">
        <f>IF(ISERROR('M&amp;E_K_NFLD'!L37/Hrs_Wkd_NFLD!L9),"..",'M&amp;E_K_NFLD'!L37/Hrs_Wkd_NFLD!L9)</f>
        <v>28.091977388366612</v>
      </c>
      <c r="M9" s="21">
        <f>IF(ISERROR('M&amp;E_K_NFLD'!M37/Hrs_Wkd_NFLD!M9),"..",'M&amp;E_K_NFLD'!M37/Hrs_Wkd_NFLD!M9)</f>
        <v>1.0784064975250343</v>
      </c>
      <c r="N9" s="21" t="str">
        <f>IF(ISERROR('M&amp;E_K_NFLD'!N37/Hrs_Wkd_NFLD!N9),"..",'M&amp;E_K_NFLD'!N37/Hrs_Wkd_NFLD!N9)</f>
        <v>..</v>
      </c>
      <c r="O9" s="21">
        <f>IF(ISERROR('M&amp;E_K_NFLD'!O37/Hrs_Wkd_NFLD!O9),"..",'M&amp;E_K_NFLD'!O37/Hrs_Wkd_NFLD!O9)</f>
        <v>1.5291494182021725</v>
      </c>
      <c r="P9" s="21">
        <f>IF(ISERROR('M&amp;E_K_NFLD'!P37/Hrs_Wkd_NFLD!P9),"..",'M&amp;E_K_NFLD'!P37/Hrs_Wkd_NFLD!P9)</f>
        <v>0.81410553946260455</v>
      </c>
      <c r="Q9" s="21">
        <f>IF(ISERROR('M&amp;E_K_NFLD'!Q37/Hrs_Wkd_NFLD!Q9),"..",'M&amp;E_K_NFLD'!Q37/Hrs_Wkd_NFLD!Q9)</f>
        <v>0.27220266454506142</v>
      </c>
      <c r="R9" s="55"/>
    </row>
    <row r="10" spans="1:18">
      <c r="A10" s="5">
        <v>2002</v>
      </c>
      <c r="B10" s="87">
        <f>IF(ISERROR('M&amp;E_K_NFLD'!B38/Hrs_Wkd_NFLD!B10),"..",'M&amp;E_K_NFLD'!B38/Hrs_Wkd_NFLD!B10)</f>
        <v>11.309820508897179</v>
      </c>
      <c r="C10" s="21">
        <f>IF(ISERROR('M&amp;E_K_NFLD'!C38/Hrs_Wkd_NFLD!C10),"..",'M&amp;E_K_NFLD'!C38/Hrs_Wkd_NFLD!C10)</f>
        <v>16.891031569835921</v>
      </c>
      <c r="D10" s="21">
        <f>IF(ISERROR('M&amp;E_K_NFLD'!D38/Hrs_Wkd_NFLD!D10),"..",'M&amp;E_K_NFLD'!D38/Hrs_Wkd_NFLD!D10)</f>
        <v>64.894756929437648</v>
      </c>
      <c r="E10" s="21" t="str">
        <f>IF(ISERROR('M&amp;E_K_NFLD'!E38/Hrs_Wkd_NFLD!E10),"..",'M&amp;E_K_NFLD'!E38/Hrs_Wkd_NFLD!E10)</f>
        <v>..</v>
      </c>
      <c r="F10" s="21">
        <f>IF(ISERROR('M&amp;E_K_NFLD'!F38/Hrs_Wkd_NFLD!F10),"..",'M&amp;E_K_NFLD'!F38/Hrs_Wkd_NFLD!F10)</f>
        <v>3.490541878460411</v>
      </c>
      <c r="G10" s="21">
        <f>IF(ISERROR('M&amp;E_K_NFLD'!G38/Hrs_Wkd_NFLD!G10),"..",'M&amp;E_K_NFLD'!G38/Hrs_Wkd_NFLD!G10)</f>
        <v>13.49091449506496</v>
      </c>
      <c r="H10" s="21">
        <f>IF(ISERROR('M&amp;E_K_NFLD'!H38/Hrs_Wkd_NFLD!H10),"..",'M&amp;E_K_NFLD'!H38/Hrs_Wkd_NFLD!H10)</f>
        <v>3.0990271282924224</v>
      </c>
      <c r="I10" s="21">
        <f>IF(ISERROR('M&amp;E_K_NFLD'!I38/Hrs_Wkd_NFLD!I10),"..",'M&amp;E_K_NFLD'!I38/Hrs_Wkd_NFLD!I10)</f>
        <v>2.1477921305034546</v>
      </c>
      <c r="J10" s="21">
        <f>IF(ISERROR('M&amp;E_K_NFLD'!J38/Hrs_Wkd_NFLD!J10),"..",'M&amp;E_K_NFLD'!J38/Hrs_Wkd_NFLD!J10)</f>
        <v>26.999408570003443</v>
      </c>
      <c r="K10" s="21">
        <f>IF(ISERROR('M&amp;E_K_NFLD'!K38/Hrs_Wkd_NFLD!K10),"..",'M&amp;E_K_NFLD'!K38/Hrs_Wkd_NFLD!K10)</f>
        <v>36.580645310767807</v>
      </c>
      <c r="L10" s="21">
        <f>IF(ISERROR('M&amp;E_K_NFLD'!L38/Hrs_Wkd_NFLD!L10),"..",'M&amp;E_K_NFLD'!L38/Hrs_Wkd_NFLD!L10)</f>
        <v>34.264067479583176</v>
      </c>
      <c r="M10" s="21">
        <f>IF(ISERROR('M&amp;E_K_NFLD'!M38/Hrs_Wkd_NFLD!M10),"..",'M&amp;E_K_NFLD'!M38/Hrs_Wkd_NFLD!M10)</f>
        <v>1.4339475751783386</v>
      </c>
      <c r="N10" s="21" t="str">
        <f>IF(ISERROR('M&amp;E_K_NFLD'!N38/Hrs_Wkd_NFLD!N10),"..",'M&amp;E_K_NFLD'!N38/Hrs_Wkd_NFLD!N10)</f>
        <v>..</v>
      </c>
      <c r="O10" s="21">
        <f>IF(ISERROR('M&amp;E_K_NFLD'!O38/Hrs_Wkd_NFLD!O10),"..",'M&amp;E_K_NFLD'!O38/Hrs_Wkd_NFLD!O10)</f>
        <v>2.0020711207945374</v>
      </c>
      <c r="P10" s="21">
        <f>IF(ISERROR('M&amp;E_K_NFLD'!P38/Hrs_Wkd_NFLD!P10),"..",'M&amp;E_K_NFLD'!P38/Hrs_Wkd_NFLD!P10)</f>
        <v>0.86616490893095011</v>
      </c>
      <c r="Q10" s="21">
        <f>IF(ISERROR('M&amp;E_K_NFLD'!Q38/Hrs_Wkd_NFLD!Q10),"..",'M&amp;E_K_NFLD'!Q38/Hrs_Wkd_NFLD!Q10)</f>
        <v>0.36192544416557193</v>
      </c>
      <c r="R10" s="55"/>
    </row>
    <row r="11" spans="1:18">
      <c r="A11" s="5">
        <v>2003</v>
      </c>
      <c r="B11" s="87">
        <f>IF(ISERROR('M&amp;E_K_NFLD'!B39/Hrs_Wkd_NFLD!B11),"..",'M&amp;E_K_NFLD'!B39/Hrs_Wkd_NFLD!B11)</f>
        <v>11.811238704234123</v>
      </c>
      <c r="C11" s="21">
        <f>IF(ISERROR('M&amp;E_K_NFLD'!C39/Hrs_Wkd_NFLD!C11),"..",'M&amp;E_K_NFLD'!C39/Hrs_Wkd_NFLD!C11)</f>
        <v>18.086973691082285</v>
      </c>
      <c r="D11" s="21">
        <f>IF(ISERROR('M&amp;E_K_NFLD'!D39/Hrs_Wkd_NFLD!D11),"..",'M&amp;E_K_NFLD'!D39/Hrs_Wkd_NFLD!D11)</f>
        <v>86.815048722599002</v>
      </c>
      <c r="E11" s="21" t="str">
        <f>IF(ISERROR('M&amp;E_K_NFLD'!E39/Hrs_Wkd_NFLD!E11),"..",'M&amp;E_K_NFLD'!E39/Hrs_Wkd_NFLD!E11)</f>
        <v>..</v>
      </c>
      <c r="F11" s="21">
        <f>IF(ISERROR('M&amp;E_K_NFLD'!F39/Hrs_Wkd_NFLD!F11),"..",'M&amp;E_K_NFLD'!F39/Hrs_Wkd_NFLD!F11)</f>
        <v>3.8024151037232197</v>
      </c>
      <c r="G11" s="21">
        <f>IF(ISERROR('M&amp;E_K_NFLD'!G39/Hrs_Wkd_NFLD!G11),"..",'M&amp;E_K_NFLD'!G39/Hrs_Wkd_NFLD!G11)</f>
        <v>12.604220943123206</v>
      </c>
      <c r="H11" s="21">
        <f>IF(ISERROR('M&amp;E_K_NFLD'!H39/Hrs_Wkd_NFLD!H11),"..",'M&amp;E_K_NFLD'!H39/Hrs_Wkd_NFLD!H11)</f>
        <v>3.5354205409690573</v>
      </c>
      <c r="I11" s="21">
        <f>IF(ISERROR('M&amp;E_K_NFLD'!I39/Hrs_Wkd_NFLD!I11),"..",'M&amp;E_K_NFLD'!I39/Hrs_Wkd_NFLD!I11)</f>
        <v>2.6417942644656018</v>
      </c>
      <c r="J11" s="21">
        <f>IF(ISERROR('M&amp;E_K_NFLD'!J39/Hrs_Wkd_NFLD!J11),"..",'M&amp;E_K_NFLD'!J39/Hrs_Wkd_NFLD!J11)</f>
        <v>22.529224337690042</v>
      </c>
      <c r="K11" s="21">
        <f>IF(ISERROR('M&amp;E_K_NFLD'!K39/Hrs_Wkd_NFLD!K11),"..",'M&amp;E_K_NFLD'!K39/Hrs_Wkd_NFLD!K11)</f>
        <v>34.362628879967659</v>
      </c>
      <c r="L11" s="21">
        <f>IF(ISERROR('M&amp;E_K_NFLD'!L39/Hrs_Wkd_NFLD!L11),"..",'M&amp;E_K_NFLD'!L39/Hrs_Wkd_NFLD!L11)</f>
        <v>30.145194790330812</v>
      </c>
      <c r="M11" s="21">
        <f>IF(ISERROR('M&amp;E_K_NFLD'!M39/Hrs_Wkd_NFLD!M11),"..",'M&amp;E_K_NFLD'!M39/Hrs_Wkd_NFLD!M11)</f>
        <v>1.4459613985139919</v>
      </c>
      <c r="N11" s="21" t="str">
        <f>IF(ISERROR('M&amp;E_K_NFLD'!N39/Hrs_Wkd_NFLD!N11),"..",'M&amp;E_K_NFLD'!N39/Hrs_Wkd_NFLD!N11)</f>
        <v>..</v>
      </c>
      <c r="O11" s="21">
        <f>IF(ISERROR('M&amp;E_K_NFLD'!O39/Hrs_Wkd_NFLD!O11),"..",'M&amp;E_K_NFLD'!O39/Hrs_Wkd_NFLD!O11)</f>
        <v>1.7560664222555737</v>
      </c>
      <c r="P11" s="21">
        <f>IF(ISERROR('M&amp;E_K_NFLD'!P39/Hrs_Wkd_NFLD!P11),"..",'M&amp;E_K_NFLD'!P39/Hrs_Wkd_NFLD!P11)</f>
        <v>0.99893556135926098</v>
      </c>
      <c r="Q11" s="21">
        <f>IF(ISERROR('M&amp;E_K_NFLD'!Q39/Hrs_Wkd_NFLD!Q11),"..",'M&amp;E_K_NFLD'!Q39/Hrs_Wkd_NFLD!Q11)</f>
        <v>0.39558322809179036</v>
      </c>
      <c r="R11" s="55"/>
    </row>
    <row r="12" spans="1:18">
      <c r="A12" s="5">
        <v>2004</v>
      </c>
      <c r="B12" s="87">
        <f>IF(ISERROR('M&amp;E_K_NFLD'!B40/Hrs_Wkd_NFLD!B12),"..",'M&amp;E_K_NFLD'!B40/Hrs_Wkd_NFLD!B12)</f>
        <v>12.680361998168587</v>
      </c>
      <c r="C12" s="21">
        <f>IF(ISERROR('M&amp;E_K_NFLD'!C40/Hrs_Wkd_NFLD!C12),"..",'M&amp;E_K_NFLD'!C40/Hrs_Wkd_NFLD!C12)</f>
        <v>19.334173588819581</v>
      </c>
      <c r="D12" s="21">
        <f>IF(ISERROR('M&amp;E_K_NFLD'!D40/Hrs_Wkd_NFLD!D12),"..",'M&amp;E_K_NFLD'!D40/Hrs_Wkd_NFLD!D12)</f>
        <v>116.19867891653774</v>
      </c>
      <c r="E12" s="21" t="str">
        <f>IF(ISERROR('M&amp;E_K_NFLD'!E40/Hrs_Wkd_NFLD!E12),"..",'M&amp;E_K_NFLD'!E40/Hrs_Wkd_NFLD!E12)</f>
        <v>..</v>
      </c>
      <c r="F12" s="21">
        <f>IF(ISERROR('M&amp;E_K_NFLD'!F40/Hrs_Wkd_NFLD!F12),"..",'M&amp;E_K_NFLD'!F40/Hrs_Wkd_NFLD!F12)</f>
        <v>3.7159663302599188</v>
      </c>
      <c r="G12" s="21">
        <f>IF(ISERROR('M&amp;E_K_NFLD'!G40/Hrs_Wkd_NFLD!G12),"..",'M&amp;E_K_NFLD'!G40/Hrs_Wkd_NFLD!G12)</f>
        <v>12.098654623058099</v>
      </c>
      <c r="H12" s="21">
        <f>IF(ISERROR('M&amp;E_K_NFLD'!H40/Hrs_Wkd_NFLD!H12),"..",'M&amp;E_K_NFLD'!H40/Hrs_Wkd_NFLD!H12)</f>
        <v>3.4392228979325621</v>
      </c>
      <c r="I12" s="21">
        <f>IF(ISERROR('M&amp;E_K_NFLD'!I40/Hrs_Wkd_NFLD!I12),"..",'M&amp;E_K_NFLD'!I40/Hrs_Wkd_NFLD!I12)</f>
        <v>2.7340811171397448</v>
      </c>
      <c r="J12" s="21">
        <f>IF(ISERROR('M&amp;E_K_NFLD'!J40/Hrs_Wkd_NFLD!J12),"..",'M&amp;E_K_NFLD'!J40/Hrs_Wkd_NFLD!J12)</f>
        <v>22.708957691415904</v>
      </c>
      <c r="K12" s="21">
        <f>IF(ISERROR('M&amp;E_K_NFLD'!K40/Hrs_Wkd_NFLD!K12),"..",'M&amp;E_K_NFLD'!K40/Hrs_Wkd_NFLD!K12)</f>
        <v>31.776877283461392</v>
      </c>
      <c r="L12" s="21">
        <f>IF(ISERROR('M&amp;E_K_NFLD'!L40/Hrs_Wkd_NFLD!L12),"..",'M&amp;E_K_NFLD'!L40/Hrs_Wkd_NFLD!L12)</f>
        <v>31.728024084631372</v>
      </c>
      <c r="M12" s="21">
        <f>IF(ISERROR('M&amp;E_K_NFLD'!M40/Hrs_Wkd_NFLD!M12),"..",'M&amp;E_K_NFLD'!M40/Hrs_Wkd_NFLD!M12)</f>
        <v>1.9165275489385007</v>
      </c>
      <c r="N12" s="21" t="str">
        <f>IF(ISERROR('M&amp;E_K_NFLD'!N40/Hrs_Wkd_NFLD!N12),"..",'M&amp;E_K_NFLD'!N40/Hrs_Wkd_NFLD!N12)</f>
        <v>..</v>
      </c>
      <c r="O12" s="21">
        <f>IF(ISERROR('M&amp;E_K_NFLD'!O40/Hrs_Wkd_NFLD!O12),"..",'M&amp;E_K_NFLD'!O40/Hrs_Wkd_NFLD!O12)</f>
        <v>2.3313316994106597</v>
      </c>
      <c r="P12" s="21">
        <f>IF(ISERROR('M&amp;E_K_NFLD'!P40/Hrs_Wkd_NFLD!P12),"..",'M&amp;E_K_NFLD'!P40/Hrs_Wkd_NFLD!P12)</f>
        <v>1.1810859326577925</v>
      </c>
      <c r="Q12" s="21">
        <f>IF(ISERROR('M&amp;E_K_NFLD'!Q40/Hrs_Wkd_NFLD!Q12),"..",'M&amp;E_K_NFLD'!Q40/Hrs_Wkd_NFLD!Q12)</f>
        <v>0.47032635738553841</v>
      </c>
      <c r="R12" s="55"/>
    </row>
    <row r="13" spans="1:18">
      <c r="A13" s="5">
        <v>2005</v>
      </c>
      <c r="B13" s="87">
        <f>IF(ISERROR('M&amp;E_K_NFLD'!B41/Hrs_Wkd_NFLD!B13),"..",'M&amp;E_K_NFLD'!B41/Hrs_Wkd_NFLD!B13)</f>
        <v>13.799552513888059</v>
      </c>
      <c r="C13" s="21">
        <f>IF(ISERROR('M&amp;E_K_NFLD'!C41/Hrs_Wkd_NFLD!C13),"..",'M&amp;E_K_NFLD'!C41/Hrs_Wkd_NFLD!C13)</f>
        <v>18.314756181353562</v>
      </c>
      <c r="D13" s="21">
        <f>IF(ISERROR('M&amp;E_K_NFLD'!D41/Hrs_Wkd_NFLD!D13),"..",'M&amp;E_K_NFLD'!D41/Hrs_Wkd_NFLD!D13)</f>
        <v>95.726741666556023</v>
      </c>
      <c r="E13" s="21" t="str">
        <f>IF(ISERROR('M&amp;E_K_NFLD'!E41/Hrs_Wkd_NFLD!E13),"..",'M&amp;E_K_NFLD'!E41/Hrs_Wkd_NFLD!E13)</f>
        <v>..</v>
      </c>
      <c r="F13" s="21">
        <f>IF(ISERROR('M&amp;E_K_NFLD'!F41/Hrs_Wkd_NFLD!F13),"..",'M&amp;E_K_NFLD'!F41/Hrs_Wkd_NFLD!F13)</f>
        <v>3.9246196431665625</v>
      </c>
      <c r="G13" s="21">
        <f>IF(ISERROR('M&amp;E_K_NFLD'!G41/Hrs_Wkd_NFLD!G13),"..",'M&amp;E_K_NFLD'!G41/Hrs_Wkd_NFLD!G13)</f>
        <v>15.966980787859047</v>
      </c>
      <c r="H13" s="21">
        <f>IF(ISERROR('M&amp;E_K_NFLD'!H41/Hrs_Wkd_NFLD!H13),"..",'M&amp;E_K_NFLD'!H41/Hrs_Wkd_NFLD!H13)</f>
        <v>3.64866750875143</v>
      </c>
      <c r="I13" s="21">
        <f>IF(ISERROR('M&amp;E_K_NFLD'!I41/Hrs_Wkd_NFLD!I13),"..",'M&amp;E_K_NFLD'!I41/Hrs_Wkd_NFLD!I13)</f>
        <v>2.8182221171137454</v>
      </c>
      <c r="J13" s="21">
        <f>IF(ISERROR('M&amp;E_K_NFLD'!J41/Hrs_Wkd_NFLD!J13),"..",'M&amp;E_K_NFLD'!J41/Hrs_Wkd_NFLD!J13)</f>
        <v>28.924501482800924</v>
      </c>
      <c r="K13" s="21">
        <f>IF(ISERROR('M&amp;E_K_NFLD'!K41/Hrs_Wkd_NFLD!K13),"..",'M&amp;E_K_NFLD'!K41/Hrs_Wkd_NFLD!K13)</f>
        <v>39.908762773084881</v>
      </c>
      <c r="L13" s="21">
        <f>IF(ISERROR('M&amp;E_K_NFLD'!L41/Hrs_Wkd_NFLD!L13),"..",'M&amp;E_K_NFLD'!L41/Hrs_Wkd_NFLD!L13)</f>
        <v>36.530078518632429</v>
      </c>
      <c r="M13" s="21">
        <f>IF(ISERROR('M&amp;E_K_NFLD'!M41/Hrs_Wkd_NFLD!M13),"..",'M&amp;E_K_NFLD'!M41/Hrs_Wkd_NFLD!M13)</f>
        <v>2.3797002403069047</v>
      </c>
      <c r="N13" s="21" t="str">
        <f>IF(ISERROR('M&amp;E_K_NFLD'!N41/Hrs_Wkd_NFLD!N13),"..",'M&amp;E_K_NFLD'!N41/Hrs_Wkd_NFLD!N13)</f>
        <v>..</v>
      </c>
      <c r="O13" s="21">
        <f>IF(ISERROR('M&amp;E_K_NFLD'!O41/Hrs_Wkd_NFLD!O13),"..",'M&amp;E_K_NFLD'!O41/Hrs_Wkd_NFLD!O13)</f>
        <v>3.409490353104796</v>
      </c>
      <c r="P13" s="21">
        <f>IF(ISERROR('M&amp;E_K_NFLD'!P41/Hrs_Wkd_NFLD!P13),"..",'M&amp;E_K_NFLD'!P41/Hrs_Wkd_NFLD!P13)</f>
        <v>1.2750455388158521</v>
      </c>
      <c r="Q13" s="21">
        <f>IF(ISERROR('M&amp;E_K_NFLD'!Q41/Hrs_Wkd_NFLD!Q13),"..",'M&amp;E_K_NFLD'!Q41/Hrs_Wkd_NFLD!Q13)</f>
        <v>0.51296367505873408</v>
      </c>
      <c r="R13" s="55"/>
    </row>
    <row r="14" spans="1:18">
      <c r="A14" s="5">
        <v>2006</v>
      </c>
      <c r="B14" s="87">
        <f>IF(ISERROR('M&amp;E_K_NFLD'!B42/Hrs_Wkd_NFLD!B14),"..",'M&amp;E_K_NFLD'!B42/Hrs_Wkd_NFLD!B14)</f>
        <v>13.685663017341374</v>
      </c>
      <c r="C14" s="21">
        <f>IF(ISERROR('M&amp;E_K_NFLD'!C42/Hrs_Wkd_NFLD!C14),"..",'M&amp;E_K_NFLD'!C42/Hrs_Wkd_NFLD!C14)</f>
        <v>19.451871772354725</v>
      </c>
      <c r="D14" s="21">
        <f>IF(ISERROR('M&amp;E_K_NFLD'!D42/Hrs_Wkd_NFLD!D14),"..",'M&amp;E_K_NFLD'!D42/Hrs_Wkd_NFLD!D14)</f>
        <v>85.129866087407748</v>
      </c>
      <c r="E14" s="21" t="str">
        <f>IF(ISERROR('M&amp;E_K_NFLD'!E42/Hrs_Wkd_NFLD!E14),"..",'M&amp;E_K_NFLD'!E42/Hrs_Wkd_NFLD!E14)</f>
        <v>..</v>
      </c>
      <c r="F14" s="21">
        <f>IF(ISERROR('M&amp;E_K_NFLD'!F42/Hrs_Wkd_NFLD!F14),"..",'M&amp;E_K_NFLD'!F42/Hrs_Wkd_NFLD!F14)</f>
        <v>4.2931404301697551</v>
      </c>
      <c r="G14" s="21">
        <f>IF(ISERROR('M&amp;E_K_NFLD'!G42/Hrs_Wkd_NFLD!G14),"..",'M&amp;E_K_NFLD'!G42/Hrs_Wkd_NFLD!G14)</f>
        <v>16.127958739408808</v>
      </c>
      <c r="H14" s="21">
        <f>IF(ISERROR('M&amp;E_K_NFLD'!H42/Hrs_Wkd_NFLD!H14),"..",'M&amp;E_K_NFLD'!H42/Hrs_Wkd_NFLD!H14)</f>
        <v>3.8270024230131203</v>
      </c>
      <c r="I14" s="21">
        <f>IF(ISERROR('M&amp;E_K_NFLD'!I42/Hrs_Wkd_NFLD!I14),"..",'M&amp;E_K_NFLD'!I42/Hrs_Wkd_NFLD!I14)</f>
        <v>2.576988536930366</v>
      </c>
      <c r="J14" s="21">
        <f>IF(ISERROR('M&amp;E_K_NFLD'!J42/Hrs_Wkd_NFLD!J14),"..",'M&amp;E_K_NFLD'!J42/Hrs_Wkd_NFLD!J14)</f>
        <v>26.69442106108631</v>
      </c>
      <c r="K14" s="21">
        <f>IF(ISERROR('M&amp;E_K_NFLD'!K42/Hrs_Wkd_NFLD!K14),"..",'M&amp;E_K_NFLD'!K42/Hrs_Wkd_NFLD!K14)</f>
        <v>41.386261571875792</v>
      </c>
      <c r="L14" s="21">
        <f>IF(ISERROR('M&amp;E_K_NFLD'!L42/Hrs_Wkd_NFLD!L14),"..",'M&amp;E_K_NFLD'!L42/Hrs_Wkd_NFLD!L14)</f>
        <v>40.597525318551526</v>
      </c>
      <c r="M14" s="21">
        <f>IF(ISERROR('M&amp;E_K_NFLD'!M42/Hrs_Wkd_NFLD!M14),"..",'M&amp;E_K_NFLD'!M42/Hrs_Wkd_NFLD!M14)</f>
        <v>2.4431182432949949</v>
      </c>
      <c r="N14" s="21" t="str">
        <f>IF(ISERROR('M&amp;E_K_NFLD'!N42/Hrs_Wkd_NFLD!N14),"..",'M&amp;E_K_NFLD'!N42/Hrs_Wkd_NFLD!N14)</f>
        <v>..</v>
      </c>
      <c r="O14" s="21">
        <f>IF(ISERROR('M&amp;E_K_NFLD'!O42/Hrs_Wkd_NFLD!O14),"..",'M&amp;E_K_NFLD'!O42/Hrs_Wkd_NFLD!O14)</f>
        <v>2.3872679162557322</v>
      </c>
      <c r="P14" s="21">
        <f>IF(ISERROR('M&amp;E_K_NFLD'!P42/Hrs_Wkd_NFLD!P14),"..",'M&amp;E_K_NFLD'!P42/Hrs_Wkd_NFLD!P14)</f>
        <v>1.295233009399366</v>
      </c>
      <c r="Q14" s="21">
        <f>IF(ISERROR('M&amp;E_K_NFLD'!Q42/Hrs_Wkd_NFLD!Q14),"..",'M&amp;E_K_NFLD'!Q42/Hrs_Wkd_NFLD!Q14)</f>
        <v>0.54769805840760732</v>
      </c>
      <c r="R14" s="55"/>
    </row>
    <row r="15" spans="1:18">
      <c r="A15" s="5">
        <v>2007</v>
      </c>
      <c r="B15" s="87">
        <f>IF(ISERROR('M&amp;E_K_NFLD'!B43/Hrs_Wkd_NFLD!B15),"..",'M&amp;E_K_NFLD'!B43/Hrs_Wkd_NFLD!B15)</f>
        <v>13.832725671132394</v>
      </c>
      <c r="C15" s="21">
        <f>IF(ISERROR('M&amp;E_K_NFLD'!C43/Hrs_Wkd_NFLD!C15),"..",'M&amp;E_K_NFLD'!C43/Hrs_Wkd_NFLD!C15)</f>
        <v>20.961683113314752</v>
      </c>
      <c r="D15" s="21">
        <f>IF(ISERROR('M&amp;E_K_NFLD'!D43/Hrs_Wkd_NFLD!D15),"..",'M&amp;E_K_NFLD'!D43/Hrs_Wkd_NFLD!D15)</f>
        <v>72.129615428810155</v>
      </c>
      <c r="E15" s="21" t="str">
        <f>IF(ISERROR('M&amp;E_K_NFLD'!E43/Hrs_Wkd_NFLD!E15),"..",'M&amp;E_K_NFLD'!E43/Hrs_Wkd_NFLD!E15)</f>
        <v>..</v>
      </c>
      <c r="F15" s="21">
        <f>IF(ISERROR('M&amp;E_K_NFLD'!F43/Hrs_Wkd_NFLD!F15),"..",'M&amp;E_K_NFLD'!F43/Hrs_Wkd_NFLD!F15)</f>
        <v>5.5108428386514996</v>
      </c>
      <c r="G15" s="21">
        <f>IF(ISERROR('M&amp;E_K_NFLD'!G43/Hrs_Wkd_NFLD!G15),"..",'M&amp;E_K_NFLD'!G43/Hrs_Wkd_NFLD!G15)</f>
        <v>14.419303562189627</v>
      </c>
      <c r="H15" s="21">
        <f>IF(ISERROR('M&amp;E_K_NFLD'!H43/Hrs_Wkd_NFLD!H15),"..",'M&amp;E_K_NFLD'!H43/Hrs_Wkd_NFLD!H15)</f>
        <v>3.5954896898451754</v>
      </c>
      <c r="I15" s="21">
        <f>IF(ISERROR('M&amp;E_K_NFLD'!I43/Hrs_Wkd_NFLD!I15),"..",'M&amp;E_K_NFLD'!I43/Hrs_Wkd_NFLD!I15)</f>
        <v>2.9283436828288227</v>
      </c>
      <c r="J15" s="21">
        <f>IF(ISERROR('M&amp;E_K_NFLD'!J43/Hrs_Wkd_NFLD!J15),"..",'M&amp;E_K_NFLD'!J43/Hrs_Wkd_NFLD!J15)</f>
        <v>30.948702259211789</v>
      </c>
      <c r="K15" s="21">
        <f>IF(ISERROR('M&amp;E_K_NFLD'!K43/Hrs_Wkd_NFLD!K15),"..",'M&amp;E_K_NFLD'!K43/Hrs_Wkd_NFLD!K15)</f>
        <v>33.497763334252056</v>
      </c>
      <c r="L15" s="21">
        <f>IF(ISERROR('M&amp;E_K_NFLD'!L43/Hrs_Wkd_NFLD!L15),"..",'M&amp;E_K_NFLD'!L43/Hrs_Wkd_NFLD!L15)</f>
        <v>40.041052208532307</v>
      </c>
      <c r="M15" s="21">
        <f>IF(ISERROR('M&amp;E_K_NFLD'!M43/Hrs_Wkd_NFLD!M15),"..",'M&amp;E_K_NFLD'!M43/Hrs_Wkd_NFLD!M15)</f>
        <v>3.5177720823872578</v>
      </c>
      <c r="N15" s="21" t="str">
        <f>IF(ISERROR('M&amp;E_K_NFLD'!N43/Hrs_Wkd_NFLD!N15),"..",'M&amp;E_K_NFLD'!N43/Hrs_Wkd_NFLD!N15)</f>
        <v>..</v>
      </c>
      <c r="O15" s="21">
        <f>IF(ISERROR('M&amp;E_K_NFLD'!O43/Hrs_Wkd_NFLD!O15),"..",'M&amp;E_K_NFLD'!O43/Hrs_Wkd_NFLD!O15)</f>
        <v>2.6261937399106854</v>
      </c>
      <c r="P15" s="21">
        <f>IF(ISERROR('M&amp;E_K_NFLD'!P43/Hrs_Wkd_NFLD!P15),"..",'M&amp;E_K_NFLD'!P43/Hrs_Wkd_NFLD!P15)</f>
        <v>1.4389124305452277</v>
      </c>
      <c r="Q15" s="21">
        <f>IF(ISERROR('M&amp;E_K_NFLD'!Q43/Hrs_Wkd_NFLD!Q15),"..",'M&amp;E_K_NFLD'!Q43/Hrs_Wkd_NFLD!Q15)</f>
        <v>0.5368951757788526</v>
      </c>
      <c r="R15" s="55"/>
    </row>
    <row r="16" spans="1:18">
      <c r="A16" s="5">
        <v>2008</v>
      </c>
      <c r="B16" s="87">
        <f>IF(ISERROR('M&amp;E_K_NFLD'!B44/Hrs_Wkd_NFLD!B16),"..",'M&amp;E_K_NFLD'!B44/Hrs_Wkd_NFLD!B16)</f>
        <v>14.468804215377656</v>
      </c>
      <c r="C16" s="21">
        <f>IF(ISERROR('M&amp;E_K_NFLD'!C44/Hrs_Wkd_NFLD!C16),"..",'M&amp;E_K_NFLD'!C44/Hrs_Wkd_NFLD!C16)</f>
        <v>24.032983663077133</v>
      </c>
      <c r="D16" s="21">
        <f>IF(ISERROR('M&amp;E_K_NFLD'!D44/Hrs_Wkd_NFLD!D16),"..",'M&amp;E_K_NFLD'!D44/Hrs_Wkd_NFLD!D16)</f>
        <v>67.069139907607052</v>
      </c>
      <c r="E16" s="21" t="str">
        <f>IF(ISERROR('M&amp;E_K_NFLD'!E44/Hrs_Wkd_NFLD!E16),"..",'M&amp;E_K_NFLD'!E44/Hrs_Wkd_NFLD!E16)</f>
        <v>..</v>
      </c>
      <c r="F16" s="21">
        <f>IF(ISERROR('M&amp;E_K_NFLD'!F44/Hrs_Wkd_NFLD!F16),"..",'M&amp;E_K_NFLD'!F44/Hrs_Wkd_NFLD!F16)</f>
        <v>5.9203049996569721</v>
      </c>
      <c r="G16" s="21">
        <f>IF(ISERROR('M&amp;E_K_NFLD'!G44/Hrs_Wkd_NFLD!G16),"..",'M&amp;E_K_NFLD'!G44/Hrs_Wkd_NFLD!G16)</f>
        <v>14.869379480098331</v>
      </c>
      <c r="H16" s="21">
        <f>IF(ISERROR('M&amp;E_K_NFLD'!H44/Hrs_Wkd_NFLD!H16),"..",'M&amp;E_K_NFLD'!H44/Hrs_Wkd_NFLD!H16)</f>
        <v>4.6135499840458616</v>
      </c>
      <c r="I16" s="21">
        <f>IF(ISERROR('M&amp;E_K_NFLD'!I44/Hrs_Wkd_NFLD!I16),"..",'M&amp;E_K_NFLD'!I44/Hrs_Wkd_NFLD!I16)</f>
        <v>3.0002444914101463</v>
      </c>
      <c r="J16" s="21">
        <f>IF(ISERROR('M&amp;E_K_NFLD'!J44/Hrs_Wkd_NFLD!J16),"..",'M&amp;E_K_NFLD'!J44/Hrs_Wkd_NFLD!J16)</f>
        <v>34.383050471006186</v>
      </c>
      <c r="K16" s="21">
        <f>IF(ISERROR('M&amp;E_K_NFLD'!K44/Hrs_Wkd_NFLD!K16),"..",'M&amp;E_K_NFLD'!K44/Hrs_Wkd_NFLD!K16)</f>
        <v>33.377483639529814</v>
      </c>
      <c r="L16" s="21">
        <f>IF(ISERROR('M&amp;E_K_NFLD'!L44/Hrs_Wkd_NFLD!L16),"..",'M&amp;E_K_NFLD'!L44/Hrs_Wkd_NFLD!L16)</f>
        <v>43.026499365955154</v>
      </c>
      <c r="M16" s="21">
        <f>IF(ISERROR('M&amp;E_K_NFLD'!M44/Hrs_Wkd_NFLD!M16),"..",'M&amp;E_K_NFLD'!M44/Hrs_Wkd_NFLD!M16)</f>
        <v>3.4720107261677842</v>
      </c>
      <c r="N16" s="21" t="str">
        <f>IF(ISERROR('M&amp;E_K_NFLD'!N44/Hrs_Wkd_NFLD!N16),"..",'M&amp;E_K_NFLD'!N44/Hrs_Wkd_NFLD!N16)</f>
        <v>..</v>
      </c>
      <c r="O16" s="21">
        <f>IF(ISERROR('M&amp;E_K_NFLD'!O44/Hrs_Wkd_NFLD!O16),"..",'M&amp;E_K_NFLD'!O44/Hrs_Wkd_NFLD!O16)</f>
        <v>2.2061141072230259</v>
      </c>
      <c r="P16" s="21">
        <f>IF(ISERROR('M&amp;E_K_NFLD'!P44/Hrs_Wkd_NFLD!P16),"..",'M&amp;E_K_NFLD'!P44/Hrs_Wkd_NFLD!P16)</f>
        <v>1.3680610380847187</v>
      </c>
      <c r="Q16" s="21">
        <f>IF(ISERROR('M&amp;E_K_NFLD'!Q44/Hrs_Wkd_NFLD!Q16),"..",'M&amp;E_K_NFLD'!Q44/Hrs_Wkd_NFLD!Q16)</f>
        <v>0.74152542540529853</v>
      </c>
      <c r="R16" s="55"/>
    </row>
    <row r="17" spans="1:18">
      <c r="A17" s="5">
        <v>2009</v>
      </c>
      <c r="B17" s="87">
        <f>IF(ISERROR('M&amp;E_K_NFLD'!B45/Hrs_Wkd_NFLD!B17),"..",'M&amp;E_K_NFLD'!B45/Hrs_Wkd_NFLD!B17)</f>
        <v>15.130050434975935</v>
      </c>
      <c r="C17" s="21">
        <f>IF(ISERROR('M&amp;E_K_NFLD'!C45/Hrs_Wkd_NFLD!C17),"..",'M&amp;E_K_NFLD'!C45/Hrs_Wkd_NFLD!C17)</f>
        <v>25.142299760473392</v>
      </c>
      <c r="D17" s="21">
        <f>IF(ISERROR('M&amp;E_K_NFLD'!D45/Hrs_Wkd_NFLD!D17),"..",'M&amp;E_K_NFLD'!D45/Hrs_Wkd_NFLD!D17)</f>
        <v>71.564181221748242</v>
      </c>
      <c r="E17" s="21" t="str">
        <f>IF(ISERROR('M&amp;E_K_NFLD'!E45/Hrs_Wkd_NFLD!E17),"..",'M&amp;E_K_NFLD'!E45/Hrs_Wkd_NFLD!E17)</f>
        <v>..</v>
      </c>
      <c r="F17" s="21">
        <f>IF(ISERROR('M&amp;E_K_NFLD'!F45/Hrs_Wkd_NFLD!F17),"..",'M&amp;E_K_NFLD'!F45/Hrs_Wkd_NFLD!F17)</f>
        <v>6.0904673959349598</v>
      </c>
      <c r="G17" s="21">
        <f>IF(ISERROR('M&amp;E_K_NFLD'!G45/Hrs_Wkd_NFLD!G17),"..",'M&amp;E_K_NFLD'!G45/Hrs_Wkd_NFLD!G17)</f>
        <v>18.317677595280848</v>
      </c>
      <c r="H17" s="21">
        <f>IF(ISERROR('M&amp;E_K_NFLD'!H45/Hrs_Wkd_NFLD!H17),"..",'M&amp;E_K_NFLD'!H45/Hrs_Wkd_NFLD!H17)</f>
        <v>4.8532289710012888</v>
      </c>
      <c r="I17" s="21">
        <f>IF(ISERROR('M&amp;E_K_NFLD'!I45/Hrs_Wkd_NFLD!I17),"..",'M&amp;E_K_NFLD'!I45/Hrs_Wkd_NFLD!I17)</f>
        <v>3.1126632263772698</v>
      </c>
      <c r="J17" s="21">
        <f>IF(ISERROR('M&amp;E_K_NFLD'!J45/Hrs_Wkd_NFLD!J17),"..",'M&amp;E_K_NFLD'!J45/Hrs_Wkd_NFLD!J17)</f>
        <v>41.739541660072767</v>
      </c>
      <c r="K17" s="21">
        <f>IF(ISERROR('M&amp;E_K_NFLD'!K45/Hrs_Wkd_NFLD!K17),"..",'M&amp;E_K_NFLD'!K45/Hrs_Wkd_NFLD!K17)</f>
        <v>37.200223420788852</v>
      </c>
      <c r="L17" s="21">
        <f>IF(ISERROR('M&amp;E_K_NFLD'!L45/Hrs_Wkd_NFLD!L17),"..",'M&amp;E_K_NFLD'!L45/Hrs_Wkd_NFLD!L17)</f>
        <v>41.100190031957602</v>
      </c>
      <c r="M17" s="21">
        <f>IF(ISERROR('M&amp;E_K_NFLD'!M45/Hrs_Wkd_NFLD!M17),"..",'M&amp;E_K_NFLD'!M45/Hrs_Wkd_NFLD!M17)</f>
        <v>2.7107380251346633</v>
      </c>
      <c r="N17" s="21" t="str">
        <f>IF(ISERROR('M&amp;E_K_NFLD'!N45/Hrs_Wkd_NFLD!N17),"..",'M&amp;E_K_NFLD'!N45/Hrs_Wkd_NFLD!N17)</f>
        <v>..</v>
      </c>
      <c r="O17" s="21">
        <f>IF(ISERROR('M&amp;E_K_NFLD'!O45/Hrs_Wkd_NFLD!O17),"..",'M&amp;E_K_NFLD'!O45/Hrs_Wkd_NFLD!O17)</f>
        <v>2.4833858134954014</v>
      </c>
      <c r="P17" s="21">
        <f>IF(ISERROR('M&amp;E_K_NFLD'!P45/Hrs_Wkd_NFLD!P17),"..",'M&amp;E_K_NFLD'!P45/Hrs_Wkd_NFLD!P17)</f>
        <v>1.7382607883291832</v>
      </c>
      <c r="Q17" s="21">
        <f>IF(ISERROR('M&amp;E_K_NFLD'!Q45/Hrs_Wkd_NFLD!Q17),"..",'M&amp;E_K_NFLD'!Q45/Hrs_Wkd_NFLD!Q17)</f>
        <v>1.2241121662850321</v>
      </c>
      <c r="R17" s="55"/>
    </row>
    <row r="18" spans="1:18">
      <c r="A18" s="5">
        <v>2010</v>
      </c>
      <c r="B18" s="87">
        <f>IF(ISERROR('M&amp;E_K_NFLD'!B46/Hrs_Wkd_NFLD!B18),"..",'M&amp;E_K_NFLD'!B46/Hrs_Wkd_NFLD!B18)</f>
        <v>15.391208195455715</v>
      </c>
      <c r="C18" s="21">
        <f>IF(ISERROR('M&amp;E_K_NFLD'!C46/Hrs_Wkd_NFLD!C18),"..",'M&amp;E_K_NFLD'!C46/Hrs_Wkd_NFLD!C18)</f>
        <v>21.75287366365966</v>
      </c>
      <c r="D18" s="21">
        <f>IF(ISERROR('M&amp;E_K_NFLD'!D46/Hrs_Wkd_NFLD!D18),"..",'M&amp;E_K_NFLD'!D46/Hrs_Wkd_NFLD!D18)</f>
        <v>68.019507657100505</v>
      </c>
      <c r="E18" s="21" t="str">
        <f>IF(ISERROR('M&amp;E_K_NFLD'!E46/Hrs_Wkd_NFLD!E18),"..",'M&amp;E_K_NFLD'!E46/Hrs_Wkd_NFLD!E18)</f>
        <v>..</v>
      </c>
      <c r="F18" s="21">
        <f>IF(ISERROR('M&amp;E_K_NFLD'!F46/Hrs_Wkd_NFLD!F18),"..",'M&amp;E_K_NFLD'!F46/Hrs_Wkd_NFLD!F18)</f>
        <v>6.6504716572343341</v>
      </c>
      <c r="G18" s="21">
        <f>IF(ISERROR('M&amp;E_K_NFLD'!G46/Hrs_Wkd_NFLD!G18),"..",'M&amp;E_K_NFLD'!G46/Hrs_Wkd_NFLD!G18)</f>
        <v>24.646578459091653</v>
      </c>
      <c r="H18" s="21">
        <f>IF(ISERROR('M&amp;E_K_NFLD'!H46/Hrs_Wkd_NFLD!H18),"..",'M&amp;E_K_NFLD'!H46/Hrs_Wkd_NFLD!H18)</f>
        <v>4.8727159218018903</v>
      </c>
      <c r="I18" s="21">
        <f>IF(ISERROR('M&amp;E_K_NFLD'!I46/Hrs_Wkd_NFLD!I18),"..",'M&amp;E_K_NFLD'!I46/Hrs_Wkd_NFLD!I18)</f>
        <v>3.2539883526681228</v>
      </c>
      <c r="J18" s="21">
        <f>IF(ISERROR('M&amp;E_K_NFLD'!J46/Hrs_Wkd_NFLD!J18),"..",'M&amp;E_K_NFLD'!J46/Hrs_Wkd_NFLD!J18)</f>
        <v>41.750684936412341</v>
      </c>
      <c r="K18" s="21">
        <f>IF(ISERROR('M&amp;E_K_NFLD'!K46/Hrs_Wkd_NFLD!K18),"..",'M&amp;E_K_NFLD'!K46/Hrs_Wkd_NFLD!K18)</f>
        <v>37.322150926321598</v>
      </c>
      <c r="L18" s="21">
        <f>IF(ISERROR('M&amp;E_K_NFLD'!L46/Hrs_Wkd_NFLD!L18),"..",'M&amp;E_K_NFLD'!L46/Hrs_Wkd_NFLD!L18)</f>
        <v>38.965625544183872</v>
      </c>
      <c r="M18" s="21">
        <f>IF(ISERROR('M&amp;E_K_NFLD'!M46/Hrs_Wkd_NFLD!M18),"..",'M&amp;E_K_NFLD'!M46/Hrs_Wkd_NFLD!M18)</f>
        <v>3.398350005111836</v>
      </c>
      <c r="N18" s="21" t="str">
        <f>IF(ISERROR('M&amp;E_K_NFLD'!N46/Hrs_Wkd_NFLD!N18),"..",'M&amp;E_K_NFLD'!N46/Hrs_Wkd_NFLD!N18)</f>
        <v>..</v>
      </c>
      <c r="O18" s="21">
        <f>IF(ISERROR('M&amp;E_K_NFLD'!O46/Hrs_Wkd_NFLD!O18),"..",'M&amp;E_K_NFLD'!O46/Hrs_Wkd_NFLD!O18)</f>
        <v>3.1376892010594464</v>
      </c>
      <c r="P18" s="21">
        <f>IF(ISERROR('M&amp;E_K_NFLD'!P46/Hrs_Wkd_NFLD!P18),"..",'M&amp;E_K_NFLD'!P46/Hrs_Wkd_NFLD!P18)</f>
        <v>1.6466088274610056</v>
      </c>
      <c r="Q18" s="21">
        <f>IF(ISERROR('M&amp;E_K_NFLD'!Q46/Hrs_Wkd_NFLD!Q18),"..",'M&amp;E_K_NFLD'!Q46/Hrs_Wkd_NFLD!Q18)</f>
        <v>1.3672351888132275</v>
      </c>
      <c r="R18" s="55"/>
    </row>
    <row r="19" spans="1:18">
      <c r="A19" s="5">
        <v>2011</v>
      </c>
      <c r="B19" s="87" t="str">
        <f>IF(ISERROR('M&amp;E_K_NFLD'!B47/Hrs_Wkd_NFLD!B19),"..",'M&amp;E_K_NFLD'!B47/Hrs_Wkd_NFLD!B19)</f>
        <v>..</v>
      </c>
      <c r="C19" s="21" t="str">
        <f>IF(ISERROR('M&amp;E_K_NFLD'!C47/Hrs_Wkd_NFLD!C19),"..",'M&amp;E_K_NFLD'!C47/Hrs_Wkd_NFLD!C19)</f>
        <v>..</v>
      </c>
      <c r="D19" s="21" t="str">
        <f>IF(ISERROR('M&amp;E_K_NFLD'!D47/Hrs_Wkd_NFLD!D19),"..",'M&amp;E_K_NFLD'!D47/Hrs_Wkd_NFLD!D19)</f>
        <v>..</v>
      </c>
      <c r="E19" s="21" t="str">
        <f>IF(ISERROR('M&amp;E_K_NFLD'!E47/Hrs_Wkd_NFLD!E19),"..",'M&amp;E_K_NFLD'!E47/Hrs_Wkd_NFLD!E19)</f>
        <v>..</v>
      </c>
      <c r="F19" s="21" t="str">
        <f>IF(ISERROR('M&amp;E_K_NFLD'!F47/Hrs_Wkd_NFLD!F19),"..",'M&amp;E_K_NFLD'!F47/Hrs_Wkd_NFLD!F19)</f>
        <v>..</v>
      </c>
      <c r="G19" s="21" t="str">
        <f>IF(ISERROR('M&amp;E_K_NFLD'!G47/Hrs_Wkd_NFLD!G19),"..",'M&amp;E_K_NFLD'!G47/Hrs_Wkd_NFLD!G19)</f>
        <v>..</v>
      </c>
      <c r="H19" s="21" t="str">
        <f>IF(ISERROR('M&amp;E_K_NFLD'!H47/Hrs_Wkd_NFLD!H19),"..",'M&amp;E_K_NFLD'!H47/Hrs_Wkd_NFLD!H19)</f>
        <v>..</v>
      </c>
      <c r="I19" s="21" t="str">
        <f>IF(ISERROR('M&amp;E_K_NFLD'!I47/Hrs_Wkd_NFLD!I19),"..",'M&amp;E_K_NFLD'!I47/Hrs_Wkd_NFLD!I19)</f>
        <v>..</v>
      </c>
      <c r="J19" s="21" t="str">
        <f>IF(ISERROR('M&amp;E_K_NFLD'!J47/Hrs_Wkd_NFLD!J19),"..",'M&amp;E_K_NFLD'!J47/Hrs_Wkd_NFLD!J19)</f>
        <v>..</v>
      </c>
      <c r="K19" s="21" t="str">
        <f>IF(ISERROR('M&amp;E_K_NFLD'!K47/Hrs_Wkd_NFLD!K19),"..",'M&amp;E_K_NFLD'!K47/Hrs_Wkd_NFLD!K19)</f>
        <v>..</v>
      </c>
      <c r="L19" s="21" t="str">
        <f>IF(ISERROR('M&amp;E_K_NFLD'!L47/Hrs_Wkd_NFLD!L19),"..",'M&amp;E_K_NFLD'!L47/Hrs_Wkd_NFLD!L19)</f>
        <v>..</v>
      </c>
      <c r="M19" s="21" t="str">
        <f>IF(ISERROR('M&amp;E_K_NFLD'!M47/Hrs_Wkd_NFLD!M19),"..",'M&amp;E_K_NFLD'!M47/Hrs_Wkd_NFLD!M19)</f>
        <v>..</v>
      </c>
      <c r="N19" s="21" t="str">
        <f>IF(ISERROR('M&amp;E_K_NFLD'!N47/Hrs_Wkd_NFLD!N19),"..",'M&amp;E_K_NFLD'!N47/Hrs_Wkd_NFLD!N19)</f>
        <v>..</v>
      </c>
      <c r="O19" s="21" t="str">
        <f>IF(ISERROR('M&amp;E_K_NFLD'!O47/Hrs_Wkd_NFLD!O19),"..",'M&amp;E_K_NFLD'!O47/Hrs_Wkd_NFLD!O19)</f>
        <v>..</v>
      </c>
      <c r="P19" s="21" t="str">
        <f>IF(ISERROR('M&amp;E_K_NFLD'!P47/Hrs_Wkd_NFLD!P19),"..",'M&amp;E_K_NFLD'!P47/Hrs_Wkd_NFLD!P19)</f>
        <v>..</v>
      </c>
      <c r="Q19" s="21" t="str">
        <f>IF(ISERROR('M&amp;E_K_NFLD'!Q47/Hrs_Wkd_NFLD!Q19),"..",'M&amp;E_K_NFLD'!Q47/Hrs_Wkd_NFLD!Q19)</f>
        <v>..</v>
      </c>
      <c r="R19" s="55"/>
    </row>
    <row r="20" spans="1:18">
      <c r="A20" s="5">
        <v>2012</v>
      </c>
      <c r="B20" s="87" t="str">
        <f>IF(ISERROR('M&amp;E_K_NFLD'!B48/Hrs_Wkd_NFLD!B20),"..",'M&amp;E_K_NFLD'!B48/Hrs_Wkd_NFLD!B20)</f>
        <v>..</v>
      </c>
      <c r="C20" s="21" t="str">
        <f>IF(ISERROR('M&amp;E_K_NFLD'!C48/Hrs_Wkd_NFLD!C20),"..",'M&amp;E_K_NFLD'!C48/Hrs_Wkd_NFLD!C20)</f>
        <v>..</v>
      </c>
      <c r="D20" s="21" t="str">
        <f>IF(ISERROR('M&amp;E_K_NFLD'!D48/Hrs_Wkd_NFLD!D20),"..",'M&amp;E_K_NFLD'!D48/Hrs_Wkd_NFLD!D20)</f>
        <v>..</v>
      </c>
      <c r="E20" s="21" t="str">
        <f>IF(ISERROR('M&amp;E_K_NFLD'!E48/Hrs_Wkd_NFLD!E20),"..",'M&amp;E_K_NFLD'!E48/Hrs_Wkd_NFLD!E20)</f>
        <v>..</v>
      </c>
      <c r="F20" s="21" t="str">
        <f>IF(ISERROR('M&amp;E_K_NFLD'!F48/Hrs_Wkd_NFLD!F20),"..",'M&amp;E_K_NFLD'!F48/Hrs_Wkd_NFLD!F20)</f>
        <v>..</v>
      </c>
      <c r="G20" s="21" t="str">
        <f>IF(ISERROR('M&amp;E_K_NFLD'!G48/Hrs_Wkd_NFLD!G20),"..",'M&amp;E_K_NFLD'!G48/Hrs_Wkd_NFLD!G20)</f>
        <v>..</v>
      </c>
      <c r="H20" s="21" t="str">
        <f>IF(ISERROR('M&amp;E_K_NFLD'!H48/Hrs_Wkd_NFLD!H20),"..",'M&amp;E_K_NFLD'!H48/Hrs_Wkd_NFLD!H20)</f>
        <v>..</v>
      </c>
      <c r="I20" s="21" t="str">
        <f>IF(ISERROR('M&amp;E_K_NFLD'!I48/Hrs_Wkd_NFLD!I20),"..",'M&amp;E_K_NFLD'!I48/Hrs_Wkd_NFLD!I20)</f>
        <v>..</v>
      </c>
      <c r="J20" s="21" t="str">
        <f>IF(ISERROR('M&amp;E_K_NFLD'!J48/Hrs_Wkd_NFLD!J20),"..",'M&amp;E_K_NFLD'!J48/Hrs_Wkd_NFLD!J20)</f>
        <v>..</v>
      </c>
      <c r="K20" s="21" t="str">
        <f>IF(ISERROR('M&amp;E_K_NFLD'!K48/Hrs_Wkd_NFLD!K20),"..",'M&amp;E_K_NFLD'!K48/Hrs_Wkd_NFLD!K20)</f>
        <v>..</v>
      </c>
      <c r="L20" s="21" t="str">
        <f>IF(ISERROR('M&amp;E_K_NFLD'!L48/Hrs_Wkd_NFLD!L20),"..",'M&amp;E_K_NFLD'!L48/Hrs_Wkd_NFLD!L20)</f>
        <v>..</v>
      </c>
      <c r="M20" s="21" t="str">
        <f>IF(ISERROR('M&amp;E_K_NFLD'!M48/Hrs_Wkd_NFLD!M20),"..",'M&amp;E_K_NFLD'!M48/Hrs_Wkd_NFLD!M20)</f>
        <v>..</v>
      </c>
      <c r="N20" s="21" t="str">
        <f>IF(ISERROR('M&amp;E_K_NFLD'!N48/Hrs_Wkd_NFLD!N20),"..",'M&amp;E_K_NFLD'!N48/Hrs_Wkd_NFLD!N20)</f>
        <v>..</v>
      </c>
      <c r="O20" s="21" t="str">
        <f>IF(ISERROR('M&amp;E_K_NFLD'!O48/Hrs_Wkd_NFLD!O20),"..",'M&amp;E_K_NFLD'!O48/Hrs_Wkd_NFLD!O20)</f>
        <v>..</v>
      </c>
      <c r="P20" s="21" t="str">
        <f>IF(ISERROR('M&amp;E_K_NFLD'!P48/Hrs_Wkd_NFLD!P20),"..",'M&amp;E_K_NFLD'!P48/Hrs_Wkd_NFLD!P20)</f>
        <v>..</v>
      </c>
      <c r="Q20" s="21" t="str">
        <f>IF(ISERROR('M&amp;E_K_NFLD'!Q48/Hrs_Wkd_NFLD!Q20),"..",'M&amp;E_K_NFLD'!Q48/Hrs_Wkd_NFLD!Q20)</f>
        <v>..</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8"/>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2.8020469840544848</v>
      </c>
      <c r="C23" s="9">
        <f t="shared" si="0"/>
        <v>2.5929458821276619</v>
      </c>
      <c r="D23" s="9">
        <f t="shared" si="0"/>
        <v>6.5497143576553674</v>
      </c>
      <c r="E23" s="9" t="str">
        <f t="shared" si="0"/>
        <v>n.a.</v>
      </c>
      <c r="F23" s="9">
        <f t="shared" si="0"/>
        <v>6.6507413266617688</v>
      </c>
      <c r="G23" s="9">
        <f t="shared" si="0"/>
        <v>3.3092384247618067</v>
      </c>
      <c r="H23" s="28">
        <f t="shared" si="0"/>
        <v>4.098079735584359</v>
      </c>
      <c r="I23" s="28">
        <f t="shared" si="0"/>
        <v>2.3900342866581825</v>
      </c>
      <c r="J23" s="28">
        <f t="shared" si="0"/>
        <v>2.4931876249002505</v>
      </c>
      <c r="K23" s="28">
        <f t="shared" si="0"/>
        <v>1.1441213385153581</v>
      </c>
      <c r="L23" s="28">
        <f t="shared" si="0"/>
        <v>8.321051176177674</v>
      </c>
      <c r="M23" s="28">
        <f t="shared" si="0"/>
        <v>10.781353171954699</v>
      </c>
      <c r="N23" s="28" t="str">
        <f t="shared" si="0"/>
        <v>n.a.</v>
      </c>
      <c r="O23" s="28">
        <f t="shared" si="0"/>
        <v>1.3404358619504064</v>
      </c>
      <c r="P23" s="28">
        <f t="shared" si="0"/>
        <v>3.7902898651758887</v>
      </c>
      <c r="Q23" s="58">
        <f t="shared" si="0"/>
        <v>19.233820033574347</v>
      </c>
      <c r="R23" s="55"/>
    </row>
    <row r="24" spans="1:18">
      <c r="A24" s="26" t="s">
        <v>19</v>
      </c>
      <c r="B24" s="16">
        <f t="shared" si="0"/>
        <v>2.58677872017119</v>
      </c>
      <c r="C24" s="9">
        <f t="shared" si="0"/>
        <v>-2.7546346149750489</v>
      </c>
      <c r="D24" s="9">
        <f t="shared" si="0"/>
        <v>28.872390936666225</v>
      </c>
      <c r="E24" s="9" t="str">
        <f t="shared" si="0"/>
        <v>n.a.</v>
      </c>
      <c r="F24" s="9">
        <f t="shared" si="0"/>
        <v>8.4454450779168013</v>
      </c>
      <c r="G24" s="9">
        <f t="shared" si="0"/>
        <v>-6.488091713107103</v>
      </c>
      <c r="H24" s="28">
        <f t="shared" si="0"/>
        <v>6.7579904432482296</v>
      </c>
      <c r="I24" s="28">
        <f t="shared" si="0"/>
        <v>-2.5337571506914514</v>
      </c>
      <c r="J24" s="28">
        <f t="shared" si="0"/>
        <v>-2.5473422167099691</v>
      </c>
      <c r="K24" s="28">
        <f t="shared" si="0"/>
        <v>0.50199646680675336</v>
      </c>
      <c r="L24" s="28">
        <f t="shared" si="0"/>
        <v>17.283011171080464</v>
      </c>
      <c r="M24" s="28">
        <f t="shared" si="0"/>
        <v>6.2203296206528869</v>
      </c>
      <c r="N24" s="28" t="str">
        <f t="shared" si="0"/>
        <v>n.a.</v>
      </c>
      <c r="O24" s="28">
        <f t="shared" si="0"/>
        <v>-12.863209418123866</v>
      </c>
      <c r="P24" s="28">
        <f t="shared" si="0"/>
        <v>-1.1658583408587386</v>
      </c>
      <c r="Q24" s="28">
        <f t="shared" si="0"/>
        <v>24.6077915097902</v>
      </c>
      <c r="R24" s="55"/>
    </row>
    <row r="25" spans="1:18">
      <c r="A25" s="26" t="s">
        <v>20</v>
      </c>
      <c r="B25" s="16">
        <f t="shared" si="0"/>
        <v>2.8667155053878401</v>
      </c>
      <c r="C25" s="9">
        <f t="shared" si="0"/>
        <v>4.2538439506761172</v>
      </c>
      <c r="D25" s="9">
        <f t="shared" si="0"/>
        <v>0.63985698140001102</v>
      </c>
      <c r="E25" s="9" t="str">
        <f t="shared" si="0"/>
        <v>n.a.</v>
      </c>
      <c r="F25" s="9">
        <f t="shared" si="0"/>
        <v>6.1181444619740954</v>
      </c>
      <c r="G25" s="9">
        <f t="shared" si="0"/>
        <v>6.4439131938307304</v>
      </c>
      <c r="H25" s="28">
        <f t="shared" si="0"/>
        <v>3.3131056079818144</v>
      </c>
      <c r="I25" s="28">
        <f t="shared" si="0"/>
        <v>3.9151161618592001</v>
      </c>
      <c r="J25" s="28">
        <f t="shared" si="0"/>
        <v>4.0555847132480949</v>
      </c>
      <c r="K25" s="28">
        <f t="shared" si="0"/>
        <v>1.3375576270148182</v>
      </c>
      <c r="L25" s="28">
        <f t="shared" si="0"/>
        <v>5.7684629951704425</v>
      </c>
      <c r="M25" s="28">
        <f t="shared" si="0"/>
        <v>12.187474599198623</v>
      </c>
      <c r="N25" s="28" t="str">
        <f t="shared" si="0"/>
        <v>n.a.</v>
      </c>
      <c r="O25" s="28">
        <f t="shared" si="0"/>
        <v>6.036926272280696</v>
      </c>
      <c r="P25" s="28">
        <f t="shared" si="0"/>
        <v>5.3250426905862014</v>
      </c>
      <c r="Q25" s="28">
        <f t="shared" si="0"/>
        <v>17.667285843772575</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IF(ISERROR((B5/$B5)*100),"..",(B5/$B5)*100)</f>
        <v>100</v>
      </c>
      <c r="C31" s="21">
        <f t="shared" ref="C31:Q31" si="1">IF(ISERROR((C5/$B5)*100),"..",(C5/$B5)*100)</f>
        <v>145.12402992347839</v>
      </c>
      <c r="D31" s="21">
        <f t="shared" si="1"/>
        <v>277.46225713976941</v>
      </c>
      <c r="E31" s="21" t="str">
        <f t="shared" si="1"/>
        <v>..</v>
      </c>
      <c r="F31" s="21">
        <f t="shared" si="1"/>
        <v>26.796139099133821</v>
      </c>
      <c r="G31" s="21">
        <f t="shared" si="1"/>
        <v>150.20962257559248</v>
      </c>
      <c r="H31" s="21">
        <f t="shared" si="1"/>
        <v>26.900846915126891</v>
      </c>
      <c r="I31" s="21">
        <f t="shared" si="1"/>
        <v>22.274924593307126</v>
      </c>
      <c r="J31" s="21">
        <f t="shared" si="1"/>
        <v>282.08422459048722</v>
      </c>
      <c r="K31" s="21">
        <f t="shared" si="1"/>
        <v>299.56320304709641</v>
      </c>
      <c r="L31" s="21">
        <f t="shared" si="1"/>
        <v>128.28166684197984</v>
      </c>
      <c r="M31" s="21">
        <f t="shared" si="1"/>
        <v>8.355099963881603</v>
      </c>
      <c r="N31" s="21" t="str">
        <f t="shared" si="1"/>
        <v>..</v>
      </c>
      <c r="O31" s="21">
        <f t="shared" si="1"/>
        <v>24.557499224368684</v>
      </c>
      <c r="P31" s="21">
        <f t="shared" si="1"/>
        <v>9.4472022769077224</v>
      </c>
      <c r="Q31" s="21">
        <f t="shared" si="1"/>
        <v>1.2924104741569249</v>
      </c>
      <c r="R31" s="55"/>
    </row>
    <row r="32" spans="1:18">
      <c r="A32" s="5">
        <v>1998</v>
      </c>
      <c r="B32" s="87">
        <f t="shared" ref="B32:Q42" si="2">IF(ISERROR((B6/$B6)*100),"..",(B6/$B6)*100)</f>
        <v>100</v>
      </c>
      <c r="C32" s="21">
        <f t="shared" si="2"/>
        <v>129.03224470076194</v>
      </c>
      <c r="D32" s="21">
        <f t="shared" si="2"/>
        <v>262.47227141354222</v>
      </c>
      <c r="E32" s="21" t="str">
        <f t="shared" si="2"/>
        <v>..</v>
      </c>
      <c r="F32" s="21">
        <f t="shared" si="2"/>
        <v>29.373552418267064</v>
      </c>
      <c r="G32" s="21">
        <f t="shared" si="2"/>
        <v>166.30168422124279</v>
      </c>
      <c r="H32" s="21">
        <f t="shared" si="2"/>
        <v>26.996261221789553</v>
      </c>
      <c r="I32" s="21">
        <f t="shared" si="2"/>
        <v>23.129195317926136</v>
      </c>
      <c r="J32" s="21">
        <f t="shared" si="2"/>
        <v>247.46240884316103</v>
      </c>
      <c r="K32" s="21">
        <f t="shared" si="2"/>
        <v>345.4206611648176</v>
      </c>
      <c r="L32" s="21">
        <f t="shared" si="2"/>
        <v>146.34357552250404</v>
      </c>
      <c r="M32" s="21">
        <f t="shared" si="2"/>
        <v>11.037202950781397</v>
      </c>
      <c r="N32" s="21" t="str">
        <f t="shared" si="2"/>
        <v>..</v>
      </c>
      <c r="O32" s="21">
        <f t="shared" si="2"/>
        <v>15.506438193068867</v>
      </c>
      <c r="P32" s="21">
        <f t="shared" si="2"/>
        <v>9.4103703575844246</v>
      </c>
      <c r="Q32" s="21">
        <f t="shared" si="2"/>
        <v>1.9563564989273938</v>
      </c>
      <c r="R32" s="55"/>
    </row>
    <row r="33" spans="1:18">
      <c r="A33" s="5">
        <v>1999</v>
      </c>
      <c r="B33" s="87">
        <f t="shared" si="2"/>
        <v>100</v>
      </c>
      <c r="C33" s="21">
        <f t="shared" si="2"/>
        <v>148.22607460853442</v>
      </c>
      <c r="D33" s="21">
        <f t="shared" si="2"/>
        <v>247.55235223595363</v>
      </c>
      <c r="E33" s="21" t="str">
        <f t="shared" si="2"/>
        <v>..</v>
      </c>
      <c r="F33" s="21">
        <f t="shared" si="2"/>
        <v>32.500285098079068</v>
      </c>
      <c r="G33" s="21">
        <f t="shared" si="2"/>
        <v>148.50392267435308</v>
      </c>
      <c r="H33" s="21">
        <f t="shared" si="2"/>
        <v>26.370493124074141</v>
      </c>
      <c r="I33" s="21">
        <f t="shared" si="2"/>
        <v>22.691568540714403</v>
      </c>
      <c r="J33" s="21">
        <f t="shared" si="2"/>
        <v>258.69376983393221</v>
      </c>
      <c r="K33" s="21">
        <f t="shared" si="2"/>
        <v>332.31490450721162</v>
      </c>
      <c r="L33" s="21">
        <f t="shared" si="2"/>
        <v>175.671881671889</v>
      </c>
      <c r="M33" s="21">
        <f t="shared" si="2"/>
        <v>10.667627086606212</v>
      </c>
      <c r="N33" s="21" t="str">
        <f t="shared" si="2"/>
        <v>..</v>
      </c>
      <c r="O33" s="21">
        <f t="shared" si="2"/>
        <v>19.70314645647467</v>
      </c>
      <c r="P33" s="21">
        <f t="shared" si="2"/>
        <v>9.6305975473803453</v>
      </c>
      <c r="Q33" s="21">
        <f t="shared" si="2"/>
        <v>2.3501695579401933</v>
      </c>
      <c r="R33" s="55"/>
    </row>
    <row r="34" spans="1:18">
      <c r="A34" s="5">
        <v>2000</v>
      </c>
      <c r="B34" s="87">
        <f t="shared" si="2"/>
        <v>100</v>
      </c>
      <c r="C34" s="21">
        <f t="shared" si="2"/>
        <v>123.61520353013032</v>
      </c>
      <c r="D34" s="21">
        <f t="shared" si="2"/>
        <v>550.05915066785201</v>
      </c>
      <c r="E34" s="21" t="str">
        <f t="shared" si="2"/>
        <v>..</v>
      </c>
      <c r="F34" s="21">
        <f t="shared" si="2"/>
        <v>31.654247318542801</v>
      </c>
      <c r="G34" s="21">
        <f t="shared" si="2"/>
        <v>113.76910329866936</v>
      </c>
      <c r="H34" s="21">
        <f t="shared" si="2"/>
        <v>30.317469195360292</v>
      </c>
      <c r="I34" s="21">
        <f t="shared" si="2"/>
        <v>19.103139141765183</v>
      </c>
      <c r="J34" s="21">
        <f t="shared" si="2"/>
        <v>241.81636253250721</v>
      </c>
      <c r="K34" s="21">
        <f t="shared" si="2"/>
        <v>281.66854733321497</v>
      </c>
      <c r="L34" s="21">
        <f t="shared" si="2"/>
        <v>191.68835858602736</v>
      </c>
      <c r="M34" s="21">
        <f t="shared" si="2"/>
        <v>9.2747114258780883</v>
      </c>
      <c r="N34" s="21" t="str">
        <f t="shared" si="2"/>
        <v>..</v>
      </c>
      <c r="O34" s="21">
        <f t="shared" si="2"/>
        <v>15.049242490304158</v>
      </c>
      <c r="P34" s="21">
        <f t="shared" si="2"/>
        <v>8.4479244280908343</v>
      </c>
      <c r="Q34" s="21">
        <f t="shared" si="2"/>
        <v>2.3161244263123866</v>
      </c>
      <c r="R34" s="55"/>
    </row>
    <row r="35" spans="1:18">
      <c r="A35" s="5">
        <v>2001</v>
      </c>
      <c r="B35" s="87">
        <f t="shared" si="2"/>
        <v>100</v>
      </c>
      <c r="C35" s="21">
        <f t="shared" si="2"/>
        <v>153.56025458167031</v>
      </c>
      <c r="D35" s="21">
        <f t="shared" si="2"/>
        <v>635.15342727679217</v>
      </c>
      <c r="E35" s="21" t="str">
        <f t="shared" si="2"/>
        <v>..</v>
      </c>
      <c r="F35" s="21">
        <f t="shared" si="2"/>
        <v>31.196293981156977</v>
      </c>
      <c r="G35" s="21">
        <f t="shared" si="2"/>
        <v>105.5718386709019</v>
      </c>
      <c r="H35" s="21">
        <f t="shared" si="2"/>
        <v>30.314727605777392</v>
      </c>
      <c r="I35" s="21">
        <f t="shared" si="2"/>
        <v>20.782221654961262</v>
      </c>
      <c r="J35" s="21">
        <f t="shared" si="2"/>
        <v>246.05331123486104</v>
      </c>
      <c r="K35" s="21">
        <f t="shared" si="2"/>
        <v>277.02201373316132</v>
      </c>
      <c r="L35" s="21">
        <f t="shared" si="2"/>
        <v>255.84074920169181</v>
      </c>
      <c r="M35" s="21">
        <f t="shared" si="2"/>
        <v>9.821320957813116</v>
      </c>
      <c r="N35" s="21" t="str">
        <f t="shared" si="2"/>
        <v>..</v>
      </c>
      <c r="O35" s="21">
        <f t="shared" si="2"/>
        <v>13.926350836242152</v>
      </c>
      <c r="P35" s="21">
        <f t="shared" si="2"/>
        <v>7.4142652283214945</v>
      </c>
      <c r="Q35" s="21">
        <f t="shared" si="2"/>
        <v>2.4790185706451799</v>
      </c>
      <c r="R35" s="55"/>
    </row>
    <row r="36" spans="1:18">
      <c r="A36" s="5">
        <v>2002</v>
      </c>
      <c r="B36" s="87">
        <f t="shared" si="2"/>
        <v>100</v>
      </c>
      <c r="C36" s="21">
        <f t="shared" si="2"/>
        <v>149.34836106857867</v>
      </c>
      <c r="D36" s="21">
        <f t="shared" si="2"/>
        <v>573.79121868809864</v>
      </c>
      <c r="E36" s="21" t="str">
        <f t="shared" si="2"/>
        <v>..</v>
      </c>
      <c r="F36" s="21">
        <f t="shared" si="2"/>
        <v>30.862929042193738</v>
      </c>
      <c r="G36" s="21">
        <f t="shared" si="2"/>
        <v>119.28495668390107</v>
      </c>
      <c r="H36" s="21">
        <f t="shared" si="2"/>
        <v>27.401205225622178</v>
      </c>
      <c r="I36" s="21">
        <f t="shared" si="2"/>
        <v>18.990505895419254</v>
      </c>
      <c r="J36" s="21">
        <f t="shared" si="2"/>
        <v>238.72534978573375</v>
      </c>
      <c r="K36" s="21">
        <f t="shared" si="2"/>
        <v>323.44143111723696</v>
      </c>
      <c r="L36" s="21">
        <f t="shared" si="2"/>
        <v>302.95854344132528</v>
      </c>
      <c r="M36" s="21">
        <f t="shared" si="2"/>
        <v>12.678782780418882</v>
      </c>
      <c r="N36" s="21" t="str">
        <f t="shared" si="2"/>
        <v>..</v>
      </c>
      <c r="O36" s="21">
        <f t="shared" si="2"/>
        <v>17.702059190236959</v>
      </c>
      <c r="P36" s="21">
        <f t="shared" si="2"/>
        <v>7.6585203827908481</v>
      </c>
      <c r="Q36" s="21">
        <f t="shared" si="2"/>
        <v>3.2000989218250937</v>
      </c>
      <c r="R36" s="55"/>
    </row>
    <row r="37" spans="1:18">
      <c r="A37" s="5">
        <v>2003</v>
      </c>
      <c r="B37" s="87">
        <f t="shared" si="2"/>
        <v>100</v>
      </c>
      <c r="C37" s="21">
        <f t="shared" si="2"/>
        <v>153.13358864382633</v>
      </c>
      <c r="D37" s="21">
        <f t="shared" si="2"/>
        <v>735.02069424333388</v>
      </c>
      <c r="E37" s="21" t="str">
        <f t="shared" si="2"/>
        <v>..</v>
      </c>
      <c r="F37" s="21">
        <f t="shared" si="2"/>
        <v>32.193194964048267</v>
      </c>
      <c r="G37" s="21">
        <f t="shared" si="2"/>
        <v>106.71379402911241</v>
      </c>
      <c r="H37" s="21">
        <f t="shared" si="2"/>
        <v>29.932682163994116</v>
      </c>
      <c r="I37" s="21">
        <f t="shared" si="2"/>
        <v>22.366784133475896</v>
      </c>
      <c r="J37" s="21">
        <f t="shared" si="2"/>
        <v>190.74395922261488</v>
      </c>
      <c r="K37" s="21">
        <f t="shared" si="2"/>
        <v>290.93162656723933</v>
      </c>
      <c r="L37" s="21">
        <f t="shared" si="2"/>
        <v>255.22466817577981</v>
      </c>
      <c r="M37" s="21">
        <f t="shared" si="2"/>
        <v>12.242250239135712</v>
      </c>
      <c r="N37" s="21" t="str">
        <f t="shared" si="2"/>
        <v>..</v>
      </c>
      <c r="O37" s="21">
        <f t="shared" si="2"/>
        <v>14.867758295546551</v>
      </c>
      <c r="P37" s="21">
        <f t="shared" si="2"/>
        <v>8.45750040595793</v>
      </c>
      <c r="Q37" s="21">
        <f t="shared" si="2"/>
        <v>3.3492103410794725</v>
      </c>
      <c r="R37" s="55"/>
    </row>
    <row r="38" spans="1:18">
      <c r="A38" s="5">
        <v>2004</v>
      </c>
      <c r="B38" s="87">
        <f t="shared" si="2"/>
        <v>100</v>
      </c>
      <c r="C38" s="21">
        <f t="shared" si="2"/>
        <v>152.47335676703867</v>
      </c>
      <c r="D38" s="21">
        <f t="shared" si="2"/>
        <v>916.36720571005947</v>
      </c>
      <c r="E38" s="21" t="str">
        <f t="shared" si="2"/>
        <v>..</v>
      </c>
      <c r="F38" s="21">
        <f t="shared" si="2"/>
        <v>29.304891538558696</v>
      </c>
      <c r="G38" s="21">
        <f t="shared" si="2"/>
        <v>95.412533370936075</v>
      </c>
      <c r="H38" s="21">
        <f t="shared" si="2"/>
        <v>27.122434662585231</v>
      </c>
      <c r="I38" s="21">
        <f t="shared" si="2"/>
        <v>21.561538365660425</v>
      </c>
      <c r="J38" s="21">
        <f t="shared" si="2"/>
        <v>179.08761354522639</v>
      </c>
      <c r="K38" s="21">
        <f t="shared" si="2"/>
        <v>250.599133432081</v>
      </c>
      <c r="L38" s="21">
        <f t="shared" si="2"/>
        <v>250.21386683766457</v>
      </c>
      <c r="M38" s="21">
        <f t="shared" si="2"/>
        <v>15.1141390854244</v>
      </c>
      <c r="N38" s="21" t="str">
        <f t="shared" si="2"/>
        <v>..</v>
      </c>
      <c r="O38" s="21">
        <f t="shared" si="2"/>
        <v>18.385371803639135</v>
      </c>
      <c r="P38" s="21">
        <f t="shared" si="2"/>
        <v>9.3142919171264626</v>
      </c>
      <c r="Q38" s="21">
        <f t="shared" si="2"/>
        <v>3.7090925121338589</v>
      </c>
      <c r="R38" s="55"/>
    </row>
    <row r="39" spans="1:18">
      <c r="A39" s="5">
        <v>2005</v>
      </c>
      <c r="B39" s="87">
        <f t="shared" si="2"/>
        <v>100</v>
      </c>
      <c r="C39" s="21">
        <f t="shared" si="2"/>
        <v>132.71992814927398</v>
      </c>
      <c r="D39" s="21">
        <f t="shared" si="2"/>
        <v>693.69453516855208</v>
      </c>
      <c r="E39" s="21" t="str">
        <f t="shared" si="2"/>
        <v>..</v>
      </c>
      <c r="F39" s="21">
        <f t="shared" si="2"/>
        <v>28.440194993401207</v>
      </c>
      <c r="G39" s="21">
        <f t="shared" si="2"/>
        <v>115.7065112929543</v>
      </c>
      <c r="H39" s="21">
        <f t="shared" si="2"/>
        <v>26.44047700155031</v>
      </c>
      <c r="I39" s="21">
        <f t="shared" si="2"/>
        <v>20.422561632179363</v>
      </c>
      <c r="J39" s="21">
        <f t="shared" si="2"/>
        <v>209.60463358279847</v>
      </c>
      <c r="K39" s="21">
        <f t="shared" si="2"/>
        <v>289.20331099809323</v>
      </c>
      <c r="L39" s="21">
        <f t="shared" si="2"/>
        <v>264.71929783134675</v>
      </c>
      <c r="M39" s="21">
        <f t="shared" si="2"/>
        <v>17.244763827754138</v>
      </c>
      <c r="N39" s="21" t="str">
        <f t="shared" si="2"/>
        <v>..</v>
      </c>
      <c r="O39" s="21">
        <f t="shared" si="2"/>
        <v>24.707253004569807</v>
      </c>
      <c r="P39" s="21">
        <f t="shared" si="2"/>
        <v>9.2397600395565629</v>
      </c>
      <c r="Q39" s="21">
        <f t="shared" si="2"/>
        <v>3.717248617609016</v>
      </c>
      <c r="R39" s="55"/>
    </row>
    <row r="40" spans="1:18">
      <c r="A40" s="5">
        <v>2006</v>
      </c>
      <c r="B40" s="87">
        <f t="shared" si="2"/>
        <v>100</v>
      </c>
      <c r="C40" s="21">
        <f t="shared" si="2"/>
        <v>142.13320719432352</v>
      </c>
      <c r="D40" s="21">
        <f t="shared" si="2"/>
        <v>622.03684234763057</v>
      </c>
      <c r="E40" s="21" t="str">
        <f t="shared" si="2"/>
        <v>..</v>
      </c>
      <c r="F40" s="21">
        <f t="shared" si="2"/>
        <v>31.36961961382384</v>
      </c>
      <c r="G40" s="21">
        <f t="shared" si="2"/>
        <v>117.8456514600188</v>
      </c>
      <c r="H40" s="21">
        <f t="shared" si="2"/>
        <v>27.963588012972775</v>
      </c>
      <c r="I40" s="21">
        <f t="shared" si="2"/>
        <v>18.829840641735903</v>
      </c>
      <c r="J40" s="21">
        <f t="shared" si="2"/>
        <v>195.05391172690193</v>
      </c>
      <c r="K40" s="21">
        <f t="shared" si="2"/>
        <v>302.40596688252839</v>
      </c>
      <c r="L40" s="21">
        <f t="shared" si="2"/>
        <v>296.6427367611609</v>
      </c>
      <c r="M40" s="21">
        <f t="shared" si="2"/>
        <v>17.851661554133486</v>
      </c>
      <c r="N40" s="21" t="str">
        <f t="shared" si="2"/>
        <v>..</v>
      </c>
      <c r="O40" s="21">
        <f t="shared" si="2"/>
        <v>17.443567865369605</v>
      </c>
      <c r="P40" s="21">
        <f t="shared" si="2"/>
        <v>9.4641597397082684</v>
      </c>
      <c r="Q40" s="21">
        <f t="shared" si="2"/>
        <v>4.0019841034636636</v>
      </c>
      <c r="R40" s="55"/>
    </row>
    <row r="41" spans="1:18">
      <c r="A41" s="5">
        <v>2007</v>
      </c>
      <c r="B41" s="87">
        <f t="shared" si="2"/>
        <v>100</v>
      </c>
      <c r="C41" s="21">
        <f t="shared" si="2"/>
        <v>151.53689599338927</v>
      </c>
      <c r="D41" s="21">
        <f t="shared" si="2"/>
        <v>521.44181229110848</v>
      </c>
      <c r="E41" s="21" t="str">
        <f t="shared" si="2"/>
        <v>..</v>
      </c>
      <c r="F41" s="21">
        <f t="shared" si="2"/>
        <v>39.839168141331058</v>
      </c>
      <c r="G41" s="21">
        <f t="shared" si="2"/>
        <v>104.24050837848513</v>
      </c>
      <c r="H41" s="21">
        <f t="shared" si="2"/>
        <v>25.992633522318936</v>
      </c>
      <c r="I41" s="21">
        <f t="shared" si="2"/>
        <v>21.169679443148375</v>
      </c>
      <c r="J41" s="21">
        <f t="shared" si="2"/>
        <v>223.73538661146762</v>
      </c>
      <c r="K41" s="21">
        <f t="shared" si="2"/>
        <v>242.16314362511184</v>
      </c>
      <c r="L41" s="21">
        <f t="shared" si="2"/>
        <v>289.46610494918031</v>
      </c>
      <c r="M41" s="21">
        <f t="shared" si="2"/>
        <v>25.430794812395646</v>
      </c>
      <c r="N41" s="21" t="str">
        <f t="shared" si="2"/>
        <v>..</v>
      </c>
      <c r="O41" s="21">
        <f t="shared" si="2"/>
        <v>18.985367037179852</v>
      </c>
      <c r="P41" s="21">
        <f t="shared" si="2"/>
        <v>10.402233549300435</v>
      </c>
      <c r="Q41" s="21">
        <f t="shared" si="2"/>
        <v>3.8813404425369522</v>
      </c>
      <c r="R41" s="55"/>
    </row>
    <row r="42" spans="1:18">
      <c r="A42" s="5">
        <v>2008</v>
      </c>
      <c r="B42" s="87">
        <f t="shared" si="2"/>
        <v>100</v>
      </c>
      <c r="C42" s="21">
        <f t="shared" si="2"/>
        <v>166.10207246798271</v>
      </c>
      <c r="D42" s="21">
        <f t="shared" si="2"/>
        <v>463.54307452944175</v>
      </c>
      <c r="E42" s="21" t="str">
        <f t="shared" si="2"/>
        <v>..</v>
      </c>
      <c r="F42" s="21">
        <f t="shared" si="2"/>
        <v>40.91772140620153</v>
      </c>
      <c r="G42" s="21">
        <f t="shared" si="2"/>
        <v>102.76854437144804</v>
      </c>
      <c r="H42" s="21">
        <f t="shared" si="2"/>
        <v>31.886187105514313</v>
      </c>
      <c r="I42" s="21">
        <f t="shared" si="2"/>
        <v>20.735953343134209</v>
      </c>
      <c r="J42" s="21">
        <f t="shared" si="2"/>
        <v>237.63574348779551</v>
      </c>
      <c r="K42" s="21">
        <f t="shared" si="2"/>
        <v>230.68584758411296</v>
      </c>
      <c r="L42" s="21">
        <f t="shared" si="2"/>
        <v>297.37425930628024</v>
      </c>
      <c r="M42" s="21">
        <f t="shared" ref="M42:Q42" si="3">IF(ISERROR((M16/$B16)*100),"..",(M16/$B16)*100)</f>
        <v>23.996528493195594</v>
      </c>
      <c r="N42" s="21" t="str">
        <f t="shared" si="3"/>
        <v>..</v>
      </c>
      <c r="O42" s="21">
        <f t="shared" si="3"/>
        <v>15.247383780881737</v>
      </c>
      <c r="P42" s="21">
        <f t="shared" si="3"/>
        <v>9.4552460432820258</v>
      </c>
      <c r="Q42" s="21">
        <f t="shared" si="3"/>
        <v>5.1249945356036708</v>
      </c>
      <c r="R42" s="55"/>
    </row>
    <row r="43" spans="1:18">
      <c r="A43" s="5">
        <v>2009</v>
      </c>
      <c r="B43" s="87">
        <f t="shared" ref="B43:Q44" si="4">IF(ISERROR((B17/$B17)*100),"..",(B17/$B17)*100)</f>
        <v>100</v>
      </c>
      <c r="C43" s="21">
        <f t="shared" si="4"/>
        <v>166.17459319469467</v>
      </c>
      <c r="D43" s="21">
        <f t="shared" si="4"/>
        <v>472.99367262064294</v>
      </c>
      <c r="E43" s="21" t="str">
        <f t="shared" si="4"/>
        <v>..</v>
      </c>
      <c r="F43" s="21">
        <f t="shared" si="4"/>
        <v>40.254111657524341</v>
      </c>
      <c r="G43" s="21">
        <f t="shared" si="4"/>
        <v>121.06818595221678</v>
      </c>
      <c r="H43" s="21">
        <f t="shared" si="4"/>
        <v>32.076753424312088</v>
      </c>
      <c r="I43" s="21">
        <f t="shared" si="4"/>
        <v>20.572722078848908</v>
      </c>
      <c r="J43" s="21">
        <f t="shared" si="4"/>
        <v>275.87179460806044</v>
      </c>
      <c r="K43" s="21">
        <f t="shared" si="4"/>
        <v>245.86979125194185</v>
      </c>
      <c r="L43" s="21">
        <f t="shared" si="4"/>
        <v>271.64608742444665</v>
      </c>
      <c r="M43" s="21">
        <f t="shared" si="4"/>
        <v>17.916252406325668</v>
      </c>
      <c r="N43" s="21" t="str">
        <f t="shared" si="4"/>
        <v>..</v>
      </c>
      <c r="O43" s="21">
        <f t="shared" si="4"/>
        <v>16.413599043626395</v>
      </c>
      <c r="P43" s="21">
        <f t="shared" si="4"/>
        <v>11.488797051930964</v>
      </c>
      <c r="Q43" s="21">
        <f t="shared" si="4"/>
        <v>8.0906020210961653</v>
      </c>
      <c r="R43" s="55"/>
    </row>
    <row r="44" spans="1:18">
      <c r="A44" s="5">
        <v>2010</v>
      </c>
      <c r="B44" s="87">
        <f t="shared" si="4"/>
        <v>100</v>
      </c>
      <c r="C44" s="21">
        <f t="shared" si="4"/>
        <v>141.33311295264161</v>
      </c>
      <c r="D44" s="21">
        <f t="shared" si="4"/>
        <v>441.93741513537191</v>
      </c>
      <c r="E44" s="21" t="str">
        <f t="shared" si="4"/>
        <v>..</v>
      </c>
      <c r="F44" s="21">
        <f t="shared" si="4"/>
        <v>43.209549067095978</v>
      </c>
      <c r="G44" s="21">
        <f t="shared" si="4"/>
        <v>160.13413726914959</v>
      </c>
      <c r="H44" s="21">
        <f t="shared" si="4"/>
        <v>31.659086537732428</v>
      </c>
      <c r="I44" s="21">
        <f t="shared" si="4"/>
        <v>21.141864312048416</v>
      </c>
      <c r="J44" s="21">
        <f t="shared" si="4"/>
        <v>271.26320693094982</v>
      </c>
      <c r="K44" s="21">
        <f t="shared" si="4"/>
        <v>242.49006609722193</v>
      </c>
      <c r="L44" s="21">
        <f t="shared" si="4"/>
        <v>253.16807523718995</v>
      </c>
      <c r="M44" s="21">
        <f t="shared" si="4"/>
        <v>22.079813111196859</v>
      </c>
      <c r="N44" s="21" t="str">
        <f t="shared" si="4"/>
        <v>..</v>
      </c>
      <c r="O44" s="21">
        <f t="shared" si="4"/>
        <v>20.386243634764526</v>
      </c>
      <c r="P44" s="21">
        <f t="shared" si="4"/>
        <v>10.698372775875843</v>
      </c>
      <c r="Q44" s="21">
        <f t="shared" si="4"/>
        <v>8.8832219761467872</v>
      </c>
      <c r="R44" s="55"/>
    </row>
    <row r="45" spans="1:18">
      <c r="A45" s="5">
        <v>2011</v>
      </c>
      <c r="B45" s="87" t="str">
        <f t="shared" ref="B45:Q45" si="5">IF(ISERROR((B19/$B19)*100),"..",(B19/$B19)*100)</f>
        <v>..</v>
      </c>
      <c r="C45" s="21" t="str">
        <f t="shared" si="5"/>
        <v>..</v>
      </c>
      <c r="D45" s="21" t="str">
        <f t="shared" si="5"/>
        <v>..</v>
      </c>
      <c r="E45" s="21" t="str">
        <f t="shared" si="5"/>
        <v>..</v>
      </c>
      <c r="F45" s="21" t="str">
        <f t="shared" si="5"/>
        <v>..</v>
      </c>
      <c r="G45" s="21" t="str">
        <f t="shared" si="5"/>
        <v>..</v>
      </c>
      <c r="H45" s="21" t="str">
        <f t="shared" si="5"/>
        <v>..</v>
      </c>
      <c r="I45" s="21" t="str">
        <f t="shared" si="5"/>
        <v>..</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87" t="str">
        <f t="shared" ref="B46:Q46" si="6">IF(ISERROR((B20/$B20)*100),"..",(B20/$B20)*100)</f>
        <v>..</v>
      </c>
      <c r="C46" s="21" t="str">
        <f t="shared" si="6"/>
        <v>..</v>
      </c>
      <c r="D46" s="21" t="str">
        <f t="shared" si="6"/>
        <v>..</v>
      </c>
      <c r="E46" s="21" t="str">
        <f t="shared" si="6"/>
        <v>..</v>
      </c>
      <c r="F46" s="21" t="str">
        <f t="shared" si="6"/>
        <v>..</v>
      </c>
      <c r="G46" s="21" t="str">
        <f t="shared" si="6"/>
        <v>..</v>
      </c>
      <c r="H46" s="21" t="str">
        <f t="shared" si="6"/>
        <v>..</v>
      </c>
      <c r="I46" s="21" t="str">
        <f t="shared" si="6"/>
        <v>..</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8" spans="1:18">
      <c r="B48" s="1" t="s">
        <v>16</v>
      </c>
      <c r="C48" s="1" t="s">
        <v>133</v>
      </c>
      <c r="J48" s="1" t="s">
        <v>23</v>
      </c>
      <c r="K48" s="1" t="s">
        <v>26</v>
      </c>
    </row>
    <row r="49" spans="10:11">
      <c r="K49" s="1" t="s">
        <v>58</v>
      </c>
    </row>
    <row r="50" spans="10:11">
      <c r="J50" s="1" t="s">
        <v>16</v>
      </c>
      <c r="K50" s="1" t="s">
        <v>133</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59.xml><?xml version="1.0" encoding="utf-8"?>
<worksheet xmlns="http://schemas.openxmlformats.org/spreadsheetml/2006/main" xmlns:r="http://schemas.openxmlformats.org/officeDocument/2006/relationships">
  <sheetPr codeName="Sheet49">
    <tabColor theme="4" tint="-0.249977111117893"/>
  </sheetPr>
  <dimension ref="A1:R51"/>
  <sheetViews>
    <sheetView zoomScaleNormal="100" workbookViewId="0">
      <selection activeCell="H59" sqref="H59"/>
    </sheetView>
  </sheetViews>
  <sheetFormatPr defaultRowHeight="11.25"/>
  <cols>
    <col min="1" max="1" width="9.140625" style="1"/>
    <col min="2" max="17" width="12.7109375" style="1" customWidth="1"/>
    <col min="18" max="16384" width="9.140625" style="1"/>
  </cols>
  <sheetData>
    <row r="1" spans="1:18" ht="12.75">
      <c r="B1" s="7" t="str">
        <f>'Table of Contents'!B99</f>
        <v>Table 78: Capital Compensation, Newfoundland and Labrador, Business Sector Industries, 1997-2010</v>
      </c>
      <c r="J1" s="7" t="str">
        <f>B1 &amp; " (continued)"</f>
        <v>Table 78: Capital Compensation,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137"/>
    </row>
    <row r="5" spans="1:18" ht="11.25" customHeight="1">
      <c r="A5" s="5">
        <v>1997</v>
      </c>
      <c r="B5" s="92">
        <f>IF(ISERROR(NGDP_NFLD!B5-LComp_NFLD!B5),"..",NGDP_NFLD!B5-LComp_NFLD!B5)</f>
        <v>2462.9179661906055</v>
      </c>
      <c r="C5" s="22">
        <f>IF(ISERROR(NGDP_NFLD!C5-LComp_NFLD!C5),"..",NGDP_NFLD!C5-LComp_NFLD!C5)</f>
        <v>123.87400002995199</v>
      </c>
      <c r="D5" s="22">
        <f>IF(ISERROR(NGDP_NFLD!D5-LComp_NFLD!D5),"..",NGDP_NFLD!D5-LComp_NFLD!D5)</f>
        <v>207.43400000822504</v>
      </c>
      <c r="E5" s="22">
        <f>IF(ISERROR(NGDP_NFLD!E5-LComp_NFLD!E5),"..",NGDP_NFLD!E5-LComp_NFLD!E5)</f>
        <v>319.308465030413</v>
      </c>
      <c r="F5" s="22">
        <f>IF(ISERROR(NGDP_NFLD!F5-LComp_NFLD!F5),"..",NGDP_NFLD!F5-LComp_NFLD!F5)</f>
        <v>146.00900002142902</v>
      </c>
      <c r="G5" s="22">
        <f>IF(ISERROR(NGDP_NFLD!G5-LComp_NFLD!G5),"..",NGDP_NFLD!G5-LComp_NFLD!G5)</f>
        <v>261.40650093880004</v>
      </c>
      <c r="H5" s="22">
        <f>IF(ISERROR(NGDP_NFLD!H5-LComp_NFLD!H5),"..",NGDP_NFLD!H5-LComp_NFLD!H5)</f>
        <v>152.77800002626299</v>
      </c>
      <c r="I5" s="22">
        <f>IF(ISERROR(NGDP_NFLD!I5-LComp_NFLD!I5),"..",NGDP_NFLD!I5-LComp_NFLD!I5)</f>
        <v>120.62100000850393</v>
      </c>
      <c r="J5" s="22">
        <f>IF(ISERROR(NGDP_NFLD!J5-LComp_NFLD!J5),"..",NGDP_NFLD!J5-LComp_NFLD!J5)</f>
        <v>170.55400007499298</v>
      </c>
      <c r="K5" s="22">
        <f>IF(ISERROR(NGDP_NFLD!K5-LComp_NFLD!K5),"..",NGDP_NFLD!K5-LComp_NFLD!K5)</f>
        <v>203.67700003057899</v>
      </c>
      <c r="L5" s="22">
        <f>IF(ISERROR(NGDP_NFLD!L5-LComp_NFLD!L5),"..",NGDP_NFLD!L5-LComp_NFLD!L5)</f>
        <v>493.17300000969198</v>
      </c>
      <c r="M5" s="22">
        <f>IF(ISERROR(NGDP_NFLD!M5-LComp_NFLD!M5),"..",NGDP_NFLD!M5-LComp_NFLD!M5)</f>
        <v>48.053000012563984</v>
      </c>
      <c r="N5" s="22">
        <f>IF(ISERROR(NGDP_NFLD!N5-LComp_NFLD!N5),"..",NGDP_NFLD!N5-LComp_NFLD!N5)</f>
        <v>17.368000034378809</v>
      </c>
      <c r="O5" s="22">
        <f>IF(ISERROR(NGDP_NFLD!O5-LComp_NFLD!O5),"..",NGDP_NFLD!O5-LComp_NFLD!O5)</f>
        <v>20.816000000440297</v>
      </c>
      <c r="P5" s="22">
        <f>IF(ISERROR(NGDP_NFLD!P5-LComp_NFLD!P5),"..",NGDP_NFLD!P5-LComp_NFLD!P5)</f>
        <v>44.953000010979025</v>
      </c>
      <c r="Q5" s="22">
        <v>132.892999953398</v>
      </c>
      <c r="R5" s="137"/>
    </row>
    <row r="6" spans="1:18" ht="11.25" customHeight="1">
      <c r="A6" s="5">
        <v>1998</v>
      </c>
      <c r="B6" s="92">
        <f>IF(ISERROR(NGDP_NFLD!B6-LComp_NFLD!B6),"..",NGDP_NFLD!B6-LComp_NFLD!B6)</f>
        <v>2787.6952578970408</v>
      </c>
      <c r="C6" s="22">
        <f>IF(ISERROR(NGDP_NFLD!C6-LComp_NFLD!C6),"..",NGDP_NFLD!C6-LComp_NFLD!C6)</f>
        <v>134.09800006254602</v>
      </c>
      <c r="D6" s="22">
        <f>IF(ISERROR(NGDP_NFLD!D6-LComp_NFLD!D6),"..",NGDP_NFLD!D6-LComp_NFLD!D6)</f>
        <v>454.85400002444197</v>
      </c>
      <c r="E6" s="22">
        <f>IF(ISERROR(NGDP_NFLD!E6-LComp_NFLD!E6),"..",NGDP_NFLD!E6-LComp_NFLD!E6)</f>
        <v>340.07944458527595</v>
      </c>
      <c r="F6" s="22">
        <f>IF(ISERROR(NGDP_NFLD!F6-LComp_NFLD!F6),"..",NGDP_NFLD!F6-LComp_NFLD!F6)</f>
        <v>140.45800001953302</v>
      </c>
      <c r="G6" s="22">
        <f>IF(ISERROR(NGDP_NFLD!G6-LComp_NFLD!G6),"..",NGDP_NFLD!G6-LComp_NFLD!G6)</f>
        <v>331.74987513272794</v>
      </c>
      <c r="H6" s="22">
        <f>IF(ISERROR(NGDP_NFLD!H6-LComp_NFLD!H6),"..",NGDP_NFLD!H6-LComp_NFLD!H6)</f>
        <v>156.496000009444</v>
      </c>
      <c r="I6" s="22">
        <f>IF(ISERROR(NGDP_NFLD!I6-LComp_NFLD!I6),"..",NGDP_NFLD!I6-LComp_NFLD!I6)</f>
        <v>127.29500000869507</v>
      </c>
      <c r="J6" s="22">
        <f>IF(ISERROR(NGDP_NFLD!J6-LComp_NFLD!J6),"..",NGDP_NFLD!J6-LComp_NFLD!J6)</f>
        <v>114.31993795301298</v>
      </c>
      <c r="K6" s="22">
        <f>IF(ISERROR(NGDP_NFLD!K6-LComp_NFLD!K6),"..",NGDP_NFLD!K6-LComp_NFLD!K6)</f>
        <v>233.93100002291001</v>
      </c>
      <c r="L6" s="22">
        <f>IF(ISERROR(NGDP_NFLD!L6-LComp_NFLD!L6),"..",NGDP_NFLD!L6-LComp_NFLD!L6)</f>
        <v>471.35900001157802</v>
      </c>
      <c r="M6" s="22">
        <f>IF(ISERROR(NGDP_NFLD!M6-LComp_NFLD!M6),"..",NGDP_NFLD!M6-LComp_NFLD!M6)</f>
        <v>59.210000014423997</v>
      </c>
      <c r="N6" s="22">
        <f>IF(ISERROR(NGDP_NFLD!N6-LComp_NFLD!N6),"..",NGDP_NFLD!N6-LComp_NFLD!N6)</f>
        <v>25.370000068365599</v>
      </c>
      <c r="O6" s="22">
        <f>IF(ISERROR(NGDP_NFLD!O6-LComp_NFLD!O6),"..",NGDP_NFLD!O6-LComp_NFLD!O6)</f>
        <v>7.6120000038350994</v>
      </c>
      <c r="P6" s="22">
        <f>IF(ISERROR(NGDP_NFLD!P6-LComp_NFLD!P6),"..",NGDP_NFLD!P6-LComp_NFLD!P6)</f>
        <v>54.569000010482995</v>
      </c>
      <c r="Q6" s="22">
        <v>136.29399996977199</v>
      </c>
      <c r="R6" s="139"/>
    </row>
    <row r="7" spans="1:18" ht="11.25" customHeight="1">
      <c r="A7" s="5">
        <v>1999</v>
      </c>
      <c r="B7" s="92">
        <f>IF(ISERROR(NGDP_NFLD!B7-LComp_NFLD!B7),"..",NGDP_NFLD!B7-LComp_NFLD!B7)</f>
        <v>3388.443826623507</v>
      </c>
      <c r="C7" s="22">
        <f>IF(ISERROR(NGDP_NFLD!C7-LComp_NFLD!C7),"..",NGDP_NFLD!C7-LComp_NFLD!C7)</f>
        <v>241.56300001603401</v>
      </c>
      <c r="D7" s="22">
        <f>IF(ISERROR(NGDP_NFLD!D7-LComp_NFLD!D7),"..",NGDP_NFLD!D7-LComp_NFLD!D7)</f>
        <v>759.848000027936</v>
      </c>
      <c r="E7" s="22">
        <f>IF(ISERROR(NGDP_NFLD!E7-LComp_NFLD!E7),"..",NGDP_NFLD!E7-LComp_NFLD!E7)</f>
        <v>349.76814599348398</v>
      </c>
      <c r="F7" s="22">
        <f>IF(ISERROR(NGDP_NFLD!F7-LComp_NFLD!F7),"..",NGDP_NFLD!F7-LComp_NFLD!F7)</f>
        <v>206.04600001575307</v>
      </c>
      <c r="G7" s="22">
        <f>IF(ISERROR(NGDP_NFLD!G7-LComp_NFLD!G7),"..",NGDP_NFLD!G7-LComp_NFLD!G7)</f>
        <v>362.359680001166</v>
      </c>
      <c r="H7" s="22">
        <f>IF(ISERROR(NGDP_NFLD!H7-LComp_NFLD!H7),"..",NGDP_NFLD!H7-LComp_NFLD!H7)</f>
        <v>181.29000000651502</v>
      </c>
      <c r="I7" s="22">
        <f>IF(ISERROR(NGDP_NFLD!I7-LComp_NFLD!I7),"..",NGDP_NFLD!I7-LComp_NFLD!I7)</f>
        <v>164.33300000828501</v>
      </c>
      <c r="J7" s="22">
        <f>IF(ISERROR(NGDP_NFLD!J7-LComp_NFLD!J7),"..",NGDP_NFLD!J7-LComp_NFLD!J7)</f>
        <v>124.65900048327495</v>
      </c>
      <c r="K7" s="22">
        <f>IF(ISERROR(NGDP_NFLD!K7-LComp_NFLD!K7),"..",NGDP_NFLD!K7-LComp_NFLD!K7)</f>
        <v>238.069000015499</v>
      </c>
      <c r="L7" s="22">
        <f>IF(ISERROR(NGDP_NFLD!L7-LComp_NFLD!L7),"..",NGDP_NFLD!L7-LComp_NFLD!L7)</f>
        <v>480.396000014604</v>
      </c>
      <c r="M7" s="22">
        <f>IF(ISERROR(NGDP_NFLD!M7-LComp_NFLD!M7),"..",NGDP_NFLD!M7-LComp_NFLD!M7)</f>
        <v>43.383000020853018</v>
      </c>
      <c r="N7" s="22">
        <f>IF(ISERROR(NGDP_NFLD!N7-LComp_NFLD!N7),"..",NGDP_NFLD!N7-LComp_NFLD!N7)</f>
        <v>23.493000016490001</v>
      </c>
      <c r="O7" s="22">
        <f>IF(ISERROR(NGDP_NFLD!O7-LComp_NFLD!O7),"..",NGDP_NFLD!O7-LComp_NFLD!O7)</f>
        <v>7.0560000014675985</v>
      </c>
      <c r="P7" s="22">
        <f>IF(ISERROR(NGDP_NFLD!P7-LComp_NFLD!P7),"..",NGDP_NFLD!P7-LComp_NFLD!P7)</f>
        <v>60.981000011730004</v>
      </c>
      <c r="Q7" s="22">
        <v>145.198999990419</v>
      </c>
      <c r="R7" s="139"/>
    </row>
    <row r="8" spans="1:18" ht="11.25" customHeight="1">
      <c r="A8" s="5">
        <v>2000</v>
      </c>
      <c r="B8" s="92">
        <f>IF(ISERROR(NGDP_NFLD!B8-LComp_NFLD!B8),"..",NGDP_NFLD!B8-LComp_NFLD!B8)</f>
        <v>4540.2266692605062</v>
      </c>
      <c r="C8" s="22">
        <f>IF(ISERROR(NGDP_NFLD!C8-LComp_NFLD!C8),"..",NGDP_NFLD!C8-LComp_NFLD!C8)</f>
        <v>188.94500004667603</v>
      </c>
      <c r="D8" s="22">
        <f>IF(ISERROR(NGDP_NFLD!D8-LComp_NFLD!D8),"..",NGDP_NFLD!D8-LComp_NFLD!D8)</f>
        <v>2080.3200000773131</v>
      </c>
      <c r="E8" s="22">
        <f>IF(ISERROR(NGDP_NFLD!E8-LComp_NFLD!E8),"..",NGDP_NFLD!E8-LComp_NFLD!E8)</f>
        <v>310.047397307761</v>
      </c>
      <c r="F8" s="22">
        <f>IF(ISERROR(NGDP_NFLD!F8-LComp_NFLD!F8),"..",NGDP_NFLD!F8-LComp_NFLD!F8)</f>
        <v>141.76200001478696</v>
      </c>
      <c r="G8" s="22">
        <f>IF(ISERROR(NGDP_NFLD!G8-LComp_NFLD!G8),"..",NGDP_NFLD!G8-LComp_NFLD!G8)</f>
        <v>321.70427167831906</v>
      </c>
      <c r="H8" s="22">
        <f>IF(ISERROR(NGDP_NFLD!H8-LComp_NFLD!H8),"..",NGDP_NFLD!H8-LComp_NFLD!H8)</f>
        <v>187.15800000925401</v>
      </c>
      <c r="I8" s="22">
        <f>IF(ISERROR(NGDP_NFLD!I8-LComp_NFLD!I8),"..",NGDP_NFLD!I8-LComp_NFLD!I8)</f>
        <v>166.31700001146805</v>
      </c>
      <c r="J8" s="22">
        <f>IF(ISERROR(NGDP_NFLD!J8-LComp_NFLD!J8),"..",NGDP_NFLD!J8-LComp_NFLD!J8)</f>
        <v>117.05100003001598</v>
      </c>
      <c r="K8" s="22">
        <f>IF(ISERROR(NGDP_NFLD!K8-LComp_NFLD!K8),"..",NGDP_NFLD!K8-LComp_NFLD!K8)</f>
        <v>256.68600005039798</v>
      </c>
      <c r="L8" s="22">
        <f>IF(ISERROR(NGDP_NFLD!L8-LComp_NFLD!L8),"..",NGDP_NFLD!L8-LComp_NFLD!L8)</f>
        <v>470.39900001076296</v>
      </c>
      <c r="M8" s="22">
        <f>IF(ISERROR(NGDP_NFLD!M8-LComp_NFLD!M8),"..",NGDP_NFLD!M8-LComp_NFLD!M8)</f>
        <v>43.420000012165019</v>
      </c>
      <c r="N8" s="22">
        <f>IF(ISERROR(NGDP_NFLD!N8-LComp_NFLD!N8),"..",NGDP_NFLD!N8-LComp_NFLD!N8)</f>
        <v>24.312000009524596</v>
      </c>
      <c r="O8" s="22">
        <f>IF(ISERROR(NGDP_NFLD!O8-LComp_NFLD!O8),"..",NGDP_NFLD!O8-LComp_NFLD!O8)</f>
        <v>9.7109999968358984</v>
      </c>
      <c r="P8" s="22">
        <f>IF(ISERROR(NGDP_NFLD!P8-LComp_NFLD!P8),"..",NGDP_NFLD!P8-LComp_NFLD!P8)</f>
        <v>53.301000014214026</v>
      </c>
      <c r="Q8" s="22">
        <v>169.092999991017</v>
      </c>
      <c r="R8" s="139"/>
    </row>
    <row r="9" spans="1:18" ht="11.25" customHeight="1">
      <c r="A9" s="5">
        <v>2001</v>
      </c>
      <c r="B9" s="92">
        <f>IF(ISERROR(NGDP_NFLD!B9-LComp_NFLD!B9),"..",NGDP_NFLD!B9-LComp_NFLD!B9)</f>
        <v>4413.1685602945763</v>
      </c>
      <c r="C9" s="22">
        <f>IF(ISERROR(NGDP_NFLD!C9-LComp_NFLD!C9),"..",NGDP_NFLD!C9-LComp_NFLD!C9)</f>
        <v>211.90200004556601</v>
      </c>
      <c r="D9" s="22">
        <f>IF(ISERROR(NGDP_NFLD!D9-LComp_NFLD!D9),"..",NGDP_NFLD!D9-LComp_NFLD!D9)</f>
        <v>1892.6480003840229</v>
      </c>
      <c r="E9" s="22">
        <f>IF(ISERROR(NGDP_NFLD!E9-LComp_NFLD!E9),"..",NGDP_NFLD!E9-LComp_NFLD!E9)</f>
        <v>333.43136429976602</v>
      </c>
      <c r="F9" s="22">
        <f>IF(ISERROR(NGDP_NFLD!F9-LComp_NFLD!F9),"..",NGDP_NFLD!F9-LComp_NFLD!F9)</f>
        <v>169.70300001723001</v>
      </c>
      <c r="G9" s="22">
        <f>IF(ISERROR(NGDP_NFLD!G9-LComp_NFLD!G9),"..",NGDP_NFLD!G9-LComp_NFLD!G9)</f>
        <v>303.66419539771107</v>
      </c>
      <c r="H9" s="22">
        <f>IF(ISERROR(NGDP_NFLD!H9-LComp_NFLD!H9),"..",NGDP_NFLD!H9-LComp_NFLD!H9)</f>
        <v>193.115000005068</v>
      </c>
      <c r="I9" s="22">
        <f>IF(ISERROR(NGDP_NFLD!I9-LComp_NFLD!I9),"..",NGDP_NFLD!I9-LComp_NFLD!I9)</f>
        <v>187.59000000656602</v>
      </c>
      <c r="J9" s="22">
        <f>IF(ISERROR(NGDP_NFLD!J9-LComp_NFLD!J9),"..",NGDP_NFLD!J9-LComp_NFLD!J9)</f>
        <v>112.46800009175297</v>
      </c>
      <c r="K9" s="22">
        <f>IF(ISERROR(NGDP_NFLD!K9-LComp_NFLD!K9),"..",NGDP_NFLD!K9-LComp_NFLD!K9)</f>
        <v>248.29900000303803</v>
      </c>
      <c r="L9" s="22">
        <f>IF(ISERROR(NGDP_NFLD!L9-LComp_NFLD!L9),"..",NGDP_NFLD!L9-LComp_NFLD!L9)</f>
        <v>482.28500001361198</v>
      </c>
      <c r="M9" s="22">
        <f>IF(ISERROR(NGDP_NFLD!M9-LComp_NFLD!M9),"..",NGDP_NFLD!M9-LComp_NFLD!M9)</f>
        <v>35.288000016109038</v>
      </c>
      <c r="N9" s="22">
        <f>IF(ISERROR(NGDP_NFLD!N9-LComp_NFLD!N9),"..",NGDP_NFLD!N9-LComp_NFLD!N9)</f>
        <v>29.39300000371999</v>
      </c>
      <c r="O9" s="22">
        <f>IF(ISERROR(NGDP_NFLD!O9-LComp_NFLD!O9),"..",NGDP_NFLD!O9-LComp_NFLD!O9)</f>
        <v>7.9579999990668036</v>
      </c>
      <c r="P9" s="22">
        <f>IF(ISERROR(NGDP_NFLD!P9-LComp_NFLD!P9),"..",NGDP_NFLD!P9-LComp_NFLD!P9)</f>
        <v>58.975000010399981</v>
      </c>
      <c r="Q9" s="22">
        <v>146.44900000095299</v>
      </c>
      <c r="R9" s="139"/>
    </row>
    <row r="10" spans="1:18" ht="11.25" customHeight="1">
      <c r="A10" s="5">
        <v>2002</v>
      </c>
      <c r="B10" s="92">
        <f>IF(ISERROR(NGDP_NFLD!B10-LComp_NFLD!B10),"..",NGDP_NFLD!B10-LComp_NFLD!B10)</f>
        <v>6279.0190566969586</v>
      </c>
      <c r="C10" s="22">
        <f>IF(ISERROR(NGDP_NFLD!C10-LComp_NFLD!C10),"..",NGDP_NFLD!C10-LComp_NFLD!C10)</f>
        <v>212.59400003202501</v>
      </c>
      <c r="D10" s="22">
        <f>IF(ISERROR(NGDP_NFLD!D10-LComp_NFLD!D10),"..",NGDP_NFLD!D10-LComp_NFLD!D10)</f>
        <v>3659.7940000359222</v>
      </c>
      <c r="E10" s="22">
        <f>IF(ISERROR(NGDP_NFLD!E10-LComp_NFLD!E10),"..",NGDP_NFLD!E10-LComp_NFLD!E10)</f>
        <v>365.90601471756202</v>
      </c>
      <c r="F10" s="22">
        <f>IF(ISERROR(NGDP_NFLD!F10-LComp_NFLD!F10),"..",NGDP_NFLD!F10-LComp_NFLD!F10)</f>
        <v>192.46700001798803</v>
      </c>
      <c r="G10" s="22">
        <f>IF(ISERROR(NGDP_NFLD!G10-LComp_NFLD!G10),"..",NGDP_NFLD!G10-LComp_NFLD!G10)</f>
        <v>254.09504172948004</v>
      </c>
      <c r="H10" s="22">
        <f>IF(ISERROR(NGDP_NFLD!H10-LComp_NFLD!H10),"..",NGDP_NFLD!H10-LComp_NFLD!H10)</f>
        <v>186.80900000966301</v>
      </c>
      <c r="I10" s="22">
        <f>IF(ISERROR(NGDP_NFLD!I10-LComp_NFLD!I10),"..",NGDP_NFLD!I10-LComp_NFLD!I10)</f>
        <v>177.44300000781004</v>
      </c>
      <c r="J10" s="22">
        <f>IF(ISERROR(NGDP_NFLD!J10-LComp_NFLD!J10),"..",NGDP_NFLD!J10-LComp_NFLD!J10)</f>
        <v>114.60300010564401</v>
      </c>
      <c r="K10" s="22">
        <f>IF(ISERROR(NGDP_NFLD!K10-LComp_NFLD!K10),"..",NGDP_NFLD!K10-LComp_NFLD!K10)</f>
        <v>287.65600000550302</v>
      </c>
      <c r="L10" s="22">
        <f>IF(ISERROR(NGDP_NFLD!L10-LComp_NFLD!L10),"..",NGDP_NFLD!L10-LComp_NFLD!L10)</f>
        <v>499.26200001385905</v>
      </c>
      <c r="M10" s="22">
        <f>IF(ISERROR(NGDP_NFLD!M10-LComp_NFLD!M10),"..",NGDP_NFLD!M10-LComp_NFLD!M10)</f>
        <v>49.934000007638019</v>
      </c>
      <c r="N10" s="22">
        <f>IF(ISERROR(NGDP_NFLD!N10-LComp_NFLD!N10),"..",NGDP_NFLD!N10-LComp_NFLD!N10)</f>
        <v>31.416000000149012</v>
      </c>
      <c r="O10" s="22">
        <f>IF(ISERROR(NGDP_NFLD!O10-LComp_NFLD!O10),"..",NGDP_NFLD!O10-LComp_NFLD!O10)</f>
        <v>10.282000001037495</v>
      </c>
      <c r="P10" s="22">
        <f>IF(ISERROR(NGDP_NFLD!P10-LComp_NFLD!P10),"..",NGDP_NFLD!P10-LComp_NFLD!P10)</f>
        <v>65.825000017424031</v>
      </c>
      <c r="Q10" s="22">
        <v>170.93299999525999</v>
      </c>
      <c r="R10" s="139"/>
    </row>
    <row r="11" spans="1:18" ht="11.25" customHeight="1">
      <c r="A11" s="5">
        <v>2003</v>
      </c>
      <c r="B11" s="92">
        <f>IF(ISERROR(NGDP_NFLD!B11-LComp_NFLD!B11),"..",NGDP_NFLD!B11-LComp_NFLD!B11)</f>
        <v>7292.3144392039558</v>
      </c>
      <c r="C11" s="22">
        <f>IF(ISERROR(NGDP_NFLD!C11-LComp_NFLD!C11),"..",NGDP_NFLD!C11-LComp_NFLD!C11)</f>
        <v>251.607000036372</v>
      </c>
      <c r="D11" s="22">
        <f>IF(ISERROR(NGDP_NFLD!D11-LComp_NFLD!D11),"..",NGDP_NFLD!D11-LComp_NFLD!D11)</f>
        <v>4562.2360000227809</v>
      </c>
      <c r="E11" s="22">
        <f>IF(ISERROR(NGDP_NFLD!E11-LComp_NFLD!E11),"..",NGDP_NFLD!E11-LComp_NFLD!E11)</f>
        <v>405.01121276774398</v>
      </c>
      <c r="F11" s="22">
        <f>IF(ISERROR(NGDP_NFLD!F11-LComp_NFLD!F11),"..",NGDP_NFLD!F11-LComp_NFLD!F11)</f>
        <v>192.21000002098401</v>
      </c>
      <c r="G11" s="22">
        <f>IF(ISERROR(NGDP_NFLD!G11-LComp_NFLD!G11),"..",NGDP_NFLD!G11-LComp_NFLD!G11)</f>
        <v>213.02022611109896</v>
      </c>
      <c r="H11" s="22">
        <f>IF(ISERROR(NGDP_NFLD!H11-LComp_NFLD!H11),"..",NGDP_NFLD!H11-LComp_NFLD!H11)</f>
        <v>212.28900001085998</v>
      </c>
      <c r="I11" s="22">
        <f>IF(ISERROR(NGDP_NFLD!I11-LComp_NFLD!I11),"..",NGDP_NFLD!I11-LComp_NFLD!I11)</f>
        <v>204.41700000866399</v>
      </c>
      <c r="J11" s="22">
        <f>IF(ISERROR(NGDP_NFLD!J11-LComp_NFLD!J11),"..",NGDP_NFLD!J11-LComp_NFLD!J11)</f>
        <v>109.73600004996496</v>
      </c>
      <c r="K11" s="22">
        <f>IF(ISERROR(NGDP_NFLD!K11-LComp_NFLD!K11),"..",NGDP_NFLD!K11-LComp_NFLD!K11)</f>
        <v>286.31000001131099</v>
      </c>
      <c r="L11" s="22">
        <f>IF(ISERROR(NGDP_NFLD!L11-LComp_NFLD!L11),"..",NGDP_NFLD!L11-LComp_NFLD!L11)</f>
        <v>513.62700001339908</v>
      </c>
      <c r="M11" s="22">
        <f>IF(ISERROR(NGDP_NFLD!M11-LComp_NFLD!M11),"..",NGDP_NFLD!M11-LComp_NFLD!M11)</f>
        <v>44.800000022716972</v>
      </c>
      <c r="N11" s="22">
        <f>IF(ISERROR(NGDP_NFLD!N11-LComp_NFLD!N11),"..",NGDP_NFLD!N11-LComp_NFLD!N11)</f>
        <v>26.611000115402987</v>
      </c>
      <c r="O11" s="22">
        <f>IF(ISERROR(NGDP_NFLD!O11-LComp_NFLD!O11),"..",NGDP_NFLD!O11-LComp_NFLD!O11)</f>
        <v>8.4069999996388027</v>
      </c>
      <c r="P11" s="22">
        <f>IF(ISERROR(NGDP_NFLD!P11-LComp_NFLD!P11),"..",NGDP_NFLD!P11-LComp_NFLD!P11)</f>
        <v>68.347000009634996</v>
      </c>
      <c r="Q11" s="22">
        <v>193.686000003392</v>
      </c>
      <c r="R11" s="139"/>
    </row>
    <row r="12" spans="1:18" ht="11.25" customHeight="1">
      <c r="A12" s="5">
        <v>2004</v>
      </c>
      <c r="B12" s="92">
        <f>IF(ISERROR(NGDP_NFLD!B12-LComp_NFLD!B12),"..",NGDP_NFLD!B12-LComp_NFLD!B12)</f>
        <v>8277.2989774707203</v>
      </c>
      <c r="C12" s="22">
        <f>IF(ISERROR(NGDP_NFLD!C12-LComp_NFLD!C12),"..",NGDP_NFLD!C12-LComp_NFLD!C12)</f>
        <v>305.74399999971098</v>
      </c>
      <c r="D12" s="22">
        <f>IF(ISERROR(NGDP_NFLD!D12-LComp_NFLD!D12),"..",NGDP_NFLD!D12-LComp_NFLD!D12)</f>
        <v>5323.0200000142559</v>
      </c>
      <c r="E12" s="22">
        <f>IF(ISERROR(NGDP_NFLD!E12-LComp_NFLD!E12),"..",NGDP_NFLD!E12-LComp_NFLD!E12)</f>
        <v>413.27111578301901</v>
      </c>
      <c r="F12" s="22">
        <f>IF(ISERROR(NGDP_NFLD!F12-LComp_NFLD!F12),"..",NGDP_NFLD!F12-LComp_NFLD!F12)</f>
        <v>246.54300001429999</v>
      </c>
      <c r="G12" s="22">
        <f>IF(ISERROR(NGDP_NFLD!G12-LComp_NFLD!G12),"..",NGDP_NFLD!G12-LComp_NFLD!G12)</f>
        <v>202.45586150065594</v>
      </c>
      <c r="H12" s="22">
        <f>IF(ISERROR(NGDP_NFLD!H12-LComp_NFLD!H12),"..",NGDP_NFLD!H12-LComp_NFLD!H12)</f>
        <v>235.13100001063799</v>
      </c>
      <c r="I12" s="22">
        <f>IF(ISERROR(NGDP_NFLD!I12-LComp_NFLD!I12),"..",NGDP_NFLD!I12-LComp_NFLD!I12)</f>
        <v>217.18700000776403</v>
      </c>
      <c r="J12" s="22">
        <f>IF(ISERROR(NGDP_NFLD!J12-LComp_NFLD!J12),"..",NGDP_NFLD!J12-LComp_NFLD!J12)</f>
        <v>100.56600003916003</v>
      </c>
      <c r="K12" s="22">
        <f>IF(ISERROR(NGDP_NFLD!K12-LComp_NFLD!K12),"..",NGDP_NFLD!K12-LComp_NFLD!K12)</f>
        <v>301.031000008879</v>
      </c>
      <c r="L12" s="22">
        <f>IF(ISERROR(NGDP_NFLD!L12-LComp_NFLD!L12),"..",NGDP_NFLD!L12-LComp_NFLD!L12)</f>
        <v>534.62900001333003</v>
      </c>
      <c r="M12" s="22">
        <f>IF(ISERROR(NGDP_NFLD!M12-LComp_NFLD!M12),"..",NGDP_NFLD!M12-LComp_NFLD!M12)</f>
        <v>59.888000017672994</v>
      </c>
      <c r="N12" s="22">
        <f>IF(ISERROR(NGDP_NFLD!N12-LComp_NFLD!N12),"..",NGDP_NFLD!N12-LComp_NFLD!N12)</f>
        <v>31.326000037780005</v>
      </c>
      <c r="O12" s="22">
        <f>IF(ISERROR(NGDP_NFLD!O12-LComp_NFLD!O12),"..",NGDP_NFLD!O12-LComp_NFLD!O12)</f>
        <v>10.873000001918598</v>
      </c>
      <c r="P12" s="22">
        <f>IF(ISERROR(NGDP_NFLD!P12-LComp_NFLD!P12),"..",NGDP_NFLD!P12-LComp_NFLD!P12)</f>
        <v>72.771000011906978</v>
      </c>
      <c r="Q12" s="22">
        <v>222.86300000972901</v>
      </c>
      <c r="R12" s="139"/>
    </row>
    <row r="13" spans="1:18" ht="11.25" customHeight="1">
      <c r="A13" s="5">
        <v>2005</v>
      </c>
      <c r="B13" s="92">
        <f>IF(ISERROR(NGDP_NFLD!B13-LComp_NFLD!B13),"..",NGDP_NFLD!B13-LComp_NFLD!B13)</f>
        <v>10447.822338465287</v>
      </c>
      <c r="C13" s="22">
        <f>IF(ISERROR(NGDP_NFLD!C13-LComp_NFLD!C13),"..",NGDP_NFLD!C13-LComp_NFLD!C13)</f>
        <v>228.14799999252799</v>
      </c>
      <c r="D13" s="22">
        <f>IF(ISERROR(NGDP_NFLD!D13-LComp_NFLD!D13),"..",NGDP_NFLD!D13-LComp_NFLD!D13)</f>
        <v>7286.1220000210542</v>
      </c>
      <c r="E13" s="22">
        <f>IF(ISERROR(NGDP_NFLD!E13-LComp_NFLD!E13),"..",NGDP_NFLD!E13-LComp_NFLD!E13)</f>
        <v>443.08635396776094</v>
      </c>
      <c r="F13" s="22">
        <f>IF(ISERROR(NGDP_NFLD!F13-LComp_NFLD!F13),"..",NGDP_NFLD!F13-LComp_NFLD!F13)</f>
        <v>342.19700001430203</v>
      </c>
      <c r="G13" s="22">
        <f>IF(ISERROR(NGDP_NFLD!G13-LComp_NFLD!G13),"..",NGDP_NFLD!G13-LComp_NFLD!G13)</f>
        <v>250.02198312700898</v>
      </c>
      <c r="H13" s="22">
        <f>IF(ISERROR(NGDP_NFLD!H13-LComp_NFLD!H13),"..",NGDP_NFLD!H13-LComp_NFLD!H13)</f>
        <v>253.55200000863402</v>
      </c>
      <c r="I13" s="22">
        <f>IF(ISERROR(NGDP_NFLD!I13-LComp_NFLD!I13),"..",NGDP_NFLD!I13-LComp_NFLD!I13)</f>
        <v>247.52500001057297</v>
      </c>
      <c r="J13" s="22">
        <f>IF(ISERROR(NGDP_NFLD!J13-LComp_NFLD!J13),"..",NGDP_NFLD!J13-LComp_NFLD!J13)</f>
        <v>154.39600126030507</v>
      </c>
      <c r="K13" s="22">
        <f>IF(ISERROR(NGDP_NFLD!K13-LComp_NFLD!K13),"..",NGDP_NFLD!K13-LComp_NFLD!K13)</f>
        <v>257.56800000579301</v>
      </c>
      <c r="L13" s="22">
        <f>IF(ISERROR(NGDP_NFLD!L13-LComp_NFLD!L13),"..",NGDP_NFLD!L13-LComp_NFLD!L13)</f>
        <v>560.35200001285398</v>
      </c>
      <c r="M13" s="22">
        <f>IF(ISERROR(NGDP_NFLD!M13-LComp_NFLD!M13),"..",NGDP_NFLD!M13-LComp_NFLD!M13)</f>
        <v>88.661000023335987</v>
      </c>
      <c r="N13" s="22">
        <f>IF(ISERROR(NGDP_NFLD!N13-LComp_NFLD!N13),"..",NGDP_NFLD!N13-LComp_NFLD!N13)</f>
        <v>37.939000002466997</v>
      </c>
      <c r="O13" s="22">
        <f>IF(ISERROR(NGDP_NFLD!O13-LComp_NFLD!O13),"..",NGDP_NFLD!O13-LComp_NFLD!O13)</f>
        <v>8.9049999986718049</v>
      </c>
      <c r="P13" s="22">
        <f>IF(ISERROR(NGDP_NFLD!P13-LComp_NFLD!P13),"..",NGDP_NFLD!P13-LComp_NFLD!P13)</f>
        <v>77.530000008087995</v>
      </c>
      <c r="Q13" s="22">
        <v>211.819000011914</v>
      </c>
      <c r="R13" s="139"/>
    </row>
    <row r="14" spans="1:18" ht="11.25" customHeight="1">
      <c r="A14" s="5">
        <v>2006</v>
      </c>
      <c r="B14" s="92">
        <f>IF(ISERROR(NGDP_NFLD!B14-LComp_NFLD!B14),"..",NGDP_NFLD!B14-LComp_NFLD!B14)</f>
        <v>12160.749705719854</v>
      </c>
      <c r="C14" s="22">
        <f>IF(ISERROR(NGDP_NFLD!C14-LComp_NFLD!C14),"..",NGDP_NFLD!C14-LComp_NFLD!C14)</f>
        <v>204.123000034423</v>
      </c>
      <c r="D14" s="22">
        <f>IF(ISERROR(NGDP_NFLD!D14-LComp_NFLD!D14),"..",NGDP_NFLD!D14-LComp_NFLD!D14)</f>
        <v>8939.4070002887856</v>
      </c>
      <c r="E14" s="22">
        <f>IF(ISERROR(NGDP_NFLD!E14-LComp_NFLD!E14),"..",NGDP_NFLD!E14-LComp_NFLD!E14)</f>
        <v>474.15582697548905</v>
      </c>
      <c r="F14" s="22">
        <f>IF(ISERROR(NGDP_NFLD!F14-LComp_NFLD!F14),"..",NGDP_NFLD!F14-LComp_NFLD!F14)</f>
        <v>326.69100001756897</v>
      </c>
      <c r="G14" s="22">
        <f>IF(ISERROR(NGDP_NFLD!G14-LComp_NFLD!G14),"..",NGDP_NFLD!G14-LComp_NFLD!G14)</f>
        <v>238.956878107786</v>
      </c>
      <c r="H14" s="22">
        <f>IF(ISERROR(NGDP_NFLD!H14-LComp_NFLD!H14),"..",NGDP_NFLD!H14-LComp_NFLD!H14)</f>
        <v>288.93200000255302</v>
      </c>
      <c r="I14" s="22">
        <f>IF(ISERROR(NGDP_NFLD!I14-LComp_NFLD!I14),"..",NGDP_NFLD!I14-LComp_NFLD!I14)</f>
        <v>255.47300000977896</v>
      </c>
      <c r="J14" s="22">
        <f>IF(ISERROR(NGDP_NFLD!J14-LComp_NFLD!J14),"..",NGDP_NFLD!J14-LComp_NFLD!J14)</f>
        <v>164.81200019955202</v>
      </c>
      <c r="K14" s="22">
        <f>IF(ISERROR(NGDP_NFLD!K14-LComp_NFLD!K14),"..",NGDP_NFLD!K14-LComp_NFLD!K14)</f>
        <v>294.19200000481601</v>
      </c>
      <c r="L14" s="22">
        <f>IF(ISERROR(NGDP_NFLD!L14-LComp_NFLD!L14),"..",NGDP_NFLD!L14-LComp_NFLD!L14)</f>
        <v>587.94800002344596</v>
      </c>
      <c r="M14" s="22">
        <f>IF(ISERROR(NGDP_NFLD!M14-LComp_NFLD!M14),"..",NGDP_NFLD!M14-LComp_NFLD!M14)</f>
        <v>88.25800002144797</v>
      </c>
      <c r="N14" s="22">
        <f>IF(ISERROR(NGDP_NFLD!N14-LComp_NFLD!N14),"..",NGDP_NFLD!N14-LComp_NFLD!N14)</f>
        <v>37.488000020935999</v>
      </c>
      <c r="O14" s="22">
        <f>IF(ISERROR(NGDP_NFLD!O14-LComp_NFLD!O14),"..",NGDP_NFLD!O14-LComp_NFLD!O14)</f>
        <v>8.9919999966610966</v>
      </c>
      <c r="P14" s="22">
        <f>IF(ISERROR(NGDP_NFLD!P14-LComp_NFLD!P14),"..",NGDP_NFLD!P14-LComp_NFLD!P14)</f>
        <v>73.477000007683017</v>
      </c>
      <c r="Q14" s="22">
        <v>177.844000008938</v>
      </c>
      <c r="R14" s="139"/>
    </row>
    <row r="15" spans="1:18" ht="11.25" customHeight="1">
      <c r="A15" s="5">
        <v>2007</v>
      </c>
      <c r="B15" s="92">
        <f>IF(ISERROR(NGDP_NFLD!B15-LComp_NFLD!B15),"..",NGDP_NFLD!B15-LComp_NFLD!B15)</f>
        <v>15824.192399757167</v>
      </c>
      <c r="C15" s="22">
        <f>IF(ISERROR(NGDP_NFLD!C15-LComp_NFLD!C15),"..",NGDP_NFLD!C15-LComp_NFLD!C15)</f>
        <v>258.94300004937298</v>
      </c>
      <c r="D15" s="22">
        <f>IF(ISERROR(NGDP_NFLD!D15-LComp_NFLD!D15),"..",NGDP_NFLD!D15-LComp_NFLD!D15)</f>
        <v>12263.980000007983</v>
      </c>
      <c r="E15" s="22">
        <f>IF(ISERROR(NGDP_NFLD!E15-LComp_NFLD!E15),"..",NGDP_NFLD!E15-LComp_NFLD!E15)</f>
        <v>418.35464441186201</v>
      </c>
      <c r="F15" s="22">
        <f>IF(ISERROR(NGDP_NFLD!F15-LComp_NFLD!F15),"..",NGDP_NFLD!F15-LComp_NFLD!F15)</f>
        <v>351.49800001318397</v>
      </c>
      <c r="G15" s="22">
        <f>IF(ISERROR(NGDP_NFLD!G15-LComp_NFLD!G15),"..",NGDP_NFLD!G15-LComp_NFLD!G15)</f>
        <v>375.53199449915996</v>
      </c>
      <c r="H15" s="22">
        <f>IF(ISERROR(NGDP_NFLD!H15-LComp_NFLD!H15),"..",NGDP_NFLD!H15-LComp_NFLD!H15)</f>
        <v>301.98500001163706</v>
      </c>
      <c r="I15" s="22">
        <f>IF(ISERROR(NGDP_NFLD!I15-LComp_NFLD!I15),"..",NGDP_NFLD!I15-LComp_NFLD!I15)</f>
        <v>320.22500000791399</v>
      </c>
      <c r="J15" s="22">
        <f>IF(ISERROR(NGDP_NFLD!J15-LComp_NFLD!J15),"..",NGDP_NFLD!J15-LComp_NFLD!J15)</f>
        <v>189.14700003966902</v>
      </c>
      <c r="K15" s="22">
        <f>IF(ISERROR(NGDP_NFLD!K15-LComp_NFLD!K15),"..",NGDP_NFLD!K15-LComp_NFLD!K15)</f>
        <v>237.04400005934997</v>
      </c>
      <c r="L15" s="22">
        <f>IF(ISERROR(NGDP_NFLD!L15-LComp_NFLD!L15),"..",NGDP_NFLD!L15-LComp_NFLD!L15)</f>
        <v>600.82600001319099</v>
      </c>
      <c r="M15" s="22">
        <f>IF(ISERROR(NGDP_NFLD!M15-LComp_NFLD!M15),"..",NGDP_NFLD!M15-LComp_NFLD!M15)</f>
        <v>108.60100001665796</v>
      </c>
      <c r="N15" s="22">
        <f>IF(ISERROR(NGDP_NFLD!N15-LComp_NFLD!N15),"..",NGDP_NFLD!N15-LComp_NFLD!N15)</f>
        <v>43.474000012359994</v>
      </c>
      <c r="O15" s="22">
        <f>IF(ISERROR(NGDP_NFLD!O15-LComp_NFLD!O15),"..",NGDP_NFLD!O15-LComp_NFLD!O15)</f>
        <v>7.8529999988587988</v>
      </c>
      <c r="P15" s="22">
        <f>IF(ISERROR(NGDP_NFLD!P15-LComp_NFLD!P15),"..",NGDP_NFLD!P15-LComp_NFLD!P15)</f>
        <v>83.250000003929017</v>
      </c>
      <c r="Q15" s="22">
        <v>263.47976061204002</v>
      </c>
      <c r="R15" s="139"/>
    </row>
    <row r="16" spans="1:18" ht="11.25" customHeight="1">
      <c r="A16" s="5">
        <v>2008</v>
      </c>
      <c r="B16" s="92">
        <f>IF(ISERROR(NGDP_NFLD!B16-LComp_NFLD!B16),"..",NGDP_NFLD!B16-LComp_NFLD!B16)</f>
        <v>17495.719354350193</v>
      </c>
      <c r="C16" s="22">
        <f>IF(ISERROR(NGDP_NFLD!C16-LComp_NFLD!C16),"..",NGDP_NFLD!C16-LComp_NFLD!C16)</f>
        <v>249.721000011564</v>
      </c>
      <c r="D16" s="22">
        <f>IF(ISERROR(NGDP_NFLD!D16-LComp_NFLD!D16),"..",NGDP_NFLD!D16-LComp_NFLD!D16)</f>
        <v>13891.532000063111</v>
      </c>
      <c r="E16" s="22">
        <f>IF(ISERROR(NGDP_NFLD!E16-LComp_NFLD!E16),"..",NGDP_NFLD!E16-LComp_NFLD!E16)</f>
        <v>385.47962545621402</v>
      </c>
      <c r="F16" s="22">
        <f>IF(ISERROR(NGDP_NFLD!F16-LComp_NFLD!F16),"..",NGDP_NFLD!F16-LComp_NFLD!F16)</f>
        <v>470.9890000087629</v>
      </c>
      <c r="G16" s="22">
        <f>IF(ISERROR(NGDP_NFLD!G16-LComp_NFLD!G16),"..",NGDP_NFLD!G16-LComp_NFLD!G16)</f>
        <v>281.74704722188096</v>
      </c>
      <c r="H16" s="22">
        <f>IF(ISERROR(NGDP_NFLD!H16-LComp_NFLD!H16),"..",NGDP_NFLD!H16-LComp_NFLD!H16)</f>
        <v>288.955000012889</v>
      </c>
      <c r="I16" s="22">
        <f>IF(ISERROR(NGDP_NFLD!I16-LComp_NFLD!I16),"..",NGDP_NFLD!I16-LComp_NFLD!I16)</f>
        <v>318.688000009652</v>
      </c>
      <c r="J16" s="22">
        <f>IF(ISERROR(NGDP_NFLD!J16-LComp_NFLD!J16),"..",NGDP_NFLD!J16-LComp_NFLD!J16)</f>
        <v>194.42700003859898</v>
      </c>
      <c r="K16" s="22">
        <f>IF(ISERROR(NGDP_NFLD!K16-LComp_NFLD!K16),"..",NGDP_NFLD!K16-LComp_NFLD!K16)</f>
        <v>245.32000000728002</v>
      </c>
      <c r="L16" s="22">
        <f>IF(ISERROR(NGDP_NFLD!L16-LComp_NFLD!L16),"..",NGDP_NFLD!L16-LComp_NFLD!L16)</f>
        <v>664.31000001623397</v>
      </c>
      <c r="M16" s="22">
        <f>IF(ISERROR(NGDP_NFLD!M16-LComp_NFLD!M16),"..",NGDP_NFLD!M16-LComp_NFLD!M16)</f>
        <v>101.45500001709303</v>
      </c>
      <c r="N16" s="22">
        <f>IF(ISERROR(NGDP_NFLD!N16-LComp_NFLD!N16),"..",NGDP_NFLD!N16-LComp_NFLD!N16)</f>
        <v>42.765000011854994</v>
      </c>
      <c r="O16" s="22">
        <f>IF(ISERROR(NGDP_NFLD!O16-LComp_NFLD!O16),"..",NGDP_NFLD!O16-LComp_NFLD!O16)</f>
        <v>9.5929999995759019</v>
      </c>
      <c r="P16" s="22">
        <f>IF(ISERROR(NGDP_NFLD!P16-LComp_NFLD!P16),"..",NGDP_NFLD!P16-LComp_NFLD!P16)</f>
        <v>75.525000013106023</v>
      </c>
      <c r="Q16" s="22">
        <v>275.21268146238901</v>
      </c>
      <c r="R16" s="139"/>
    </row>
    <row r="17" spans="1:18" ht="11.25" customHeight="1">
      <c r="A17" s="5">
        <v>2009</v>
      </c>
      <c r="B17" s="92">
        <f>IF(ISERROR(NGDP_NFLD!B17-LComp_NFLD!B17),"..",NGDP_NFLD!B17-LComp_NFLD!B17)</f>
        <v>10541.58120241158</v>
      </c>
      <c r="C17" s="22">
        <f>IF(ISERROR(NGDP_NFLD!C17-LComp_NFLD!C17),"..",NGDP_NFLD!C17-LComp_NFLD!C17)</f>
        <v>182.6476415093494</v>
      </c>
      <c r="D17" s="22">
        <f>IF(ISERROR(NGDP_NFLD!D17-LComp_NFLD!D17),"..",NGDP_NFLD!D17-LComp_NFLD!D17)</f>
        <v>7289.9274827204072</v>
      </c>
      <c r="E17" s="22">
        <f>IF(ISERROR(NGDP_NFLD!E17-LComp_NFLD!E17),"..",NGDP_NFLD!E17-LComp_NFLD!E17)</f>
        <v>395.94541877546669</v>
      </c>
      <c r="F17" s="22">
        <f>IF(ISERROR(NGDP_NFLD!F17-LComp_NFLD!F17),"..",NGDP_NFLD!F17-LComp_NFLD!F17)</f>
        <v>390.73108469982174</v>
      </c>
      <c r="G17" s="22">
        <f>IF(ISERROR(NGDP_NFLD!G17-LComp_NFLD!G17),"..",NGDP_NFLD!G17-LComp_NFLD!G17)</f>
        <v>246.31026431215423</v>
      </c>
      <c r="H17" s="22">
        <f>IF(ISERROR(NGDP_NFLD!H17-LComp_NFLD!H17),"..",NGDP_NFLD!H17-LComp_NFLD!H17)</f>
        <v>305.54157949767455</v>
      </c>
      <c r="I17" s="22">
        <f>IF(ISERROR(NGDP_NFLD!I17-LComp_NFLD!I17),"..",NGDP_NFLD!I17-LComp_NFLD!I17)</f>
        <v>283.10700342693735</v>
      </c>
      <c r="J17" s="22">
        <f>IF(ISERROR(NGDP_NFLD!J17-LComp_NFLD!J17),"..",NGDP_NFLD!J17-LComp_NFLD!J17)</f>
        <v>106.73470720788492</v>
      </c>
      <c r="K17" s="22">
        <f>IF(ISERROR(NGDP_NFLD!K17-LComp_NFLD!K17),"..",NGDP_NFLD!K17-LComp_NFLD!K17)</f>
        <v>221.25172488136434</v>
      </c>
      <c r="L17" s="22">
        <f>IF(ISERROR(NGDP_NFLD!L17-LComp_NFLD!L17),"..",NGDP_NFLD!L17-LComp_NFLD!L17)</f>
        <v>678.46948385542373</v>
      </c>
      <c r="M17" s="22">
        <f>IF(ISERROR(NGDP_NFLD!M17-LComp_NFLD!M17),"..",NGDP_NFLD!M17-LComp_NFLD!M17)</f>
        <v>66.838953718530547</v>
      </c>
      <c r="N17" s="22">
        <f>IF(ISERROR(NGDP_NFLD!N17-LComp_NFLD!N17),"..",NGDP_NFLD!N17-LComp_NFLD!N17)</f>
        <v>6.0740962591851257</v>
      </c>
      <c r="O17" s="22">
        <f>IF(ISERROR(NGDP_NFLD!O17-LComp_NFLD!O17),"..",NGDP_NFLD!O17-LComp_NFLD!O17)</f>
        <v>13.851857018020755</v>
      </c>
      <c r="P17" s="22">
        <f>IF(ISERROR(NGDP_NFLD!P17-LComp_NFLD!P17),"..",NGDP_NFLD!P17-LComp_NFLD!P17)</f>
        <v>64.794953536246794</v>
      </c>
      <c r="Q17" s="22">
        <f>IF(ISERROR(NGDP_NFLD!Q17-LComp_NFLD!Q17),"..",NGDP_NFLD!Q17-LComp_NFLD!Q17)</f>
        <v>289.35495099311743</v>
      </c>
      <c r="R17" s="139"/>
    </row>
    <row r="18" spans="1:18" ht="11.25" customHeight="1">
      <c r="A18" s="5">
        <v>2010</v>
      </c>
      <c r="B18" s="92">
        <f>IF(ISERROR(NGDP_NFLD!B18-LComp_NFLD!B18),"..",NGDP_NFLD!B18-LComp_NFLD!B18)</f>
        <v>13201.477595173492</v>
      </c>
      <c r="C18" s="22">
        <f>IF(ISERROR(NGDP_NFLD!C18-LComp_NFLD!C18),"..",NGDP_NFLD!C18-LComp_NFLD!C18)</f>
        <v>225.24921604328324</v>
      </c>
      <c r="D18" s="22">
        <f>IF(ISERROR(NGDP_NFLD!D18-LComp_NFLD!D18),"..",NGDP_NFLD!D18-LComp_NFLD!D18)</f>
        <v>9425.9948333707598</v>
      </c>
      <c r="E18" s="22">
        <f>IF(ISERROR(NGDP_NFLD!E18-LComp_NFLD!E18),"..",NGDP_NFLD!E18-LComp_NFLD!E18)</f>
        <v>391.95605607411744</v>
      </c>
      <c r="F18" s="22">
        <f>IF(ISERROR(NGDP_NFLD!F18-LComp_NFLD!F18),"..",NGDP_NFLD!F18-LComp_NFLD!F18)</f>
        <v>653.49854857406956</v>
      </c>
      <c r="G18" s="22">
        <f>IF(ISERROR(NGDP_NFLD!G18-LComp_NFLD!G18),"..",NGDP_NFLD!G18-LComp_NFLD!G18)</f>
        <v>360.15462058903108</v>
      </c>
      <c r="H18" s="22">
        <f>IF(ISERROR(NGDP_NFLD!H18-LComp_NFLD!H18),"..",NGDP_NFLD!H18-LComp_NFLD!H18)</f>
        <v>348.23218827287127</v>
      </c>
      <c r="I18" s="22">
        <f>IF(ISERROR(NGDP_NFLD!I18-LComp_NFLD!I18),"..",NGDP_NFLD!I18-LComp_NFLD!I18)</f>
        <v>291.32854125604183</v>
      </c>
      <c r="J18" s="22">
        <f>IF(ISERROR(NGDP_NFLD!J18-LComp_NFLD!J18),"..",NGDP_NFLD!J18-LComp_NFLD!J18)</f>
        <v>134.44787938837737</v>
      </c>
      <c r="K18" s="22">
        <f>IF(ISERROR(NGDP_NFLD!K18-LComp_NFLD!K18),"..",NGDP_NFLD!K18-LComp_NFLD!K18)</f>
        <v>248.59596541755826</v>
      </c>
      <c r="L18" s="22">
        <f>IF(ISERROR(NGDP_NFLD!L18-LComp_NFLD!L18),"..",NGDP_NFLD!L18-LComp_NFLD!L18)</f>
        <v>723.92853256634839</v>
      </c>
      <c r="M18" s="22">
        <f>IF(ISERROR(NGDP_NFLD!M18-LComp_NFLD!M18),"..",NGDP_NFLD!M18-LComp_NFLD!M18)</f>
        <v>45.89647231336096</v>
      </c>
      <c r="N18" s="22">
        <f>IF(ISERROR(NGDP_NFLD!N18-LComp_NFLD!N18),"..",NGDP_NFLD!N18-LComp_NFLD!N18)</f>
        <v>0.89565404462047127</v>
      </c>
      <c r="O18" s="22">
        <f>IF(ISERROR(NGDP_NFLD!O18-LComp_NFLD!O18),"..",NGDP_NFLD!O18-LComp_NFLD!O18)</f>
        <v>10.797196647613056</v>
      </c>
      <c r="P18" s="22">
        <f>IF(ISERROR(NGDP_NFLD!P18-LComp_NFLD!P18),"..",NGDP_NFLD!P18-LComp_NFLD!P18)</f>
        <v>54.237008588028345</v>
      </c>
      <c r="Q18" s="22">
        <f>IF(ISERROR(NGDP_NFLD!Q18-LComp_NFLD!Q18),"..",NGDP_NFLD!Q18-LComp_NFLD!Q18)</f>
        <v>286.26488202741155</v>
      </c>
      <c r="R18" s="139"/>
    </row>
    <row r="19" spans="1:18" ht="11.25" customHeight="1">
      <c r="A19" s="5">
        <v>2011</v>
      </c>
      <c r="B19" s="92" t="str">
        <f>IF(ISERROR(NGDP_NFLD!B19-LComp_NFLD!#REF!),"..",NGDP_NFLD!B19-LComp_NFLD!#REF!)</f>
        <v>..</v>
      </c>
      <c r="C19" s="22" t="str">
        <f>IF(ISERROR(NGDP_NFLD!C19-LComp_NFLD!#REF!),"..",NGDP_NFLD!C19-LComp_NFLD!#REF!)</f>
        <v>..</v>
      </c>
      <c r="D19" s="22" t="str">
        <f>IF(ISERROR(NGDP_NFLD!D19-LComp_NFLD!#REF!),"..",NGDP_NFLD!D19-LComp_NFLD!#REF!)</f>
        <v>..</v>
      </c>
      <c r="E19" s="22" t="str">
        <f>IF(ISERROR(NGDP_NFLD!E19-LComp_NFLD!#REF!),"..",NGDP_NFLD!E19-LComp_NFLD!#REF!)</f>
        <v>..</v>
      </c>
      <c r="F19" s="22" t="str">
        <f>IF(ISERROR(NGDP_NFLD!F19-LComp_NFLD!#REF!),"..",NGDP_NFLD!F19-LComp_NFLD!#REF!)</f>
        <v>..</v>
      </c>
      <c r="G19" s="22" t="str">
        <f>IF(ISERROR(NGDP_NFLD!G19-LComp_NFLD!#REF!),"..",NGDP_NFLD!G19-LComp_NFLD!#REF!)</f>
        <v>..</v>
      </c>
      <c r="H19" s="22" t="str">
        <f>IF(ISERROR(NGDP_NFLD!H19-LComp_NFLD!#REF!),"..",NGDP_NFLD!H19-LComp_NFLD!#REF!)</f>
        <v>..</v>
      </c>
      <c r="I19" s="22" t="str">
        <f>IF(ISERROR(NGDP_NFLD!I19-LComp_NFLD!#REF!),"..",NGDP_NFLD!I19-LComp_NFLD!#REF!)</f>
        <v>..</v>
      </c>
      <c r="J19" s="22" t="str">
        <f>IF(ISERROR(NGDP_NFLD!J19-LComp_NFLD!#REF!),"..",NGDP_NFLD!J19-LComp_NFLD!#REF!)</f>
        <v>..</v>
      </c>
      <c r="K19" s="22" t="str">
        <f>IF(ISERROR(NGDP_NFLD!K19-LComp_NFLD!#REF!),"..",NGDP_NFLD!K19-LComp_NFLD!#REF!)</f>
        <v>..</v>
      </c>
      <c r="L19" s="22" t="str">
        <f>IF(ISERROR(NGDP_NFLD!L19-LComp_NFLD!#REF!),"..",NGDP_NFLD!L19-LComp_NFLD!#REF!)</f>
        <v>..</v>
      </c>
      <c r="M19" s="22" t="str">
        <f>IF(ISERROR(NGDP_NFLD!M19-LComp_NFLD!#REF!),"..",NGDP_NFLD!M19-LComp_NFLD!#REF!)</f>
        <v>..</v>
      </c>
      <c r="N19" s="22" t="str">
        <f>IF(ISERROR(NGDP_NFLD!N19-LComp_NFLD!#REF!),"..",NGDP_NFLD!N19-LComp_NFLD!#REF!)</f>
        <v>..</v>
      </c>
      <c r="O19" s="22" t="str">
        <f>IF(ISERROR(NGDP_NFLD!O19-LComp_NFLD!#REF!),"..",NGDP_NFLD!O19-LComp_NFLD!#REF!)</f>
        <v>..</v>
      </c>
      <c r="P19" s="22" t="str">
        <f>IF(ISERROR(NGDP_NFLD!P19-LComp_NFLD!#REF!),"..",NGDP_NFLD!P19-LComp_NFLD!#REF!)</f>
        <v>..</v>
      </c>
      <c r="Q19" s="22" t="str">
        <f>IF(ISERROR(NGDP_NFLD!Q19-LComp_NFLD!#REF!),"..",NGDP_NFLD!Q19-LComp_NFLD!#REF!)</f>
        <v>..</v>
      </c>
      <c r="R19" s="139"/>
    </row>
    <row r="20" spans="1:18" ht="11.25" customHeight="1">
      <c r="A20" s="5">
        <v>2012</v>
      </c>
      <c r="B20" s="92" t="str">
        <f>IF(ISERROR(NGDP_NFLD!B20-LComp_NFLD!B22),"..",NGDP_NFLD!B20-LComp_NFLD!B22)</f>
        <v>..</v>
      </c>
      <c r="C20" s="22" t="str">
        <f>IF(ISERROR(NGDP_NFLD!C20-LComp_NFLD!C22),"..",NGDP_NFLD!C20-LComp_NFLD!C22)</f>
        <v>..</v>
      </c>
      <c r="D20" s="22" t="str">
        <f>IF(ISERROR(NGDP_NFLD!D20-LComp_NFLD!D22),"..",NGDP_NFLD!D20-LComp_NFLD!D22)</f>
        <v>..</v>
      </c>
      <c r="E20" s="22" t="str">
        <f>IF(ISERROR(NGDP_NFLD!E20-LComp_NFLD!E22),"..",NGDP_NFLD!E20-LComp_NFLD!E22)</f>
        <v>..</v>
      </c>
      <c r="F20" s="22" t="str">
        <f>IF(ISERROR(NGDP_NFLD!F20-LComp_NFLD!F22),"..",NGDP_NFLD!F20-LComp_NFLD!F22)</f>
        <v>..</v>
      </c>
      <c r="G20" s="22" t="str">
        <f>IF(ISERROR(NGDP_NFLD!G20-LComp_NFLD!G22),"..",NGDP_NFLD!G20-LComp_NFLD!G22)</f>
        <v>..</v>
      </c>
      <c r="H20" s="22" t="str">
        <f>IF(ISERROR(NGDP_NFLD!H20-LComp_NFLD!H22),"..",NGDP_NFLD!H20-LComp_NFLD!H22)</f>
        <v>..</v>
      </c>
      <c r="I20" s="22" t="str">
        <f>IF(ISERROR(NGDP_NFLD!I20-LComp_NFLD!I22),"..",NGDP_NFLD!I20-LComp_NFLD!I22)</f>
        <v>..</v>
      </c>
      <c r="J20" s="22" t="str">
        <f>IF(ISERROR(NGDP_NFLD!J20-LComp_NFLD!J22),"..",NGDP_NFLD!J20-LComp_NFLD!J22)</f>
        <v>..</v>
      </c>
      <c r="K20" s="22" t="str">
        <f>IF(ISERROR(NGDP_NFLD!K20-LComp_NFLD!K22),"..",NGDP_NFLD!K20-LComp_NFLD!K22)</f>
        <v>..</v>
      </c>
      <c r="L20" s="22" t="str">
        <f>IF(ISERROR(NGDP_NFLD!L20-LComp_NFLD!L22),"..",NGDP_NFLD!L20-LComp_NFLD!L22)</f>
        <v>..</v>
      </c>
      <c r="M20" s="22" t="str">
        <f>IF(ISERROR(NGDP_NFLD!M20-LComp_NFLD!M22),"..",NGDP_NFLD!M20-LComp_NFLD!M22)</f>
        <v>..</v>
      </c>
      <c r="N20" s="22" t="str">
        <f>IF(ISERROR(NGDP_NFLD!N20-LComp_NFLD!N22),"..",NGDP_NFLD!N20-LComp_NFLD!N22)</f>
        <v>..</v>
      </c>
      <c r="O20" s="22" t="str">
        <f>IF(ISERROR(NGDP_NFLD!O20-LComp_NFLD!O22),"..",NGDP_NFLD!O20-LComp_NFLD!O22)</f>
        <v>..</v>
      </c>
      <c r="P20" s="22" t="str">
        <f>IF(ISERROR(NGDP_NFLD!P20-LComp_NFLD!P22),"..",NGDP_NFLD!P20-LComp_NFLD!P22)</f>
        <v>..</v>
      </c>
      <c r="Q20" s="22" t="str">
        <f>IF(ISERROR(NGDP_NFLD!Q20-LComp_NFLD!Q22),"..",NGDP_NFLD!Q20-LComp_NFLD!Q22)</f>
        <v>..</v>
      </c>
      <c r="R20" s="139"/>
    </row>
    <row r="21" spans="1:18" ht="11.25" customHeight="1">
      <c r="H21" s="55"/>
      <c r="I21" s="55"/>
      <c r="J21" s="55"/>
      <c r="K21" s="55"/>
      <c r="L21" s="55"/>
      <c r="M21" s="55"/>
      <c r="N21" s="55"/>
      <c r="O21" s="55"/>
      <c r="P21" s="55"/>
      <c r="Q21" s="55"/>
      <c r="R21" s="55"/>
    </row>
    <row r="22" spans="1:18">
      <c r="A22" s="4"/>
      <c r="B22" s="10" t="s">
        <v>17</v>
      </c>
      <c r="C22" s="8"/>
      <c r="D22" s="8"/>
      <c r="E22" s="8"/>
      <c r="F22" s="8"/>
      <c r="G22" s="8"/>
      <c r="H22" s="10"/>
      <c r="I22" s="8"/>
      <c r="J22" s="8"/>
      <c r="K22" s="8"/>
      <c r="L22" s="8"/>
      <c r="M22" s="8"/>
      <c r="N22" s="8"/>
      <c r="O22" s="8"/>
      <c r="P22" s="8"/>
      <c r="Q22" s="8"/>
      <c r="R22" s="55"/>
    </row>
    <row r="23" spans="1:18">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13.786358701942515</v>
      </c>
      <c r="C23" s="9">
        <f t="shared" si="0"/>
        <v>4.7069779345636276</v>
      </c>
      <c r="D23" s="9">
        <f t="shared" si="0"/>
        <v>34.120740546692339</v>
      </c>
      <c r="E23" s="9">
        <f t="shared" si="0"/>
        <v>1.5893605521385856</v>
      </c>
      <c r="F23" s="9">
        <f t="shared" si="0"/>
        <v>12.219037259389953</v>
      </c>
      <c r="G23" s="9">
        <f t="shared" si="0"/>
        <v>2.4956856814902117</v>
      </c>
      <c r="H23" s="28">
        <f t="shared" si="0"/>
        <v>6.542700216598285</v>
      </c>
      <c r="I23" s="28">
        <f t="shared" si="0"/>
        <v>7.0184040134229964</v>
      </c>
      <c r="J23" s="28">
        <f t="shared" si="0"/>
        <v>-1.8131710173117654</v>
      </c>
      <c r="K23" s="28">
        <f t="shared" si="0"/>
        <v>1.5448384022488826</v>
      </c>
      <c r="L23" s="28">
        <f t="shared" si="0"/>
        <v>2.9965790398693404</v>
      </c>
      <c r="M23" s="28">
        <f t="shared" si="0"/>
        <v>-0.35257936253620947</v>
      </c>
      <c r="N23" s="28">
        <f t="shared" si="0"/>
        <v>-20.392659777710421</v>
      </c>
      <c r="O23" s="28">
        <f t="shared" si="0"/>
        <v>-4.9241346143548803</v>
      </c>
      <c r="P23" s="28">
        <f t="shared" si="0"/>
        <v>1.4546788825031909</v>
      </c>
      <c r="Q23" s="58">
        <f t="shared" si="0"/>
        <v>6.0805697693639971</v>
      </c>
      <c r="R23" s="55"/>
    </row>
    <row r="24" spans="1:18">
      <c r="A24" s="26" t="s">
        <v>19</v>
      </c>
      <c r="B24" s="16">
        <f t="shared" si="0"/>
        <v>22.614697077327396</v>
      </c>
      <c r="C24" s="9">
        <f t="shared" si="0"/>
        <v>15.111420721070857</v>
      </c>
      <c r="D24" s="9">
        <f t="shared" si="0"/>
        <v>115.6503003942226</v>
      </c>
      <c r="E24" s="9">
        <f t="shared" si="0"/>
        <v>-0.97628410856542835</v>
      </c>
      <c r="F24" s="9">
        <f t="shared" si="0"/>
        <v>-0.97913061420431546</v>
      </c>
      <c r="G24" s="9">
        <f t="shared" si="0"/>
        <v>7.1634815408943231</v>
      </c>
      <c r="H24" s="28">
        <f t="shared" si="0"/>
        <v>6.9996913783527903</v>
      </c>
      <c r="I24" s="28">
        <f t="shared" si="0"/>
        <v>11.30241117365629</v>
      </c>
      <c r="J24" s="28">
        <f t="shared" si="0"/>
        <v>-11.792724849946634</v>
      </c>
      <c r="K24" s="28">
        <f t="shared" si="0"/>
        <v>8.0156618174167313</v>
      </c>
      <c r="L24" s="28">
        <f t="shared" si="0"/>
        <v>-1.563605237794452</v>
      </c>
      <c r="M24" s="28">
        <f t="shared" si="0"/>
        <v>-3.3230135815412232</v>
      </c>
      <c r="N24" s="28">
        <f t="shared" si="0"/>
        <v>11.863986434606222</v>
      </c>
      <c r="O24" s="28">
        <f t="shared" si="0"/>
        <v>-22.44278155327406</v>
      </c>
      <c r="P24" s="28">
        <f t="shared" si="0"/>
        <v>5.8422082608512449</v>
      </c>
      <c r="Q24" s="28">
        <f t="shared" si="0"/>
        <v>8.3613752013063305</v>
      </c>
      <c r="R24" s="55"/>
    </row>
    <row r="25" spans="1:18">
      <c r="A25" s="118" t="s">
        <v>20</v>
      </c>
      <c r="B25" s="16">
        <f t="shared" si="0"/>
        <v>11.263956896618366</v>
      </c>
      <c r="C25" s="9">
        <f t="shared" si="0"/>
        <v>1.7730496475977242</v>
      </c>
      <c r="D25" s="9">
        <f t="shared" si="0"/>
        <v>16.31070959407954</v>
      </c>
      <c r="E25" s="9">
        <f t="shared" si="0"/>
        <v>2.3719389254664991</v>
      </c>
      <c r="F25" s="9">
        <f t="shared" si="0"/>
        <v>16.511415772955516</v>
      </c>
      <c r="G25" s="9">
        <f t="shared" si="0"/>
        <v>1.1354046227031178</v>
      </c>
      <c r="H25" s="28">
        <f t="shared" si="0"/>
        <v>6.4059838470901687</v>
      </c>
      <c r="I25" s="28">
        <f t="shared" si="0"/>
        <v>5.76564912014772</v>
      </c>
      <c r="J25" s="28">
        <f t="shared" si="0"/>
        <v>1.3953136121597431</v>
      </c>
      <c r="K25" s="28">
        <f t="shared" si="0"/>
        <v>-0.31973374433148516</v>
      </c>
      <c r="L25" s="28">
        <f t="shared" si="0"/>
        <v>4.4053925060566268</v>
      </c>
      <c r="M25" s="28">
        <f t="shared" si="0"/>
        <v>0.55622213761050698</v>
      </c>
      <c r="N25" s="28">
        <f t="shared" si="0"/>
        <v>-28.116045533503442</v>
      </c>
      <c r="O25" s="28">
        <f t="shared" si="0"/>
        <v>1.0659134839266837</v>
      </c>
      <c r="P25" s="28">
        <f t="shared" si="0"/>
        <v>0.17423559134184252</v>
      </c>
      <c r="Q25" s="28">
        <f t="shared" si="0"/>
        <v>5.4057358403540867</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12.75">
      <c r="B29" s="7" t="str">
        <f>'Table of Contents'!B100</f>
        <v>Table 79: Capital Compensation as a Share of Nominal GDP, Newfoundland and Labrador, Business Sector Industries, 1997-2010</v>
      </c>
      <c r="H29" s="55"/>
      <c r="I29" s="55"/>
      <c r="J29" s="86" t="str">
        <f>B29 &amp; " (continued)"</f>
        <v>Table 79: Capital Compensation as a Share of Nominal GDP, Newfoundland and Labrador, Business Sector Industries, 1997-2010 (continued)</v>
      </c>
      <c r="K29" s="55"/>
      <c r="L29" s="55"/>
      <c r="M29" s="55"/>
      <c r="N29" s="55"/>
      <c r="O29" s="55"/>
      <c r="P29" s="55"/>
      <c r="Q29" s="55"/>
      <c r="R29" s="55"/>
    </row>
    <row r="30" spans="1:18">
      <c r="H30" s="55"/>
      <c r="I30" s="55"/>
      <c r="J30" s="55"/>
      <c r="K30" s="55"/>
      <c r="L30" s="55"/>
      <c r="M30" s="55"/>
      <c r="N30" s="55"/>
      <c r="O30" s="55"/>
      <c r="P30" s="55"/>
      <c r="Q30" s="55"/>
      <c r="R30" s="55"/>
    </row>
    <row r="31" spans="1:18" ht="33.75">
      <c r="A31" s="4"/>
      <c r="B31" s="94" t="s">
        <v>3</v>
      </c>
      <c r="C31" s="3" t="s">
        <v>2</v>
      </c>
      <c r="D31" s="3" t="s">
        <v>1</v>
      </c>
      <c r="E31" s="3" t="s">
        <v>0</v>
      </c>
      <c r="F31" s="3" t="s">
        <v>4</v>
      </c>
      <c r="G31" s="3" t="s">
        <v>5</v>
      </c>
      <c r="H31" s="3" t="s">
        <v>6</v>
      </c>
      <c r="I31" s="3" t="s">
        <v>7</v>
      </c>
      <c r="J31" s="3" t="s">
        <v>8</v>
      </c>
      <c r="K31" s="3" t="s">
        <v>9</v>
      </c>
      <c r="L31" s="3" t="s">
        <v>14</v>
      </c>
      <c r="M31" s="3" t="s">
        <v>10</v>
      </c>
      <c r="N31" s="3" t="s">
        <v>15</v>
      </c>
      <c r="O31" s="3" t="s">
        <v>11</v>
      </c>
      <c r="P31" s="3" t="s">
        <v>12</v>
      </c>
      <c r="Q31" s="3" t="s">
        <v>13</v>
      </c>
      <c r="R31" s="55"/>
    </row>
    <row r="32" spans="1:18" ht="11.25" customHeight="1">
      <c r="A32" s="5"/>
      <c r="B32" s="141" t="s">
        <v>56</v>
      </c>
      <c r="C32" s="142"/>
      <c r="D32" s="142"/>
      <c r="E32" s="142"/>
      <c r="F32" s="142"/>
      <c r="G32" s="142"/>
      <c r="H32" s="142"/>
      <c r="I32" s="142"/>
      <c r="J32" s="142" t="s">
        <v>56</v>
      </c>
      <c r="K32" s="142"/>
      <c r="L32" s="142"/>
      <c r="M32" s="142"/>
      <c r="N32" s="142"/>
      <c r="O32" s="142"/>
      <c r="P32" s="142"/>
      <c r="Q32" s="142"/>
      <c r="R32" s="55"/>
    </row>
    <row r="33" spans="1:18">
      <c r="A33" s="5">
        <v>1997</v>
      </c>
      <c r="B33" s="87">
        <f>IF(ISERROR((B5/NGDP_NFLD!B5)*100),"..",(B5/NGDP_NFLD!B5)*100)</f>
        <v>42.045797920970138</v>
      </c>
      <c r="C33" s="21">
        <f>IF(ISERROR((C5/NGDP_NFLD!C5)*100),"..",(C5/NGDP_NFLD!C5)*100)</f>
        <v>41.096263081225118</v>
      </c>
      <c r="D33" s="21">
        <f>IF(ISERROR((D5/NGDP_NFLD!D5)*100),"..",(D5/NGDP_NFLD!D5)*100)</f>
        <v>43.436308395030778</v>
      </c>
      <c r="E33" s="21">
        <f>IF(ISERROR((E5/NGDP_NFLD!E5)*100),"..",(E5/NGDP_NFLD!E5)*100)</f>
        <v>72.810711996099158</v>
      </c>
      <c r="F33" s="21">
        <f>IF(ISERROR((F5/NGDP_NFLD!F5)*100),"..",(F5/NGDP_NFLD!F5)*100)</f>
        <v>25.219534611060851</v>
      </c>
      <c r="G33" s="21">
        <f>IF(ISERROR((G5/NGDP_NFLD!G5)*100),"..",(G5/NGDP_NFLD!G5)*100)</f>
        <v>40.034075737993142</v>
      </c>
      <c r="H33" s="21">
        <f>IF(ISERROR((H5/NGDP_NFLD!H5)*100),"..",(H5/NGDP_NFLD!H5)*100)</f>
        <v>40.925455662954718</v>
      </c>
      <c r="I33" s="21">
        <f>IF(ISERROR((I5/NGDP_NFLD!I5)*100),"..",(I5/NGDP_NFLD!I5)*100)</f>
        <v>20.963638071490582</v>
      </c>
      <c r="J33" s="21">
        <f>IF(ISERROR((J5/NGDP_NFLD!J5)*100),"..",(J5/NGDP_NFLD!J5)*100)</f>
        <v>40.509714520686188</v>
      </c>
      <c r="K33" s="21">
        <f>IF(ISERROR((K5/NGDP_NFLD!K5)*100),"..",(K5/NGDP_NFLD!K5)*100)</f>
        <v>61.732088256418336</v>
      </c>
      <c r="L33" s="21">
        <f>IF(ISERROR((L5/NGDP_NFLD!L5)*100),"..",(L5/NGDP_NFLD!L5)*100)</f>
        <v>64.506690386210082</v>
      </c>
      <c r="M33" s="21">
        <f>IF(ISERROR((M5/NGDP_NFLD!M5)*100),"..",(M5/NGDP_NFLD!M5)*100)</f>
        <v>21.655054939822076</v>
      </c>
      <c r="N33" s="21">
        <f>IF(ISERROR((N5/NGDP_NFLD!N5)*100),"..",(N5/NGDP_NFLD!N5)*100)</f>
        <v>19.811105573731361</v>
      </c>
      <c r="O33" s="21">
        <f>IF(ISERROR((O5/NGDP_NFLD!O5)*100),"..",(O5/NGDP_NFLD!O5)*100)</f>
        <v>54.022630541991845</v>
      </c>
      <c r="P33" s="21">
        <f>IF(ISERROR((P5/NGDP_NFLD!P5)*100),"..",(P5/NGDP_NFLD!P5)*100)</f>
        <v>21.579649761405499</v>
      </c>
      <c r="Q33" s="21">
        <f>IF(ISERROR((Q5/NGDP_NFLD!Q5)*100),"..",(Q5/NGDP_NFLD!Q5)*100)</f>
        <v>34.279840368095115</v>
      </c>
      <c r="R33" s="55"/>
    </row>
    <row r="34" spans="1:18">
      <c r="A34" s="5">
        <v>1998</v>
      </c>
      <c r="B34" s="87">
        <f>IF(ISERROR((B6/NGDP_NFLD!B6)*100),"..",(B6/NGDP_NFLD!B6)*100)</f>
        <v>43.607259899164255</v>
      </c>
      <c r="C34" s="21">
        <f>IF(ISERROR((C6/NGDP_NFLD!C6)*100),"..",(C6/NGDP_NFLD!C6)*100)</f>
        <v>41.308077855812641</v>
      </c>
      <c r="D34" s="21">
        <f>IF(ISERROR((D6/NGDP_NFLD!D6)*100),"..",(D6/NGDP_NFLD!D6)*100)</f>
        <v>58.103951318098225</v>
      </c>
      <c r="E34" s="21">
        <f>IF(ISERROR((E6/NGDP_NFLD!E6)*100),"..",(E6/NGDP_NFLD!E6)*100)</f>
        <v>73.021984055998203</v>
      </c>
      <c r="F34" s="21">
        <f>IF(ISERROR((F6/NGDP_NFLD!F6)*100),"..",(F6/NGDP_NFLD!F6)*100)</f>
        <v>26.068138924322813</v>
      </c>
      <c r="G34" s="21">
        <f>IF(ISERROR((G6/NGDP_NFLD!G6)*100),"..",(G6/NGDP_NFLD!G6)*100)</f>
        <v>43.245474720481994</v>
      </c>
      <c r="H34" s="21">
        <f>IF(ISERROR((H6/NGDP_NFLD!H6)*100),"..",(H6/NGDP_NFLD!H6)*100)</f>
        <v>42.286844539708504</v>
      </c>
      <c r="I34" s="21">
        <f>IF(ISERROR((I6/NGDP_NFLD!I6)*100),"..",(I6/NGDP_NFLD!I6)*100)</f>
        <v>21.30314070644442</v>
      </c>
      <c r="J34" s="21">
        <f>IF(ISERROR((J6/NGDP_NFLD!J6)*100),"..",(J6/NGDP_NFLD!J6)*100)</f>
        <v>29.684700621897147</v>
      </c>
      <c r="K34" s="21">
        <f>IF(ISERROR((K6/NGDP_NFLD!K6)*100),"..",(K6/NGDP_NFLD!K6)*100)</f>
        <v>64.552099810124972</v>
      </c>
      <c r="L34" s="21">
        <f>IF(ISERROR((L6/NGDP_NFLD!L6)*100),"..",(L6/NGDP_NFLD!L6)*100)</f>
        <v>62.56764703303179</v>
      </c>
      <c r="M34" s="21">
        <f>IF(ISERROR((M6/NGDP_NFLD!M6)*100),"..",(M6/NGDP_NFLD!M6)*100)</f>
        <v>22.459933623299762</v>
      </c>
      <c r="N34" s="21">
        <f>IF(ISERROR((N6/NGDP_NFLD!N6)*100),"..",(N6/NGDP_NFLD!N6)*100)</f>
        <v>24.163745874319563</v>
      </c>
      <c r="O34" s="21">
        <f>IF(ISERROR((O6/NGDP_NFLD!O6)*100),"..",(O6/NGDP_NFLD!O6)*100)</f>
        <v>25.590855618877455</v>
      </c>
      <c r="P34" s="21">
        <f>IF(ISERROR((P6/NGDP_NFLD!P6)*100),"..",(P6/NGDP_NFLD!P6)*100)</f>
        <v>24.080153922742191</v>
      </c>
      <c r="Q34" s="21">
        <f>IF(ISERROR((Q6/NGDP_NFLD!Q6)*100),"..",(Q6/NGDP_NFLD!Q6)*100)</f>
        <v>32.439598514275239</v>
      </c>
      <c r="R34" s="55"/>
    </row>
    <row r="35" spans="1:18">
      <c r="A35" s="5">
        <v>1999</v>
      </c>
      <c r="B35" s="87">
        <f>IF(ISERROR((B7/NGDP_NFLD!B7)*100),"..",(B7/NGDP_NFLD!B7)*100)</f>
        <v>47.246130648885604</v>
      </c>
      <c r="C35" s="21">
        <f>IF(ISERROR((C7/NGDP_NFLD!C7)*100),"..",(C7/NGDP_NFLD!C7)*100)</f>
        <v>57.822837778275293</v>
      </c>
      <c r="D35" s="21">
        <f>IF(ISERROR((D7/NGDP_NFLD!D7)*100),"..",(D7/NGDP_NFLD!D7)*100)</f>
        <v>69.018738705270636</v>
      </c>
      <c r="E35" s="21">
        <f>IF(ISERROR((E7/NGDP_NFLD!E7)*100),"..",(E7/NGDP_NFLD!E7)*100)</f>
        <v>73.537710114244874</v>
      </c>
      <c r="F35" s="21">
        <f>IF(ISERROR((F7/NGDP_NFLD!F7)*100),"..",(F7/NGDP_NFLD!F7)*100)</f>
        <v>33.004271980303258</v>
      </c>
      <c r="G35" s="21">
        <f>IF(ISERROR((G7/NGDP_NFLD!G7)*100),"..",(G7/NGDP_NFLD!G7)*100)</f>
        <v>42.513463508286705</v>
      </c>
      <c r="H35" s="21">
        <f>IF(ISERROR((H7/NGDP_NFLD!H7)*100),"..",(H7/NGDP_NFLD!H7)*100)</f>
        <v>44.454634401524977</v>
      </c>
      <c r="I35" s="21">
        <f>IF(ISERROR((I7/NGDP_NFLD!I7)*100),"..",(I7/NGDP_NFLD!I7)*100)</f>
        <v>25.514733625374376</v>
      </c>
      <c r="J35" s="21">
        <f>IF(ISERROR((J7/NGDP_NFLD!J7)*100),"..",(J7/NGDP_NFLD!J7)*100)</f>
        <v>31.51503978806306</v>
      </c>
      <c r="K35" s="21">
        <f>IF(ISERROR((K7/NGDP_NFLD!K7)*100),"..",(K7/NGDP_NFLD!K7)*100)</f>
        <v>63.909082127689572</v>
      </c>
      <c r="L35" s="21">
        <f>IF(ISERROR((L7/NGDP_NFLD!L7)*100),"..",(L7/NGDP_NFLD!L7)*100)</f>
        <v>62.344397265155884</v>
      </c>
      <c r="M35" s="21">
        <f>IF(ISERROR((M7/NGDP_NFLD!M7)*100),"..",(M7/NGDP_NFLD!M7)*100)</f>
        <v>15.751293463139881</v>
      </c>
      <c r="N35" s="21">
        <f>IF(ISERROR((N7/NGDP_NFLD!N7)*100),"..",(N7/NGDP_NFLD!N7)*100)</f>
        <v>20.086182587777124</v>
      </c>
      <c r="O35" s="21">
        <f>IF(ISERROR((O7/NGDP_NFLD!O7)*100),"..",(O7/NGDP_NFLD!O7)*100)</f>
        <v>23.40997313117547</v>
      </c>
      <c r="P35" s="21">
        <f>IF(ISERROR((P7/NGDP_NFLD!P7)*100),"..",(P7/NGDP_NFLD!P7)*100)</f>
        <v>25.405045102476727</v>
      </c>
      <c r="Q35" s="21">
        <f>IF(ISERROR((Q7/NGDP_NFLD!Q7)*100),"..",(Q7/NGDP_NFLD!Q7)*100)</f>
        <v>32.419898629160024</v>
      </c>
      <c r="R35" s="55"/>
    </row>
    <row r="36" spans="1:18">
      <c r="A36" s="5">
        <v>2000</v>
      </c>
      <c r="B36" s="87">
        <f>IF(ISERROR((B8/NGDP_NFLD!B8)*100),"..",(B8/NGDP_NFLD!B8)*100)</f>
        <v>52.849685877389106</v>
      </c>
      <c r="C36" s="21">
        <f>IF(ISERROR((C8/NGDP_NFLD!C8)*100),"..",(C8/NGDP_NFLD!C8)*100)</f>
        <v>49.349777612362459</v>
      </c>
      <c r="D36" s="21">
        <f>IF(ISERROR((D8/NGDP_NFLD!D8)*100),"..",(D8/NGDP_NFLD!D8)*100)</f>
        <v>85.05864054993863</v>
      </c>
      <c r="E36" s="21">
        <f>IF(ISERROR((E8/NGDP_NFLD!E8)*100),"..",(E8/NGDP_NFLD!E8)*100)</f>
        <v>71.292308346768195</v>
      </c>
      <c r="F36" s="21">
        <f>IF(ISERROR((F8/NGDP_NFLD!F8)*100),"..",(F8/NGDP_NFLD!F8)*100)</f>
        <v>24.388699743280036</v>
      </c>
      <c r="G36" s="21">
        <f>IF(ISERROR((G8/NGDP_NFLD!G8)*100),"..",(G8/NGDP_NFLD!G8)*100)</f>
        <v>37.672274496702876</v>
      </c>
      <c r="H36" s="21">
        <f>IF(ISERROR((H8/NGDP_NFLD!H8)*100),"..",(H8/NGDP_NFLD!H8)*100)</f>
        <v>44.715270396782742</v>
      </c>
      <c r="I36" s="21">
        <f>IF(ISERROR((I8/NGDP_NFLD!I8)*100),"..",(I8/NGDP_NFLD!I8)*100)</f>
        <v>23.710118896511283</v>
      </c>
      <c r="J36" s="21">
        <f>IF(ISERROR((J8/NGDP_NFLD!J8)*100),"..",(J8/NGDP_NFLD!J8)*100)</f>
        <v>28.944218878743428</v>
      </c>
      <c r="K36" s="21">
        <f>IF(ISERROR((K8/NGDP_NFLD!K8)*100),"..",(K8/NGDP_NFLD!K8)*100)</f>
        <v>62.553857263758694</v>
      </c>
      <c r="L36" s="21">
        <f>IF(ISERROR((L8/NGDP_NFLD!L8)*100),"..",(L8/NGDP_NFLD!L8)*100)</f>
        <v>60.604760525752951</v>
      </c>
      <c r="M36" s="21">
        <f>IF(ISERROR((M8/NGDP_NFLD!M8)*100),"..",(M8/NGDP_NFLD!M8)*100)</f>
        <v>14.103263697954024</v>
      </c>
      <c r="N36" s="21">
        <f>IF(ISERROR((N8/NGDP_NFLD!N8)*100),"..",(N8/NGDP_NFLD!N8)*100)</f>
        <v>20.085756073995253</v>
      </c>
      <c r="O36" s="21">
        <f>IF(ISERROR((O8/NGDP_NFLD!O8)*100),"..",(O8/NGDP_NFLD!O8)*100)</f>
        <v>28.997581285902534</v>
      </c>
      <c r="P36" s="21">
        <f>IF(ISERROR((P8/NGDP_NFLD!P8)*100),"..",(P8/NGDP_NFLD!P8)*100)</f>
        <v>21.993034987750985</v>
      </c>
      <c r="Q36" s="21">
        <f>IF(ISERROR((Q8/NGDP_NFLD!Q8)*100),"..",(Q8/NGDP_NFLD!Q8)*100)</f>
        <v>35.493242149291262</v>
      </c>
      <c r="R36" s="55"/>
    </row>
    <row r="37" spans="1:18">
      <c r="A37" s="5">
        <v>2001</v>
      </c>
      <c r="B37" s="87">
        <f>IF(ISERROR((B9/NGDP_NFLD!B9)*100),"..",(B9/NGDP_NFLD!B9)*100)</f>
        <v>51.094235802696211</v>
      </c>
      <c r="C37" s="21">
        <f>IF(ISERROR((C9/NGDP_NFLD!C9)*100),"..",(C9/NGDP_NFLD!C9)*100)</f>
        <v>59.378423907384544</v>
      </c>
      <c r="D37" s="21">
        <f>IF(ISERROR((D9/NGDP_NFLD!D9)*100),"..",(D9/NGDP_NFLD!D9)*100)</f>
        <v>86.008890619062129</v>
      </c>
      <c r="E37" s="21">
        <f>IF(ISERROR((E9/NGDP_NFLD!E9)*100),"..",(E9/NGDP_NFLD!E9)*100)</f>
        <v>72.866041871035733</v>
      </c>
      <c r="F37" s="21">
        <f>IF(ISERROR((F9/NGDP_NFLD!F9)*100),"..",(F9/NGDP_NFLD!F9)*100)</f>
        <v>25.334629156138877</v>
      </c>
      <c r="G37" s="21">
        <f>IF(ISERROR((G9/NGDP_NFLD!G9)*100),"..",(G9/NGDP_NFLD!G9)*100)</f>
        <v>34.244893435607729</v>
      </c>
      <c r="H37" s="21">
        <f>IF(ISERROR((H9/NGDP_NFLD!H9)*100),"..",(H9/NGDP_NFLD!H9)*100)</f>
        <v>44.914016458293908</v>
      </c>
      <c r="I37" s="21">
        <f>IF(ISERROR((I9/NGDP_NFLD!I9)*100),"..",(I9/NGDP_NFLD!I9)*100)</f>
        <v>25.38361614118238</v>
      </c>
      <c r="J37" s="21">
        <f>IF(ISERROR((J9/NGDP_NFLD!J9)*100),"..",(J9/NGDP_NFLD!J9)*100)</f>
        <v>27.231565665330038</v>
      </c>
      <c r="K37" s="21">
        <f>IF(ISERROR((K9/NGDP_NFLD!K9)*100),"..",(K9/NGDP_NFLD!K9)*100)</f>
        <v>62.387623934792494</v>
      </c>
      <c r="L37" s="21">
        <f>IF(ISERROR((L9/NGDP_NFLD!L9)*100),"..",(L9/NGDP_NFLD!L9)*100)</f>
        <v>60.565513380410721</v>
      </c>
      <c r="M37" s="21">
        <f>IF(ISERROR((M9/NGDP_NFLD!M9)*100),"..",(M9/NGDP_NFLD!M9)*100)</f>
        <v>10.146761138235254</v>
      </c>
      <c r="N37" s="21">
        <f>IF(ISERROR((N9/NGDP_NFLD!N9)*100),"..",(N9/NGDP_NFLD!N9)*100)</f>
        <v>20.520535897652138</v>
      </c>
      <c r="O37" s="21">
        <f>IF(ISERROR((O9/NGDP_NFLD!O9)*100),"..",(O9/NGDP_NFLD!O9)*100)</f>
        <v>24.058286471572654</v>
      </c>
      <c r="P37" s="21">
        <f>IF(ISERROR((P9/NGDP_NFLD!P9)*100),"..",(P9/NGDP_NFLD!P9)*100)</f>
        <v>22.40504213568774</v>
      </c>
      <c r="Q37" s="21">
        <f>IF(ISERROR((Q9/NGDP_NFLD!Q9)*100),"..",(Q9/NGDP_NFLD!Q9)*100)</f>
        <v>29.165380487032916</v>
      </c>
      <c r="R37" s="55"/>
    </row>
    <row r="38" spans="1:18">
      <c r="A38" s="5">
        <v>2002</v>
      </c>
      <c r="B38" s="87">
        <f>IF(ISERROR((B10/NGDP_NFLD!B10)*100),"..",(B10/NGDP_NFLD!B10)*100)</f>
        <v>59.394955168220008</v>
      </c>
      <c r="C38" s="21">
        <f>IF(ISERROR((C10/NGDP_NFLD!C10)*100),"..",(C10/NGDP_NFLD!C10)*100)</f>
        <v>60.196791876891822</v>
      </c>
      <c r="D38" s="21">
        <f>IF(ISERROR((D10/NGDP_NFLD!D10)*100),"..",(D10/NGDP_NFLD!D10)*100)</f>
        <v>91.886008740104671</v>
      </c>
      <c r="E38" s="21">
        <f>IF(ISERROR((E10/NGDP_NFLD!E10)*100),"..",(E10/NGDP_NFLD!E10)*100)</f>
        <v>76.755555659462232</v>
      </c>
      <c r="F38" s="21">
        <f>IF(ISERROR((F10/NGDP_NFLD!F10)*100),"..",(F10/NGDP_NFLD!F10)*100)</f>
        <v>28.28225979733029</v>
      </c>
      <c r="G38" s="21">
        <f>IF(ISERROR((G10/NGDP_NFLD!G10)*100),"..",(G10/NGDP_NFLD!G10)*100)</f>
        <v>32.31910193237659</v>
      </c>
      <c r="H38" s="21">
        <f>IF(ISERROR((H10/NGDP_NFLD!H10)*100),"..",(H10/NGDP_NFLD!H10)*100)</f>
        <v>42.956546535855487</v>
      </c>
      <c r="I38" s="21">
        <f>IF(ISERROR((I10/NGDP_NFLD!I10)*100),"..",(I10/NGDP_NFLD!I10)*100)</f>
        <v>22.323271844873251</v>
      </c>
      <c r="J38" s="21">
        <f>IF(ISERROR((J10/NGDP_NFLD!J10)*100),"..",(J10/NGDP_NFLD!J10)*100)</f>
        <v>27.560723415334525</v>
      </c>
      <c r="K38" s="21">
        <f>IF(ISERROR((K10/NGDP_NFLD!K10)*100),"..",(K10/NGDP_NFLD!K10)*100)</f>
        <v>63.687910288710214</v>
      </c>
      <c r="L38" s="21">
        <f>IF(ISERROR((L10/NGDP_NFLD!L10)*100),"..",(L10/NGDP_NFLD!L10)*100)</f>
        <v>61.738962688410169</v>
      </c>
      <c r="M38" s="21">
        <f>IF(ISERROR((M10/NGDP_NFLD!M10)*100),"..",(M10/NGDP_NFLD!M10)*100)</f>
        <v>13.287068699163143</v>
      </c>
      <c r="N38" s="21">
        <f>IF(ISERROR((N10/NGDP_NFLD!N10)*100),"..",(N10/NGDP_NFLD!N10)*100)</f>
        <v>21.089376099344154</v>
      </c>
      <c r="O38" s="21">
        <f>IF(ISERROR((O10/NGDP_NFLD!O10)*100),"..",(O10/NGDP_NFLD!O10)*100)</f>
        <v>26.291295901190281</v>
      </c>
      <c r="P38" s="21">
        <f>IF(ISERROR((P10/NGDP_NFLD!P10)*100),"..",(P10/NGDP_NFLD!P10)*100)</f>
        <v>23.225658492819374</v>
      </c>
      <c r="Q38" s="21">
        <f>IF(ISERROR((Q10/NGDP_NFLD!Q10)*100),"..",(Q10/NGDP_NFLD!Q10)*100)</f>
        <v>31.721932714839806</v>
      </c>
      <c r="R38" s="55"/>
    </row>
    <row r="39" spans="1:18">
      <c r="A39" s="5">
        <v>2003</v>
      </c>
      <c r="B39" s="87">
        <f>IF(ISERROR((B11/NGDP_NFLD!B11)*100),"..",(B11/NGDP_NFLD!B11)*100)</f>
        <v>61.121622586767735</v>
      </c>
      <c r="C39" s="21">
        <f>IF(ISERROR((C11/NGDP_NFLD!C11)*100),"..",(C11/NGDP_NFLD!C11)*100)</f>
        <v>65.443578601994474</v>
      </c>
      <c r="D39" s="21">
        <f>IF(ISERROR((D11/NGDP_NFLD!D11)*100),"..",(D11/NGDP_NFLD!D11)*100)</f>
        <v>92.838591507168999</v>
      </c>
      <c r="E39" s="21">
        <f>IF(ISERROR((E11/NGDP_NFLD!E11)*100),"..",(E11/NGDP_NFLD!E11)*100)</f>
        <v>76.805294064678506</v>
      </c>
      <c r="F39" s="21">
        <f>IF(ISERROR((F11/NGDP_NFLD!F11)*100),"..",(F11/NGDP_NFLD!F11)*100)</f>
        <v>27.964082139269596</v>
      </c>
      <c r="G39" s="21">
        <f>IF(ISERROR((G11/NGDP_NFLD!G11)*100),"..",(G11/NGDP_NFLD!G11)*100)</f>
        <v>24.58747474957195</v>
      </c>
      <c r="H39" s="21">
        <f>IF(ISERROR((H11/NGDP_NFLD!H11)*100),"..",(H11/NGDP_NFLD!H11)*100)</f>
        <v>46.076260925145526</v>
      </c>
      <c r="I39" s="21">
        <f>IF(ISERROR((I11/NGDP_NFLD!I11)*100),"..",(I11/NGDP_NFLD!I11)*100)</f>
        <v>23.982134561982797</v>
      </c>
      <c r="J39" s="21">
        <f>IF(ISERROR((J11/NGDP_NFLD!J11)*100),"..",(J11/NGDP_NFLD!J11)*100)</f>
        <v>23.773736159096366</v>
      </c>
      <c r="K39" s="21">
        <f>IF(ISERROR((K11/NGDP_NFLD!K11)*100),"..",(K11/NGDP_NFLD!K11)*100)</f>
        <v>62.174669324248356</v>
      </c>
      <c r="L39" s="21">
        <f>IF(ISERROR((L11/NGDP_NFLD!L11)*100),"..",(L11/NGDP_NFLD!L11)*100)</f>
        <v>61.179355913085942</v>
      </c>
      <c r="M39" s="21">
        <f>IF(ISERROR((M11/NGDP_NFLD!M11)*100),"..",(M11/NGDP_NFLD!M11)*100)</f>
        <v>11.399056021453882</v>
      </c>
      <c r="N39" s="21">
        <f>IF(ISERROR((N11/NGDP_NFLD!N11)*100),"..",(N11/NGDP_NFLD!N11)*100)</f>
        <v>16.983432116947686</v>
      </c>
      <c r="O39" s="21">
        <f>IF(ISERROR((O11/NGDP_NFLD!O11)*100),"..",(O11/NGDP_NFLD!O11)*100)</f>
        <v>23.188525719593994</v>
      </c>
      <c r="P39" s="21">
        <f>IF(ISERROR((P11/NGDP_NFLD!P11)*100),"..",(P11/NGDP_NFLD!P11)*100)</f>
        <v>22.481826258884578</v>
      </c>
      <c r="Q39" s="21">
        <f>IF(ISERROR((Q11/NGDP_NFLD!Q11)*100),"..",(Q11/NGDP_NFLD!Q11)*100)</f>
        <v>33.026124410813985</v>
      </c>
      <c r="R39" s="55"/>
    </row>
    <row r="40" spans="1:18">
      <c r="A40" s="5">
        <v>2004</v>
      </c>
      <c r="B40" s="87">
        <f>IF(ISERROR((B12/NGDP_NFLD!B12)*100),"..",(B12/NGDP_NFLD!B12)*100)</f>
        <v>63.142618877463782</v>
      </c>
      <c r="C40" s="21">
        <f>IF(ISERROR((C12/NGDP_NFLD!C12)*100),"..",(C12/NGDP_NFLD!C12)*100)</f>
        <v>71.226660143670074</v>
      </c>
      <c r="D40" s="21">
        <f>IF(ISERROR((D12/NGDP_NFLD!D12)*100),"..",(D12/NGDP_NFLD!D12)*100)</f>
        <v>93.324770559454834</v>
      </c>
      <c r="E40" s="21">
        <f>IF(ISERROR((E12/NGDP_NFLD!E12)*100),"..",(E12/NGDP_NFLD!E12)*100)</f>
        <v>75.680007724738275</v>
      </c>
      <c r="F40" s="21">
        <f>IF(ISERROR((F12/NGDP_NFLD!F12)*100),"..",(F12/NGDP_NFLD!F12)*100)</f>
        <v>31.459089901709085</v>
      </c>
      <c r="G40" s="21">
        <f>IF(ISERROR((G12/NGDP_NFLD!G12)*100),"..",(G12/NGDP_NFLD!G12)*100)</f>
        <v>22.319933841492372</v>
      </c>
      <c r="H40" s="21">
        <f>IF(ISERROR((H12/NGDP_NFLD!H12)*100),"..",(H12/NGDP_NFLD!H12)*100)</f>
        <v>47.953623072346787</v>
      </c>
      <c r="I40" s="21">
        <f>IF(ISERROR((I12/NGDP_NFLD!I12)*100),"..",(I12/NGDP_NFLD!I12)*100)</f>
        <v>24.321188809317412</v>
      </c>
      <c r="J40" s="21">
        <f>IF(ISERROR((J12/NGDP_NFLD!J12)*100),"..",(J12/NGDP_NFLD!J12)*100)</f>
        <v>22.560874392413758</v>
      </c>
      <c r="K40" s="21">
        <f>IF(ISERROR((K12/NGDP_NFLD!K12)*100),"..",(K12/NGDP_NFLD!K12)*100)</f>
        <v>62.501894590069043</v>
      </c>
      <c r="L40" s="21">
        <f>IF(ISERROR((L12/NGDP_NFLD!L12)*100),"..",(L12/NGDP_NFLD!L12)*100)</f>
        <v>60.812864420981697</v>
      </c>
      <c r="M40" s="21">
        <f>IF(ISERROR((M12/NGDP_NFLD!M12)*100),"..",(M12/NGDP_NFLD!M12)*100)</f>
        <v>15.016523998072534</v>
      </c>
      <c r="N40" s="21">
        <f>IF(ISERROR((N12/NGDP_NFLD!N12)*100),"..",(N12/NGDP_NFLD!N12)*100)</f>
        <v>17.893209672466188</v>
      </c>
      <c r="O40" s="21">
        <f>IF(ISERROR((O12/NGDP_NFLD!O12)*100),"..",(O12/NGDP_NFLD!O12)*100)</f>
        <v>25.67293162523281</v>
      </c>
      <c r="P40" s="21">
        <f>IF(ISERROR((P12/NGDP_NFLD!P12)*100),"..",(P12/NGDP_NFLD!P12)*100)</f>
        <v>23.404378495382218</v>
      </c>
      <c r="Q40" s="21">
        <f>IF(ISERROR((Q12/NGDP_NFLD!Q12)*100),"..",(Q12/NGDP_NFLD!Q12)*100)</f>
        <v>35.828509053421961</v>
      </c>
      <c r="R40" s="55"/>
    </row>
    <row r="41" spans="1:18">
      <c r="A41" s="5">
        <v>2005</v>
      </c>
      <c r="B41" s="87">
        <f>IF(ISERROR((B13/NGDP_NFLD!B13)*100),"..",(B13/NGDP_NFLD!B13)*100)</f>
        <v>67.558471360555487</v>
      </c>
      <c r="C41" s="21">
        <f>IF(ISERROR((C13/NGDP_NFLD!C13)*100),"..",(C13/NGDP_NFLD!C13)*100)</f>
        <v>62.707825420468509</v>
      </c>
      <c r="D41" s="21">
        <f>IF(ISERROR((D13/NGDP_NFLD!D13)*100),"..",(D13/NGDP_NFLD!D13)*100)</f>
        <v>94.474096948834102</v>
      </c>
      <c r="E41" s="21">
        <f>IF(ISERROR((E13/NGDP_NFLD!E13)*100),"..",(E13/NGDP_NFLD!E13)*100)</f>
        <v>75.919570746978536</v>
      </c>
      <c r="F41" s="21">
        <f>IF(ISERROR((F13/NGDP_NFLD!F13)*100),"..",(F13/NGDP_NFLD!F13)*100)</f>
        <v>37.385708746639359</v>
      </c>
      <c r="G41" s="21">
        <f>IF(ISERROR((G13/NGDP_NFLD!G13)*100),"..",(G13/NGDP_NFLD!G13)*100)</f>
        <v>27.171931377018588</v>
      </c>
      <c r="H41" s="21">
        <f>IF(ISERROR((H13/NGDP_NFLD!H13)*100),"..",(H13/NGDP_NFLD!H13)*100)</f>
        <v>49.219157954035438</v>
      </c>
      <c r="I41" s="21">
        <f>IF(ISERROR((I13/NGDP_NFLD!I13)*100),"..",(I13/NGDP_NFLD!I13)*100)</f>
        <v>26.492472617638562</v>
      </c>
      <c r="J41" s="21">
        <f>IF(ISERROR((J13/NGDP_NFLD!J13)*100),"..",(J13/NGDP_NFLD!J13)*100)</f>
        <v>30.089178774166498</v>
      </c>
      <c r="K41" s="21">
        <f>IF(ISERROR((K13/NGDP_NFLD!K13)*100),"..",(K13/NGDP_NFLD!K13)*100)</f>
        <v>55.977467140837554</v>
      </c>
      <c r="L41" s="21">
        <f>IF(ISERROR((L13/NGDP_NFLD!L13)*100),"..",(L13/NGDP_NFLD!L13)*100)</f>
        <v>62.438450405745847</v>
      </c>
      <c r="M41" s="21">
        <f>IF(ISERROR((M13/NGDP_NFLD!M13)*100),"..",(M13/NGDP_NFLD!M13)*100)</f>
        <v>19.396836514326719</v>
      </c>
      <c r="N41" s="21">
        <f>IF(ISERROR((N13/NGDP_NFLD!N13)*100),"..",(N13/NGDP_NFLD!N13)*100)</f>
        <v>19.266003799711051</v>
      </c>
      <c r="O41" s="21">
        <f>IF(ISERROR((O13/NGDP_NFLD!O13)*100),"..",(O13/NGDP_NFLD!O13)*100)</f>
        <v>23.149110945907779</v>
      </c>
      <c r="P41" s="21">
        <f>IF(ISERROR((P13/NGDP_NFLD!P13)*100),"..",(P13/NGDP_NFLD!P13)*100)</f>
        <v>24.293413551447014</v>
      </c>
      <c r="Q41" s="21">
        <f>IF(ISERROR((Q13/NGDP_NFLD!Q13)*100),"..",(Q13/NGDP_NFLD!Q13)*100)</f>
        <v>33.208121622366598</v>
      </c>
      <c r="R41" s="55"/>
    </row>
    <row r="42" spans="1:18">
      <c r="A42" s="5">
        <v>2006</v>
      </c>
      <c r="B42" s="87">
        <f>IF(ISERROR((B14/NGDP_NFLD!B14)*100),"..",(B14/NGDP_NFLD!B14)*100)</f>
        <v>69.621395773233345</v>
      </c>
      <c r="C42" s="21">
        <f>IF(ISERROR((C14/NGDP_NFLD!C14)*100),"..",(C14/NGDP_NFLD!C14)*100)</f>
        <v>62.208535120371991</v>
      </c>
      <c r="D42" s="21">
        <f>IF(ISERROR((D14/NGDP_NFLD!D14)*100),"..",(D14/NGDP_NFLD!D14)*100)</f>
        <v>95.152772911133397</v>
      </c>
      <c r="E42" s="21">
        <f>IF(ISERROR((E14/NGDP_NFLD!E14)*100),"..",(E14/NGDP_NFLD!E14)*100)</f>
        <v>76.558367384500087</v>
      </c>
      <c r="F42" s="21">
        <f>IF(ISERROR((F14/NGDP_NFLD!F14)*100),"..",(F14/NGDP_NFLD!F14)*100)</f>
        <v>36.202018815990606</v>
      </c>
      <c r="G42" s="21">
        <f>IF(ISERROR((G14/NGDP_NFLD!G14)*100),"..",(G14/NGDP_NFLD!G14)*100)</f>
        <v>25.115972448144131</v>
      </c>
      <c r="H42" s="21">
        <f>IF(ISERROR((H14/NGDP_NFLD!H14)*100),"..",(H14/NGDP_NFLD!H14)*100)</f>
        <v>51.828598899782776</v>
      </c>
      <c r="I42" s="21">
        <f>IF(ISERROR((I14/NGDP_NFLD!I14)*100),"..",(I14/NGDP_NFLD!I14)*100)</f>
        <v>26.036738613433215</v>
      </c>
      <c r="J42" s="21">
        <f>IF(ISERROR((J14/NGDP_NFLD!J14)*100),"..",(J14/NGDP_NFLD!J14)*100)</f>
        <v>28.913980189673126</v>
      </c>
      <c r="K42" s="21">
        <f>IF(ISERROR((K14/NGDP_NFLD!K14)*100),"..",(K14/NGDP_NFLD!K14)*100)</f>
        <v>58.253649863632063</v>
      </c>
      <c r="L42" s="21">
        <f>IF(ISERROR((L14/NGDP_NFLD!L14)*100),"..",(L14/NGDP_NFLD!L14)*100)</f>
        <v>62.482518228171259</v>
      </c>
      <c r="M42" s="21">
        <f>IF(ISERROR((M14/NGDP_NFLD!M14)*100),"..",(M14/NGDP_NFLD!M14)*100)</f>
        <v>18.370588080587634</v>
      </c>
      <c r="N42" s="21">
        <f>IF(ISERROR((N14/NGDP_NFLD!N14)*100),"..",(N14/NGDP_NFLD!N14)*100)</f>
        <v>17.610251987511976</v>
      </c>
      <c r="O42" s="21">
        <f>IF(ISERROR((O14/NGDP_NFLD!O14)*100),"..",(O14/NGDP_NFLD!O14)*100)</f>
        <v>23.159141825691133</v>
      </c>
      <c r="P42" s="21">
        <f>IF(ISERROR((P14/NGDP_NFLD!P14)*100),"..",(P14/NGDP_NFLD!P14)*100)</f>
        <v>22.450738053135687</v>
      </c>
      <c r="Q42" s="21">
        <f>IF(ISERROR((Q14/NGDP_NFLD!Q14)*100),"..",(Q14/NGDP_NFLD!Q14)*100)</f>
        <v>27.07788065368803</v>
      </c>
      <c r="R42" s="55"/>
    </row>
    <row r="43" spans="1:18">
      <c r="A43" s="5">
        <v>2007</v>
      </c>
      <c r="B43" s="87">
        <f>IF(ISERROR((B15/NGDP_NFLD!B15)*100),"..",(B15/NGDP_NFLD!B15)*100)</f>
        <v>73.853990791499257</v>
      </c>
      <c r="C43" s="21">
        <f>IF(ISERROR((C15/NGDP_NFLD!C15)*100),"..",(C15/NGDP_NFLD!C15)*100)</f>
        <v>68.107048934606269</v>
      </c>
      <c r="D43" s="21">
        <f>IF(ISERROR((D15/NGDP_NFLD!D15)*100),"..",(D15/NGDP_NFLD!D15)*100)</f>
        <v>95.848564023826683</v>
      </c>
      <c r="E43" s="21">
        <f>IF(ISERROR((E15/NGDP_NFLD!E15)*100),"..",(E15/NGDP_NFLD!E15)*100)</f>
        <v>68.147700484425982</v>
      </c>
      <c r="F43" s="21">
        <f>IF(ISERROR((F15/NGDP_NFLD!F15)*100),"..",(F15/NGDP_NFLD!F15)*100)</f>
        <v>36.923765385499323</v>
      </c>
      <c r="G43" s="21">
        <f>IF(ISERROR((G15/NGDP_NFLD!G15)*100),"..",(G15/NGDP_NFLD!G15)*100)</f>
        <v>35.077827330833721</v>
      </c>
      <c r="H43" s="21">
        <f>IF(ISERROR((H15/NGDP_NFLD!H15)*100),"..",(H15/NGDP_NFLD!H15)*100)</f>
        <v>50.944545290876938</v>
      </c>
      <c r="I43" s="21">
        <f>IF(ISERROR((I15/NGDP_NFLD!I15)*100),"..",(I15/NGDP_NFLD!I15)*100)</f>
        <v>29.291372434956092</v>
      </c>
      <c r="J43" s="21">
        <f>IF(ISERROR((J15/NGDP_NFLD!J15)*100),"..",(J15/NGDP_NFLD!J15)*100)</f>
        <v>31.586303874525989</v>
      </c>
      <c r="K43" s="21">
        <f>IF(ISERROR((K15/NGDP_NFLD!K15)*100),"..",(K15/NGDP_NFLD!K15)*100)</f>
        <v>49.336885497096524</v>
      </c>
      <c r="L43" s="21">
        <f>IF(ISERROR((L15/NGDP_NFLD!L15)*100),"..",(L15/NGDP_NFLD!L15)*100)</f>
        <v>61.264577494928766</v>
      </c>
      <c r="M43" s="21">
        <f>IF(ISERROR((M15/NGDP_NFLD!M15)*100),"..",(M15/NGDP_NFLD!M15)*100)</f>
        <v>21.110568991981165</v>
      </c>
      <c r="N43" s="21">
        <f>IF(ISERROR((N15/NGDP_NFLD!N15)*100),"..",(N15/NGDP_NFLD!N15)*100)</f>
        <v>17.913977968023996</v>
      </c>
      <c r="O43" s="21">
        <f>IF(ISERROR((O15/NGDP_NFLD!O15)*100),"..",(O15/NGDP_NFLD!O15)*100)</f>
        <v>19.541631411085451</v>
      </c>
      <c r="P43" s="21">
        <f>IF(ISERROR((P15/NGDP_NFLD!P15)*100),"..",(P15/NGDP_NFLD!P15)*100)</f>
        <v>23.891451022935509</v>
      </c>
      <c r="Q43" s="21">
        <f>IF(ISERROR((Q15/NGDP_NFLD!Q15)*100),"..",(Q15/NGDP_NFLD!Q15)*100)</f>
        <v>36.453861308626742</v>
      </c>
      <c r="R43" s="55"/>
    </row>
    <row r="44" spans="1:18">
      <c r="A44" s="5">
        <v>2008</v>
      </c>
      <c r="B44" s="87">
        <f>IF(ISERROR((B16/NGDP_NFLD!B16)*100),"..",(B16/NGDP_NFLD!B16)*100)</f>
        <v>74.409257969885019</v>
      </c>
      <c r="C44" s="21">
        <f>IF(ISERROR((C16/NGDP_NFLD!C16)*100),"..",(C16/NGDP_NFLD!C16)*100)</f>
        <v>67.906760467710697</v>
      </c>
      <c r="D44" s="21">
        <f>IF(ISERROR((D16/NGDP_NFLD!D16)*100),"..",(D16/NGDP_NFLD!D16)*100)</f>
        <v>95.841033749661932</v>
      </c>
      <c r="E44" s="21">
        <f>IF(ISERROR((E16/NGDP_NFLD!E16)*100),"..",(E16/NGDP_NFLD!E16)*100)</f>
        <v>68.858272263782027</v>
      </c>
      <c r="F44" s="21">
        <f>IF(ISERROR((F16/NGDP_NFLD!F16)*100),"..",(F16/NGDP_NFLD!F16)*100)</f>
        <v>40.255332461150815</v>
      </c>
      <c r="G44" s="21">
        <f>IF(ISERROR((G16/NGDP_NFLD!G16)*100),"..",(G16/NGDP_NFLD!G16)*100)</f>
        <v>27.853167753640072</v>
      </c>
      <c r="H44" s="21">
        <f>IF(ISERROR((H16/NGDP_NFLD!H16)*100),"..",(H16/NGDP_NFLD!H16)*100)</f>
        <v>49.465636573447199</v>
      </c>
      <c r="I44" s="21">
        <f>IF(ISERROR((I16/NGDP_NFLD!I16)*100),"..",(I16/NGDP_NFLD!I16)*100)</f>
        <v>27.540458864451423</v>
      </c>
      <c r="J44" s="21">
        <f>IF(ISERROR((J16/NGDP_NFLD!J16)*100),"..",(J16/NGDP_NFLD!J16)*100)</f>
        <v>32.338314256588014</v>
      </c>
      <c r="K44" s="21">
        <f>IF(ISERROR((K16/NGDP_NFLD!K16)*100),"..",(K16/NGDP_NFLD!K16)*100)</f>
        <v>49.488312795363449</v>
      </c>
      <c r="L44" s="21">
        <f>IF(ISERROR((L16/NGDP_NFLD!L16)*100),"..",(L16/NGDP_NFLD!L16)*100)</f>
        <v>61.841725548657521</v>
      </c>
      <c r="M44" s="21">
        <f>IF(ISERROR((M16/NGDP_NFLD!M16)*100),"..",(M16/NGDP_NFLD!M16)*100)</f>
        <v>18.677385923908457</v>
      </c>
      <c r="N44" s="21">
        <f>IF(ISERROR((N16/NGDP_NFLD!N16)*100),"..",(N16/NGDP_NFLD!N16)*100)</f>
        <v>15.931943243259703</v>
      </c>
      <c r="O44" s="21">
        <f>IF(ISERROR((O16/NGDP_NFLD!O16)*100),"..",(O16/NGDP_NFLD!O16)*100)</f>
        <v>21.920844567377866</v>
      </c>
      <c r="P44" s="21">
        <f>IF(ISERROR((P16/NGDP_NFLD!P16)*100),"..",(P16/NGDP_NFLD!P16)*100)</f>
        <v>20.757009015483181</v>
      </c>
      <c r="Q44" s="21">
        <f>IF(ISERROR((Q16/NGDP_NFLD!Q16)*100),"..",(Q16/NGDP_NFLD!Q16)*100)</f>
        <v>35.389300561469234</v>
      </c>
      <c r="R44" s="55"/>
    </row>
    <row r="45" spans="1:18">
      <c r="A45" s="5">
        <v>2009</v>
      </c>
      <c r="B45" s="87">
        <f>IF(ISERROR((B17/NGDP_NFLD!B17)*100),"..",(B17/NGDP_NFLD!B17)*100)</f>
        <v>62.357113759543815</v>
      </c>
      <c r="C45" s="21">
        <f>IF(ISERROR((C17/NGDP_NFLD!C17)*100),"..",(C17/NGDP_NFLD!C17)*100)</f>
        <v>60.317245609923575</v>
      </c>
      <c r="D45" s="21">
        <f>IF(ISERROR((D17/NGDP_NFLD!D17)*100),"..",(D17/NGDP_NFLD!D17)*100)</f>
        <v>92.749523334369727</v>
      </c>
      <c r="E45" s="21">
        <f>IF(ISERROR((E17/NGDP_NFLD!E17)*100),"..",(E17/NGDP_NFLD!E17)*100)</f>
        <v>67.932828851153744</v>
      </c>
      <c r="F45" s="21">
        <f>IF(ISERROR((F17/NGDP_NFLD!F17)*100),"..",(F17/NGDP_NFLD!F17)*100)</f>
        <v>33.004167363821331</v>
      </c>
      <c r="G45" s="21">
        <f>IF(ISERROR((G17/NGDP_NFLD!G17)*100),"..",(G17/NGDP_NFLD!G17)*100)</f>
        <v>27.009266219354195</v>
      </c>
      <c r="H45" s="21">
        <f>IF(ISERROR((H17/NGDP_NFLD!H17)*100),"..",(H17/NGDP_NFLD!H17)*100)</f>
        <v>48.973898389509216</v>
      </c>
      <c r="I45" s="21">
        <f>IF(ISERROR((I17/NGDP_NFLD!I17)*100),"..",(I17/NGDP_NFLD!I17)*100)</f>
        <v>23.822274126558053</v>
      </c>
      <c r="J45" s="21">
        <f>IF(ISERROR((J17/NGDP_NFLD!J17)*100),"..",(J17/NGDP_NFLD!J17)*100)</f>
        <v>19.251364668797898</v>
      </c>
      <c r="K45" s="21">
        <f>IF(ISERROR((K17/NGDP_NFLD!K17)*100),"..",(K17/NGDP_NFLD!K17)*100)</f>
        <v>45.111825217901817</v>
      </c>
      <c r="L45" s="21">
        <f>IF(ISERROR((L17/NGDP_NFLD!L17)*100),"..",(L17/NGDP_NFLD!L17)*100)</f>
        <v>60.878083012328645</v>
      </c>
      <c r="M45" s="21">
        <f>IF(ISERROR((M17/NGDP_NFLD!M17)*100),"..",(M17/NGDP_NFLD!M17)*100)</f>
        <v>11.473849384188876</v>
      </c>
      <c r="N45" s="21">
        <f>IF(ISERROR((N17/NGDP_NFLD!N17)*100),"..",(N17/NGDP_NFLD!N17)*100)</f>
        <v>2.3571596514309916</v>
      </c>
      <c r="O45" s="21">
        <f>IF(ISERROR((O17/NGDP_NFLD!O17)*100),"..",(O17/NGDP_NFLD!O17)*100)</f>
        <v>30.994140640847544</v>
      </c>
      <c r="P45" s="21">
        <f>IF(ISERROR((P17/NGDP_NFLD!P17)*100),"..",(P17/NGDP_NFLD!P17)*100)</f>
        <v>17.453611440933454</v>
      </c>
      <c r="Q45" s="21">
        <f>IF(ISERROR((Q17/NGDP_NFLD!Q17)*100),"..",(Q17/NGDP_NFLD!Q17)*100)</f>
        <v>34.608402272779614</v>
      </c>
      <c r="R45" s="55"/>
    </row>
    <row r="46" spans="1:18">
      <c r="A46" s="5">
        <v>2010</v>
      </c>
      <c r="B46" s="87">
        <f>IF(ISERROR((B18/NGDP_NFLD!B18)*100),"..",(B18/NGDP_NFLD!B18)*100)</f>
        <v>66.277170542748578</v>
      </c>
      <c r="C46" s="21">
        <f>IF(ISERROR((C18/NGDP_NFLD!C18)*100),"..",(C18/NGDP_NFLD!C18)*100)</f>
        <v>65.894478797790299</v>
      </c>
      <c r="D46" s="21">
        <f>IF(ISERROR((D18/NGDP_NFLD!D18)*100),"..",(D18/NGDP_NFLD!D18)*100)</f>
        <v>93.871406758454214</v>
      </c>
      <c r="E46" s="21">
        <f>IF(ISERROR((E18/NGDP_NFLD!E18)*100),"..",(E18/NGDP_NFLD!E18)*100)</f>
        <v>67.209435480620371</v>
      </c>
      <c r="F46" s="21">
        <f>IF(ISERROR((F18/NGDP_NFLD!F18)*100),"..",(F18/NGDP_NFLD!F18)*100)</f>
        <v>42.674988440187242</v>
      </c>
      <c r="G46" s="21">
        <f>IF(ISERROR((G18/NGDP_NFLD!G18)*100),"..",(G18/NGDP_NFLD!G18)*100)</f>
        <v>37.590244443464634</v>
      </c>
      <c r="H46" s="21">
        <f>IF(ISERROR((H18/NGDP_NFLD!H18)*100),"..",(H18/NGDP_NFLD!H18)*100)</f>
        <v>50.586454341856388</v>
      </c>
      <c r="I46" s="21">
        <f>IF(ISERROR((I18/NGDP_NFLD!I18)*100),"..",(I18/NGDP_NFLD!I18)*100)</f>
        <v>23.430925679769079</v>
      </c>
      <c r="J46" s="21">
        <f>IF(ISERROR((J18/NGDP_NFLD!J18)*100),"..",(J18/NGDP_NFLD!J18)*100)</f>
        <v>22.269173197731948</v>
      </c>
      <c r="K46" s="21">
        <f>IF(ISERROR((K18/NGDP_NFLD!K18)*100),"..",(K18/NGDP_NFLD!K18)*100)</f>
        <v>47.342507785720109</v>
      </c>
      <c r="L46" s="21">
        <f>IF(ISERROR((L18/NGDP_NFLD!L18)*100),"..",(L18/NGDP_NFLD!L18)*100)</f>
        <v>61.026871141462422</v>
      </c>
      <c r="M46" s="21">
        <f>IF(ISERROR((M18/NGDP_NFLD!M18)*100),"..",(M18/NGDP_NFLD!M18)*100)</f>
        <v>7.4522083336836982</v>
      </c>
      <c r="N46" s="21">
        <f>IF(ISERROR((N18/NGDP_NFLD!N18)*100),"..",(N18/NGDP_NFLD!N18)*100)</f>
        <v>0.32032644137962557</v>
      </c>
      <c r="O46" s="21">
        <f>IF(ISERROR((O18/NGDP_NFLD!O18)*100),"..",(O18/NGDP_NFLD!O18)*100)</f>
        <v>24.468349383399406</v>
      </c>
      <c r="P46" s="21">
        <f>IF(ISERROR((P18/NGDP_NFLD!P18)*100),"..",(P18/NGDP_NFLD!P18)*100)</f>
        <v>13.666809646507089</v>
      </c>
      <c r="Q46" s="21">
        <f>IF(ISERROR((Q18/NGDP_NFLD!Q18)*100),"..",(Q18/NGDP_NFLD!Q18)*100)</f>
        <v>32.550670701905595</v>
      </c>
      <c r="R46" s="55"/>
    </row>
    <row r="47" spans="1:18">
      <c r="A47" s="5">
        <v>2011</v>
      </c>
      <c r="B47" s="87" t="str">
        <f>IF(ISERROR((B19/NGDP_NFLD!B19)*100),"..",(B19/NGDP_NFLD!B19)*100)</f>
        <v>..</v>
      </c>
      <c r="C47" s="21" t="str">
        <f>IF(ISERROR((C19/NGDP_NFLD!C19)*100),"..",(C19/NGDP_NFLD!C19)*100)</f>
        <v>..</v>
      </c>
      <c r="D47" s="21" t="str">
        <f>IF(ISERROR((D19/NGDP_NFLD!D19)*100),"..",(D19/NGDP_NFLD!D19)*100)</f>
        <v>..</v>
      </c>
      <c r="E47" s="21" t="str">
        <f>IF(ISERROR((E19/NGDP_NFLD!E19)*100),"..",(E19/NGDP_NFLD!E19)*100)</f>
        <v>..</v>
      </c>
      <c r="F47" s="21" t="str">
        <f>IF(ISERROR((F19/NGDP_NFLD!F19)*100),"..",(F19/NGDP_NFLD!F19)*100)</f>
        <v>..</v>
      </c>
      <c r="G47" s="21" t="str">
        <f>IF(ISERROR((G19/NGDP_NFLD!G19)*100),"..",(G19/NGDP_NFLD!G19)*100)</f>
        <v>..</v>
      </c>
      <c r="H47" s="21" t="str">
        <f>IF(ISERROR((H19/NGDP_NFLD!H19)*100),"..",(H19/NGDP_NFLD!H19)*100)</f>
        <v>..</v>
      </c>
      <c r="I47" s="21" t="str">
        <f>IF(ISERROR((I19/NGDP_NFLD!I19)*100),"..",(I19/NGDP_NFLD!I19)*100)</f>
        <v>..</v>
      </c>
      <c r="J47" s="21" t="str">
        <f>IF(ISERROR((J19/NGDP_NFLD!J19)*100),"..",(J19/NGDP_NFLD!J19)*100)</f>
        <v>..</v>
      </c>
      <c r="K47" s="21" t="str">
        <f>IF(ISERROR((K19/NGDP_NFLD!K19)*100),"..",(K19/NGDP_NFLD!K19)*100)</f>
        <v>..</v>
      </c>
      <c r="L47" s="21" t="str">
        <f>IF(ISERROR((L19/NGDP_NFLD!L19)*100),"..",(L19/NGDP_NFLD!L19)*100)</f>
        <v>..</v>
      </c>
      <c r="M47" s="21" t="str">
        <f>IF(ISERROR((M19/NGDP_NFLD!M19)*100),"..",(M19/NGDP_NFLD!M19)*100)</f>
        <v>..</v>
      </c>
      <c r="N47" s="21" t="str">
        <f>IF(ISERROR((N19/NGDP_NFLD!N19)*100),"..",(N19/NGDP_NFLD!N19)*100)</f>
        <v>..</v>
      </c>
      <c r="O47" s="21" t="str">
        <f>IF(ISERROR((O19/NGDP_NFLD!O19)*100),"..",(O19/NGDP_NFLD!O19)*100)</f>
        <v>..</v>
      </c>
      <c r="P47" s="21" t="str">
        <f>IF(ISERROR((P19/NGDP_NFLD!P19)*100),"..",(P19/NGDP_NFLD!P19)*100)</f>
        <v>..</v>
      </c>
      <c r="Q47" s="21" t="str">
        <f>IF(ISERROR((Q19/NGDP_NFLD!Q19)*100),"..",(Q19/NGDP_NFLD!Q19)*100)</f>
        <v>..</v>
      </c>
      <c r="R47" s="55"/>
    </row>
    <row r="48" spans="1:18">
      <c r="A48" s="5">
        <v>2012</v>
      </c>
      <c r="B48" s="87" t="str">
        <f>IF(ISERROR((B20/NGDP_NFLD!B20)*100),"..",(B20/NGDP_NFLD!B20)*100)</f>
        <v>..</v>
      </c>
      <c r="C48" s="21" t="str">
        <f>IF(ISERROR((C20/NGDP_NFLD!C20)*100),"..",(C20/NGDP_NFLD!C20)*100)</f>
        <v>..</v>
      </c>
      <c r="D48" s="21" t="str">
        <f>IF(ISERROR((D20/NGDP_NFLD!D20)*100),"..",(D20/NGDP_NFLD!D20)*100)</f>
        <v>..</v>
      </c>
      <c r="E48" s="21" t="str">
        <f>IF(ISERROR((E20/NGDP_NFLD!E20)*100),"..",(E20/NGDP_NFLD!E20)*100)</f>
        <v>..</v>
      </c>
      <c r="F48" s="21" t="str">
        <f>IF(ISERROR((F20/NGDP_NFLD!F20)*100),"..",(F20/NGDP_NFLD!F20)*100)</f>
        <v>..</v>
      </c>
      <c r="G48" s="21" t="str">
        <f>IF(ISERROR((G20/NGDP_NFLD!G20)*100),"..",(G20/NGDP_NFLD!G20)*100)</f>
        <v>..</v>
      </c>
      <c r="H48" s="21" t="str">
        <f>IF(ISERROR((H20/NGDP_NFLD!H20)*100),"..",(H20/NGDP_NFLD!H20)*100)</f>
        <v>..</v>
      </c>
      <c r="I48" s="21" t="str">
        <f>IF(ISERROR((I20/NGDP_NFLD!I20)*100),"..",(I20/NGDP_NFLD!I20)*100)</f>
        <v>..</v>
      </c>
      <c r="J48" s="21" t="str">
        <f>IF(ISERROR((J20/NGDP_NFLD!J20)*100),"..",(J20/NGDP_NFLD!J20)*100)</f>
        <v>..</v>
      </c>
      <c r="K48" s="21" t="str">
        <f>IF(ISERROR((K20/NGDP_NFLD!K20)*100),"..",(K20/NGDP_NFLD!K20)*100)</f>
        <v>..</v>
      </c>
      <c r="L48" s="21" t="str">
        <f>IF(ISERROR((L20/NGDP_NFLD!L20)*100),"..",(L20/NGDP_NFLD!L20)*100)</f>
        <v>..</v>
      </c>
      <c r="M48" s="21" t="str">
        <f>IF(ISERROR((M20/NGDP_NFLD!M20)*100),"..",(M20/NGDP_NFLD!M20)*100)</f>
        <v>..</v>
      </c>
      <c r="N48" s="21" t="str">
        <f>IF(ISERROR((N20/NGDP_NFLD!N20)*100),"..",(N20/NGDP_NFLD!N20)*100)</f>
        <v>..</v>
      </c>
      <c r="O48" s="21" t="str">
        <f>IF(ISERROR((O20/NGDP_NFLD!O20)*100),"..",(O20/NGDP_NFLD!O20)*100)</f>
        <v>..</v>
      </c>
      <c r="P48" s="21" t="str">
        <f>IF(ISERROR((P20/NGDP_NFLD!P20)*100),"..",(P20/NGDP_NFLD!P20)*100)</f>
        <v>..</v>
      </c>
      <c r="Q48" s="21" t="str">
        <f>IF(ISERROR((Q20/NGDP_NFLD!Q20)*100),"..",(Q20/NGDP_NFLD!Q20)*100)</f>
        <v>..</v>
      </c>
      <c r="R48" s="55"/>
    </row>
    <row r="50" spans="2:11">
      <c r="B50" s="1" t="s">
        <v>16</v>
      </c>
      <c r="C50" s="1" t="s">
        <v>30</v>
      </c>
      <c r="J50" s="1" t="s">
        <v>23</v>
      </c>
      <c r="K50" s="1" t="s">
        <v>26</v>
      </c>
    </row>
    <row r="51" spans="2:11">
      <c r="J51" s="1" t="s">
        <v>16</v>
      </c>
      <c r="K51" s="1" t="s">
        <v>30</v>
      </c>
    </row>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6.xml><?xml version="1.0" encoding="utf-8"?>
<worksheet xmlns="http://schemas.openxmlformats.org/spreadsheetml/2006/main" xmlns:r="http://schemas.openxmlformats.org/officeDocument/2006/relationships">
  <sheetPr codeName="Sheet5">
    <tabColor theme="5"/>
  </sheetPr>
  <dimension ref="A1:R49"/>
  <sheetViews>
    <sheetView zoomScaleNormal="100" workbookViewId="0">
      <selection activeCell="C17" sqref="C17"/>
    </sheetView>
  </sheetViews>
  <sheetFormatPr defaultRowHeight="11.25"/>
  <cols>
    <col min="1" max="1" width="9.140625" style="1"/>
    <col min="2" max="17" width="12.7109375" style="1" customWidth="1"/>
    <col min="18" max="16384" width="9.140625" style="1"/>
  </cols>
  <sheetData>
    <row r="1" spans="1:18" ht="12.75">
      <c r="B1" s="7" t="str">
        <f>'Table of Contents'!B11</f>
        <v>Table 4: Hours Worked, Canada, Business Sector Industries, 1997-2010</v>
      </c>
      <c r="H1" s="7"/>
      <c r="J1" s="7" t="str">
        <f>B1 &amp; " (continued)"</f>
        <v>Table 4: Hours Worked,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c r="A4" s="5"/>
      <c r="B4" s="141" t="s">
        <v>24</v>
      </c>
      <c r="C4" s="142"/>
      <c r="D4" s="142"/>
      <c r="E4" s="142"/>
      <c r="F4" s="142"/>
      <c r="G4" s="142"/>
      <c r="H4" s="142"/>
      <c r="I4" s="142"/>
      <c r="J4" s="142" t="s">
        <v>24</v>
      </c>
      <c r="K4" s="142"/>
      <c r="L4" s="142"/>
      <c r="M4" s="142"/>
      <c r="N4" s="142"/>
      <c r="O4" s="142"/>
      <c r="P4" s="142"/>
      <c r="Q4" s="142"/>
      <c r="R4" s="55"/>
    </row>
    <row r="5" spans="1:18">
      <c r="A5" s="5">
        <v>1997</v>
      </c>
      <c r="B5" s="92">
        <v>20346.465989219701</v>
      </c>
      <c r="C5" s="22">
        <v>1111.7849991085818</v>
      </c>
      <c r="D5" s="22">
        <v>339.02699921804594</v>
      </c>
      <c r="E5" s="22">
        <v>169.63699961732166</v>
      </c>
      <c r="F5" s="22">
        <v>1778.958999760883</v>
      </c>
      <c r="G5" s="22">
        <v>3749.1499960675687</v>
      </c>
      <c r="H5" s="22">
        <v>1498.2699997424536</v>
      </c>
      <c r="I5" s="22">
        <v>2622.0069997951705</v>
      </c>
      <c r="J5" s="22">
        <v>1280.2089985487198</v>
      </c>
      <c r="K5" s="22">
        <v>486.18099929176151</v>
      </c>
      <c r="L5" s="22">
        <v>1511.9099998039085</v>
      </c>
      <c r="M5" s="22">
        <v>1252.1389997965553</v>
      </c>
      <c r="N5" s="22">
        <v>811.95499955305672</v>
      </c>
      <c r="O5" s="22">
        <v>315.23099983878063</v>
      </c>
      <c r="P5" s="22">
        <v>1503.8799997536016</v>
      </c>
      <c r="Q5" s="22">
        <v>1916.125999323292</v>
      </c>
      <c r="R5" s="55"/>
    </row>
    <row r="6" spans="1:18">
      <c r="A6" s="5">
        <v>1998</v>
      </c>
      <c r="B6" s="92">
        <v>20892.100989100938</v>
      </c>
      <c r="C6" s="22">
        <v>1097.7279989494261</v>
      </c>
      <c r="D6" s="22">
        <v>306.16199913545313</v>
      </c>
      <c r="E6" s="22">
        <v>173.91399929956106</v>
      </c>
      <c r="F6" s="22">
        <v>1758.3779997613469</v>
      </c>
      <c r="G6" s="22">
        <v>3741.5389969761841</v>
      </c>
      <c r="H6" s="22">
        <v>1478.557999763048</v>
      </c>
      <c r="I6" s="22">
        <v>2729.3929997931077</v>
      </c>
      <c r="J6" s="22">
        <v>1327.6899981337629</v>
      </c>
      <c r="K6" s="22">
        <v>541.37199927754318</v>
      </c>
      <c r="L6" s="22">
        <v>1503.1359998036864</v>
      </c>
      <c r="M6" s="22">
        <v>1399.2009997922953</v>
      </c>
      <c r="N6" s="22">
        <v>882.5539994920714</v>
      </c>
      <c r="O6" s="22">
        <v>336.96699982586074</v>
      </c>
      <c r="P6" s="22">
        <v>1635.9759997628037</v>
      </c>
      <c r="Q6" s="22">
        <v>1979.5329993347893</v>
      </c>
      <c r="R6" s="55"/>
    </row>
    <row r="7" spans="1:18">
      <c r="A7" s="5">
        <v>1999</v>
      </c>
      <c r="B7" s="92">
        <v>21503.586983859874</v>
      </c>
      <c r="C7" s="22">
        <v>1059.893999154707</v>
      </c>
      <c r="D7" s="22">
        <v>286.81399909324495</v>
      </c>
      <c r="E7" s="22">
        <v>165.2749992197881</v>
      </c>
      <c r="F7" s="22">
        <v>1785.5509997713955</v>
      </c>
      <c r="G7" s="22">
        <v>3875.8819917685641</v>
      </c>
      <c r="H7" s="22">
        <v>1532.136999777319</v>
      </c>
      <c r="I7" s="22">
        <v>2725.2639998015588</v>
      </c>
      <c r="J7" s="22">
        <v>1384.9179978558668</v>
      </c>
      <c r="K7" s="22">
        <v>601.84299950048251</v>
      </c>
      <c r="L7" s="22">
        <v>1554.3379998049309</v>
      </c>
      <c r="M7" s="22">
        <v>1470.5989997892484</v>
      </c>
      <c r="N7" s="22">
        <v>986.49499938635063</v>
      </c>
      <c r="O7" s="22">
        <v>353.85999982888285</v>
      </c>
      <c r="P7" s="22">
        <v>1665.640999772555</v>
      </c>
      <c r="Q7" s="22">
        <v>2055.0759993349807</v>
      </c>
      <c r="R7" s="55"/>
    </row>
    <row r="8" spans="1:18">
      <c r="A8" s="5">
        <v>2000</v>
      </c>
      <c r="B8" s="92">
        <v>22018.921986042456</v>
      </c>
      <c r="C8" s="22">
        <v>996.49399910960062</v>
      </c>
      <c r="D8" s="22">
        <v>318.44999926397156</v>
      </c>
      <c r="E8" s="22">
        <v>165.80699915070866</v>
      </c>
      <c r="F8" s="22">
        <v>1822.2869997769135</v>
      </c>
      <c r="G8" s="22">
        <v>4033.4869928531334</v>
      </c>
      <c r="H8" s="22">
        <v>1594.1949997803849</v>
      </c>
      <c r="I8" s="22">
        <v>2746.2309998056862</v>
      </c>
      <c r="J8" s="22">
        <v>1406.0799988589031</v>
      </c>
      <c r="K8" s="22">
        <v>629.19899927040979</v>
      </c>
      <c r="L8" s="22">
        <v>1640.9189998057004</v>
      </c>
      <c r="M8" s="22">
        <v>1562.1939998039379</v>
      </c>
      <c r="N8" s="22">
        <v>1011.49299963454</v>
      </c>
      <c r="O8" s="22">
        <v>368.43599983686136</v>
      </c>
      <c r="P8" s="22">
        <v>1652.0059997849069</v>
      </c>
      <c r="Q8" s="22">
        <v>2071.6439993067975</v>
      </c>
      <c r="R8" s="55"/>
    </row>
    <row r="9" spans="1:18">
      <c r="A9" s="5">
        <v>2001</v>
      </c>
      <c r="B9" s="92">
        <v>22084.962984804926</v>
      </c>
      <c r="C9" s="22">
        <v>897.69599881284898</v>
      </c>
      <c r="D9" s="22">
        <v>336.40599795244719</v>
      </c>
      <c r="E9" s="22">
        <v>169.0929996831168</v>
      </c>
      <c r="F9" s="22">
        <v>1853.4609997765288</v>
      </c>
      <c r="G9" s="22">
        <v>3956.4349932626319</v>
      </c>
      <c r="H9" s="22">
        <v>1627.4599997660573</v>
      </c>
      <c r="I9" s="22">
        <v>2792.5529998078105</v>
      </c>
      <c r="J9" s="22">
        <v>1414.4009983628432</v>
      </c>
      <c r="K9" s="22">
        <v>648.26799939998853</v>
      </c>
      <c r="L9" s="22">
        <v>1624.2029997993718</v>
      </c>
      <c r="M9" s="22">
        <v>1563.149999807169</v>
      </c>
      <c r="N9" s="22">
        <v>1053.018999504736</v>
      </c>
      <c r="O9" s="22">
        <v>382.99199982020332</v>
      </c>
      <c r="P9" s="22">
        <v>1679.0819997726919</v>
      </c>
      <c r="Q9" s="22">
        <v>2086.7439992764812</v>
      </c>
      <c r="R9" s="55"/>
    </row>
    <row r="10" spans="1:18">
      <c r="A10" s="5">
        <v>2002</v>
      </c>
      <c r="B10" s="92">
        <v>22329.107983061269</v>
      </c>
      <c r="C10" s="22">
        <v>908.88899921676739</v>
      </c>
      <c r="D10" s="22">
        <v>324.56099937362092</v>
      </c>
      <c r="E10" s="22">
        <v>164.51999960350454</v>
      </c>
      <c r="F10" s="22">
        <v>1903.8529997758935</v>
      </c>
      <c r="G10" s="22">
        <v>3906.9879898912345</v>
      </c>
      <c r="H10" s="22">
        <v>1632.5389997421601</v>
      </c>
      <c r="I10" s="22">
        <v>2906.2279998108584</v>
      </c>
      <c r="J10" s="22">
        <v>1424.4379981723152</v>
      </c>
      <c r="K10" s="22">
        <v>618.3139994647197</v>
      </c>
      <c r="L10" s="22">
        <v>1652.2509997980569</v>
      </c>
      <c r="M10" s="22">
        <v>1557.9969998122995</v>
      </c>
      <c r="N10" s="22">
        <v>1115.1029995111712</v>
      </c>
      <c r="O10" s="22">
        <v>413.40199981810326</v>
      </c>
      <c r="P10" s="22">
        <v>1687.5389997805987</v>
      </c>
      <c r="Q10" s="22">
        <v>2112.4859992899642</v>
      </c>
      <c r="R10" s="55"/>
    </row>
    <row r="11" spans="1:18">
      <c r="A11" s="5">
        <v>2003</v>
      </c>
      <c r="B11" s="92">
        <v>22626.447985996881</v>
      </c>
      <c r="C11" s="22">
        <v>905.37199906635271</v>
      </c>
      <c r="D11" s="22">
        <v>338.81299943363246</v>
      </c>
      <c r="E11" s="22">
        <v>180.14899947791471</v>
      </c>
      <c r="F11" s="22">
        <v>1959.7959997750941</v>
      </c>
      <c r="G11" s="22">
        <v>3890.4759941061079</v>
      </c>
      <c r="H11" s="22">
        <v>1603.8519997322119</v>
      </c>
      <c r="I11" s="22">
        <v>2942.0419998150496</v>
      </c>
      <c r="J11" s="22">
        <v>1423.8759987344683</v>
      </c>
      <c r="K11" s="22">
        <v>621.31099930618655</v>
      </c>
      <c r="L11" s="22">
        <v>1686.5629997992473</v>
      </c>
      <c r="M11" s="22">
        <v>1605.0639998085037</v>
      </c>
      <c r="N11" s="22">
        <v>1216.0829980510773</v>
      </c>
      <c r="O11" s="22">
        <v>427.54499981897561</v>
      </c>
      <c r="P11" s="22">
        <v>1698.8339997679991</v>
      </c>
      <c r="Q11" s="22">
        <v>2126.6719993040601</v>
      </c>
      <c r="R11" s="55"/>
    </row>
    <row r="12" spans="1:18">
      <c r="A12" s="5">
        <v>2004</v>
      </c>
      <c r="B12" s="92">
        <v>23295.753985377865</v>
      </c>
      <c r="C12" s="22">
        <v>897.66999919396062</v>
      </c>
      <c r="D12" s="22">
        <v>368.05199959023605</v>
      </c>
      <c r="E12" s="22">
        <v>191.66899937993435</v>
      </c>
      <c r="F12" s="22">
        <v>2073.3099997787308</v>
      </c>
      <c r="G12" s="22">
        <v>3933.1709918615875</v>
      </c>
      <c r="H12" s="22">
        <v>1664.8519997663775</v>
      </c>
      <c r="I12" s="22">
        <v>3040.0979998094731</v>
      </c>
      <c r="J12" s="22">
        <v>1480.2199986912021</v>
      </c>
      <c r="K12" s="22">
        <v>634.97599935556104</v>
      </c>
      <c r="L12" s="22">
        <v>1733.9199997986611</v>
      </c>
      <c r="M12" s="22">
        <v>1657.0039998118684</v>
      </c>
      <c r="N12" s="22">
        <v>1281.8899994752826</v>
      </c>
      <c r="O12" s="22">
        <v>462.9449998116695</v>
      </c>
      <c r="P12" s="22">
        <v>1715.3419997760384</v>
      </c>
      <c r="Q12" s="22">
        <v>2160.6349992772807</v>
      </c>
      <c r="R12" s="55"/>
    </row>
    <row r="13" spans="1:18">
      <c r="A13" s="5">
        <v>2005</v>
      </c>
      <c r="B13" s="92">
        <v>23432.445981219986</v>
      </c>
      <c r="C13" s="22">
        <v>890.31299867283883</v>
      </c>
      <c r="D13" s="22">
        <v>419.79099947919434</v>
      </c>
      <c r="E13" s="22">
        <v>199.65599971245973</v>
      </c>
      <c r="F13" s="22">
        <v>2179.0769997804864</v>
      </c>
      <c r="G13" s="22">
        <v>3853.1569902832107</v>
      </c>
      <c r="H13" s="22">
        <v>1680.8949997565983</v>
      </c>
      <c r="I13" s="22">
        <v>3042.5609998164655</v>
      </c>
      <c r="J13" s="22">
        <v>1456.2399962993752</v>
      </c>
      <c r="K13" s="22">
        <v>627.02899945185254</v>
      </c>
      <c r="L13" s="22">
        <v>1803.5169997971495</v>
      </c>
      <c r="M13" s="22">
        <v>1688.0749998076492</v>
      </c>
      <c r="N13" s="22">
        <v>1314.9809994404693</v>
      </c>
      <c r="O13" s="22">
        <v>425.04099982652679</v>
      </c>
      <c r="P13" s="22">
        <v>1715.1039997872217</v>
      </c>
      <c r="Q13" s="22">
        <v>2137.0089993084903</v>
      </c>
      <c r="R13" s="55"/>
    </row>
    <row r="14" spans="1:18">
      <c r="A14" s="5">
        <v>2006</v>
      </c>
      <c r="B14" s="92">
        <v>23760.092977272398</v>
      </c>
      <c r="C14" s="22">
        <v>859.21999916830691</v>
      </c>
      <c r="D14" s="22">
        <v>470.28699869777222</v>
      </c>
      <c r="E14" s="22">
        <v>190.99199954809166</v>
      </c>
      <c r="F14" s="22">
        <v>2325.4399997757582</v>
      </c>
      <c r="G14" s="22">
        <v>3703.8139846378403</v>
      </c>
      <c r="H14" s="22">
        <v>1663.4699997624086</v>
      </c>
      <c r="I14" s="22">
        <v>3041.9909998161588</v>
      </c>
      <c r="J14" s="22">
        <v>1524.4699983938594</v>
      </c>
      <c r="K14" s="22">
        <v>631.92799948573224</v>
      </c>
      <c r="L14" s="22">
        <v>1867.2019997907162</v>
      </c>
      <c r="M14" s="22">
        <v>1747.0079998047759</v>
      </c>
      <c r="N14" s="22">
        <v>1380.200999476451</v>
      </c>
      <c r="O14" s="22">
        <v>432.06399980967001</v>
      </c>
      <c r="P14" s="22">
        <v>1727.8349997988898</v>
      </c>
      <c r="Q14" s="22">
        <v>2194.1709993059667</v>
      </c>
      <c r="R14" s="55"/>
    </row>
    <row r="15" spans="1:18">
      <c r="A15" s="5">
        <v>2007</v>
      </c>
      <c r="B15" s="92">
        <v>24259.056985677413</v>
      </c>
      <c r="C15" s="22">
        <v>848.8289991675839</v>
      </c>
      <c r="D15" s="22">
        <v>474.29699954988723</v>
      </c>
      <c r="E15" s="22">
        <v>181.22399869365003</v>
      </c>
      <c r="F15" s="22">
        <v>2495.7819997806728</v>
      </c>
      <c r="G15" s="22">
        <v>3603.8209932897744</v>
      </c>
      <c r="H15" s="22">
        <v>1677.6569997713173</v>
      </c>
      <c r="I15" s="22">
        <v>3140.4389998134548</v>
      </c>
      <c r="J15" s="22">
        <v>1549.7339983197755</v>
      </c>
      <c r="K15" s="22">
        <v>651.56799948117646</v>
      </c>
      <c r="L15" s="22">
        <v>1891.8529997949802</v>
      </c>
      <c r="M15" s="22">
        <v>1833.3629998081672</v>
      </c>
      <c r="N15" s="22">
        <v>1422.4779993387806</v>
      </c>
      <c r="O15" s="22">
        <v>444.46999981040153</v>
      </c>
      <c r="P15" s="22">
        <v>1770.9609997894474</v>
      </c>
      <c r="Q15" s="22">
        <v>2272.5809992683362</v>
      </c>
      <c r="R15" s="55"/>
    </row>
    <row r="16" spans="1:18">
      <c r="A16" s="5">
        <v>2008</v>
      </c>
      <c r="B16" s="92">
        <v>24382.699981126359</v>
      </c>
      <c r="C16" s="22">
        <v>777.4609968352546</v>
      </c>
      <c r="D16" s="22">
        <v>498.53899837176118</v>
      </c>
      <c r="E16" s="22">
        <v>186.24499968113037</v>
      </c>
      <c r="F16" s="22">
        <v>2617.2719997871245</v>
      </c>
      <c r="G16" s="22">
        <v>3451.9989908827997</v>
      </c>
      <c r="H16" s="22">
        <v>1708.1129997750456</v>
      </c>
      <c r="I16" s="22">
        <v>3122.3859998149796</v>
      </c>
      <c r="J16" s="22">
        <v>1553.8209985261199</v>
      </c>
      <c r="K16" s="22">
        <v>681.4949995026443</v>
      </c>
      <c r="L16" s="22">
        <v>1928.4939998113812</v>
      </c>
      <c r="M16" s="22">
        <v>1891.720999802114</v>
      </c>
      <c r="N16" s="22">
        <v>1423.4839995081045</v>
      </c>
      <c r="O16" s="22">
        <v>457.7759997732627</v>
      </c>
      <c r="P16" s="22">
        <v>1792.6919997882351</v>
      </c>
      <c r="Q16" s="22">
        <v>2291.2019992664018</v>
      </c>
      <c r="R16" s="55"/>
    </row>
    <row r="17" spans="1:18">
      <c r="A17" s="5">
        <v>2009</v>
      </c>
      <c r="B17" s="92">
        <v>23294.448982170179</v>
      </c>
      <c r="C17" s="22">
        <v>767.90299920992516</v>
      </c>
      <c r="D17" s="22">
        <v>424.89099939832266</v>
      </c>
      <c r="E17" s="22">
        <v>195.62099968857999</v>
      </c>
      <c r="F17" s="22">
        <v>2475.0139997832794</v>
      </c>
      <c r="G17" s="22">
        <v>3062.654991187821</v>
      </c>
      <c r="H17" s="22">
        <v>1574.802999796397</v>
      </c>
      <c r="I17" s="22">
        <v>3048.6599998100373</v>
      </c>
      <c r="J17" s="22">
        <v>1452.86399638951</v>
      </c>
      <c r="K17" s="22">
        <v>671.19999901837139</v>
      </c>
      <c r="L17" s="22">
        <v>1929.2529998074676</v>
      </c>
      <c r="M17" s="22">
        <v>1874.3619997882092</v>
      </c>
      <c r="N17" s="22">
        <v>1373.6899994268604</v>
      </c>
      <c r="O17" s="22">
        <v>459.74999979426752</v>
      </c>
      <c r="P17" s="22">
        <v>1693.0999997871982</v>
      </c>
      <c r="Q17" s="22">
        <v>2290.6829992839284</v>
      </c>
      <c r="R17" s="55"/>
    </row>
    <row r="18" spans="1:18">
      <c r="A18" s="5">
        <v>2010</v>
      </c>
      <c r="B18" s="92">
        <v>23738.684982630744</v>
      </c>
      <c r="C18" s="22">
        <v>736.73199868109475</v>
      </c>
      <c r="D18" s="22">
        <v>453.26899954732426</v>
      </c>
      <c r="E18" s="22">
        <v>200.74999974224977</v>
      </c>
      <c r="F18" s="22">
        <v>2596.9179997856081</v>
      </c>
      <c r="G18" s="22">
        <v>3110.6199894637498</v>
      </c>
      <c r="H18" s="22">
        <v>1581.7099997962639</v>
      </c>
      <c r="I18" s="22">
        <v>3133.7229998185085</v>
      </c>
      <c r="J18" s="22">
        <v>1472.554998502053</v>
      </c>
      <c r="K18" s="22">
        <v>688.24499949081246</v>
      </c>
      <c r="L18" s="22">
        <v>1933.642999809706</v>
      </c>
      <c r="M18" s="22">
        <v>1922.2589997868647</v>
      </c>
      <c r="N18" s="22">
        <v>1402.7679993667919</v>
      </c>
      <c r="O18" s="22">
        <v>457.68499977979945</v>
      </c>
      <c r="P18" s="22">
        <v>1705.3119997735851</v>
      </c>
      <c r="Q18" s="22">
        <v>2342.4959992863314</v>
      </c>
      <c r="R18" s="55"/>
    </row>
    <row r="19" spans="1:18">
      <c r="A19" s="5">
        <v>2011</v>
      </c>
      <c r="B19" s="92" t="s">
        <v>25</v>
      </c>
      <c r="C19" s="22" t="s">
        <v>25</v>
      </c>
      <c r="D19" s="22" t="s">
        <v>25</v>
      </c>
      <c r="E19" s="22" t="s">
        <v>25</v>
      </c>
      <c r="F19" s="22" t="s">
        <v>25</v>
      </c>
      <c r="G19" s="22" t="s">
        <v>25</v>
      </c>
      <c r="H19" s="22" t="s">
        <v>25</v>
      </c>
      <c r="I19" s="22" t="s">
        <v>25</v>
      </c>
      <c r="J19" s="22" t="s">
        <v>25</v>
      </c>
      <c r="K19" s="22" t="s">
        <v>25</v>
      </c>
      <c r="L19" s="22" t="s">
        <v>25</v>
      </c>
      <c r="M19" s="22" t="s">
        <v>25</v>
      </c>
      <c r="N19" s="22" t="s">
        <v>25</v>
      </c>
      <c r="O19" s="22" t="s">
        <v>25</v>
      </c>
      <c r="P19" s="22" t="s">
        <v>25</v>
      </c>
      <c r="Q19" s="22" t="s">
        <v>25</v>
      </c>
      <c r="R19" s="55"/>
    </row>
    <row r="20" spans="1:18">
      <c r="A20" s="5">
        <v>2012</v>
      </c>
      <c r="B20" s="92" t="s">
        <v>25</v>
      </c>
      <c r="C20" s="22" t="s">
        <v>25</v>
      </c>
      <c r="D20" s="22" t="s">
        <v>25</v>
      </c>
      <c r="E20" s="22" t="s">
        <v>25</v>
      </c>
      <c r="F20" s="22" t="s">
        <v>25</v>
      </c>
      <c r="G20" s="22" t="s">
        <v>25</v>
      </c>
      <c r="H20" s="22" t="s">
        <v>25</v>
      </c>
      <c r="I20" s="22" t="s">
        <v>25</v>
      </c>
      <c r="J20" s="22" t="s">
        <v>25</v>
      </c>
      <c r="K20" s="22" t="s">
        <v>25</v>
      </c>
      <c r="L20" s="22" t="s">
        <v>25</v>
      </c>
      <c r="M20" s="22" t="s">
        <v>25</v>
      </c>
      <c r="N20" s="22" t="s">
        <v>25</v>
      </c>
      <c r="O20" s="22" t="s">
        <v>25</v>
      </c>
      <c r="P20" s="22" t="s">
        <v>25</v>
      </c>
      <c r="Q20" s="22" t="s">
        <v>25</v>
      </c>
      <c r="R20" s="55"/>
    </row>
    <row r="21" spans="1:18">
      <c r="C21" s="21"/>
      <c r="D21" s="21"/>
      <c r="E21" s="21"/>
      <c r="F21" s="21"/>
      <c r="G21" s="21"/>
      <c r="H21" s="21"/>
      <c r="I21" s="21"/>
      <c r="J21" s="21"/>
      <c r="K21" s="21"/>
      <c r="L21" s="21"/>
      <c r="M21" s="21"/>
      <c r="N21" s="21"/>
      <c r="O21" s="21"/>
      <c r="P21" s="21"/>
      <c r="Q21" s="21"/>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1.1932068944814578</v>
      </c>
      <c r="C23" s="9">
        <f t="shared" si="0"/>
        <v>-3.1157952752129736</v>
      </c>
      <c r="D23" s="9">
        <f t="shared" si="0"/>
        <v>2.2590306716641972</v>
      </c>
      <c r="E23" s="9">
        <f t="shared" si="0"/>
        <v>1.3038071234017901</v>
      </c>
      <c r="F23" s="9">
        <f t="shared" si="0"/>
        <v>2.9527304148357691</v>
      </c>
      <c r="G23" s="9">
        <f t="shared" si="0"/>
        <v>-1.4259440847161908</v>
      </c>
      <c r="H23" s="28">
        <f t="shared" si="0"/>
        <v>0.41775811845845556</v>
      </c>
      <c r="I23" s="28">
        <f t="shared" si="0"/>
        <v>1.3808444818598664</v>
      </c>
      <c r="J23" s="28">
        <f t="shared" si="0"/>
        <v>1.082553364664407</v>
      </c>
      <c r="K23" s="28">
        <f t="shared" si="0"/>
        <v>2.7096289323222722</v>
      </c>
      <c r="L23" s="28">
        <f t="shared" si="0"/>
        <v>1.9105764457012953</v>
      </c>
      <c r="M23" s="28">
        <f t="shared" si="0"/>
        <v>3.3522535815636134</v>
      </c>
      <c r="N23" s="28">
        <f t="shared" si="0"/>
        <v>4.2955272179751924</v>
      </c>
      <c r="O23" s="28">
        <f t="shared" si="0"/>
        <v>2.9098039250842422</v>
      </c>
      <c r="P23" s="28">
        <f t="shared" si="0"/>
        <v>0.97161016396700717</v>
      </c>
      <c r="Q23" s="58">
        <f t="shared" si="0"/>
        <v>1.5574779619960344</v>
      </c>
      <c r="R23" s="55"/>
    </row>
    <row r="24" spans="1:18">
      <c r="A24" s="26" t="s">
        <v>19</v>
      </c>
      <c r="B24" s="16">
        <f t="shared" si="0"/>
        <v>2.6681387006223467</v>
      </c>
      <c r="C24" s="9">
        <f t="shared" si="0"/>
        <v>-3.583515450640351</v>
      </c>
      <c r="D24" s="9">
        <f t="shared" si="0"/>
        <v>-2.0655123740088599</v>
      </c>
      <c r="E24" s="9">
        <f t="shared" si="0"/>
        <v>-0.75832349021132117</v>
      </c>
      <c r="F24" s="9">
        <f t="shared" si="0"/>
        <v>0.80535715648173412</v>
      </c>
      <c r="G24" s="9">
        <f t="shared" si="0"/>
        <v>2.4666681931338807</v>
      </c>
      <c r="H24" s="28">
        <f t="shared" si="0"/>
        <v>2.0901369340535991</v>
      </c>
      <c r="I24" s="28">
        <f t="shared" si="0"/>
        <v>1.5549444207598961</v>
      </c>
      <c r="J24" s="28">
        <f t="shared" si="0"/>
        <v>3.175453155633412</v>
      </c>
      <c r="K24" s="28">
        <f t="shared" si="0"/>
        <v>8.9757869186259711</v>
      </c>
      <c r="L24" s="28">
        <f t="shared" si="0"/>
        <v>2.7670132605371878</v>
      </c>
      <c r="M24" s="28">
        <f t="shared" si="0"/>
        <v>7.6533315011161562</v>
      </c>
      <c r="N24" s="28">
        <f t="shared" si="0"/>
        <v>7.5995133346289823</v>
      </c>
      <c r="O24" s="28">
        <f t="shared" si="0"/>
        <v>5.3362159722343039</v>
      </c>
      <c r="P24" s="28">
        <f t="shared" si="0"/>
        <v>3.1809397158340635</v>
      </c>
      <c r="Q24" s="28">
        <f t="shared" si="0"/>
        <v>2.6353625775385803</v>
      </c>
      <c r="R24" s="55"/>
    </row>
    <row r="25" spans="1:18">
      <c r="A25" s="26" t="s">
        <v>20</v>
      </c>
      <c r="B25" s="16">
        <f t="shared" si="0"/>
        <v>0.75487312148492247</v>
      </c>
      <c r="C25" s="9">
        <f t="shared" si="0"/>
        <v>-2.9750372811938153</v>
      </c>
      <c r="D25" s="9">
        <f t="shared" si="0"/>
        <v>3.5932543506796977</v>
      </c>
      <c r="E25" s="9">
        <f t="shared" si="0"/>
        <v>1.9307616583722931</v>
      </c>
      <c r="F25" s="9">
        <f t="shared" si="0"/>
        <v>3.6058184773014368</v>
      </c>
      <c r="G25" s="9">
        <f t="shared" si="0"/>
        <v>-2.5646319974664267</v>
      </c>
      <c r="H25" s="28">
        <f t="shared" si="0"/>
        <v>-7.8592763193729986E-2</v>
      </c>
      <c r="I25" s="28">
        <f t="shared" si="0"/>
        <v>1.3286727245321428</v>
      </c>
      <c r="J25" s="28">
        <f t="shared" si="0"/>
        <v>0.46300151810862999</v>
      </c>
      <c r="K25" s="28">
        <f t="shared" si="0"/>
        <v>0.90100783495863368</v>
      </c>
      <c r="L25" s="28">
        <f t="shared" si="0"/>
        <v>1.6550399002807525</v>
      </c>
      <c r="M25" s="28">
        <f t="shared" si="0"/>
        <v>2.0957570334414699</v>
      </c>
      <c r="N25" s="28">
        <f t="shared" si="0"/>
        <v>3.3242583991522023</v>
      </c>
      <c r="O25" s="28">
        <f t="shared" si="0"/>
        <v>2.1928384554624092</v>
      </c>
      <c r="P25" s="28">
        <f t="shared" si="0"/>
        <v>0.31808259389511928</v>
      </c>
      <c r="Q25" s="28">
        <f t="shared" si="0"/>
        <v>1.2363254164145188</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22</v>
      </c>
      <c r="C30" s="142"/>
      <c r="D30" s="142"/>
      <c r="E30" s="142"/>
      <c r="F30" s="142"/>
      <c r="G30" s="142"/>
      <c r="H30" s="142"/>
      <c r="I30" s="142"/>
      <c r="J30" s="142" t="s">
        <v>22</v>
      </c>
      <c r="K30" s="142"/>
      <c r="L30" s="142"/>
      <c r="M30" s="142"/>
      <c r="N30" s="142"/>
      <c r="O30" s="142"/>
      <c r="P30" s="142"/>
      <c r="Q30" s="142"/>
      <c r="R30" s="55"/>
    </row>
    <row r="31" spans="1:18">
      <c r="A31" s="5">
        <v>1997</v>
      </c>
      <c r="B31" s="87">
        <f>IF(ISERROR((B5/$B5)*100),"..",(B5/$B5)*100)</f>
        <v>100</v>
      </c>
      <c r="C31" s="21">
        <f t="shared" ref="C31:Q31" si="1">IF(ISERROR((C5/$B5)*100),"..",(C5/$B5)*100)</f>
        <v>5.4642658813459102</v>
      </c>
      <c r="D31" s="21">
        <f t="shared" si="1"/>
        <v>1.666269706973559</v>
      </c>
      <c r="E31" s="21">
        <f t="shared" si="1"/>
        <v>0.83374183854435213</v>
      </c>
      <c r="F31" s="21">
        <f t="shared" si="1"/>
        <v>8.7433316464069986</v>
      </c>
      <c r="G31" s="21">
        <f t="shared" si="1"/>
        <v>18.426541484177179</v>
      </c>
      <c r="H31" s="21">
        <f t="shared" si="1"/>
        <v>7.3637849469106413</v>
      </c>
      <c r="I31" s="21">
        <f t="shared" si="1"/>
        <v>12.886793220918097</v>
      </c>
      <c r="J31" s="21">
        <f t="shared" si="1"/>
        <v>6.2920459957371531</v>
      </c>
      <c r="K31" s="21">
        <f t="shared" si="1"/>
        <v>2.3895107855553781</v>
      </c>
      <c r="L31" s="21">
        <f t="shared" si="1"/>
        <v>7.4308236162730843</v>
      </c>
      <c r="M31" s="21">
        <f t="shared" si="1"/>
        <v>6.15408592558523</v>
      </c>
      <c r="N31" s="21">
        <f t="shared" si="1"/>
        <v>3.9906438788105021</v>
      </c>
      <c r="O31" s="21">
        <f t="shared" si="1"/>
        <v>1.5493157386929086</v>
      </c>
      <c r="P31" s="21">
        <f t="shared" si="1"/>
        <v>7.391357302788661</v>
      </c>
      <c r="Q31" s="21">
        <f t="shared" si="1"/>
        <v>9.4174880312803477</v>
      </c>
      <c r="R31" s="55"/>
    </row>
    <row r="32" spans="1:18">
      <c r="A32" s="5">
        <v>1998</v>
      </c>
      <c r="B32" s="87">
        <f t="shared" ref="B32:Q32" si="2">IF(ISERROR((B6/$B6)*100),"..",(B6/$B6)*100)</f>
        <v>100</v>
      </c>
      <c r="C32" s="21">
        <f t="shared" si="2"/>
        <v>5.2542728925257087</v>
      </c>
      <c r="D32" s="21">
        <f t="shared" si="2"/>
        <v>1.4654438023977232</v>
      </c>
      <c r="E32" s="21">
        <f t="shared" si="2"/>
        <v>0.83243901314802704</v>
      </c>
      <c r="F32" s="21">
        <f t="shared" si="2"/>
        <v>8.4164728127566661</v>
      </c>
      <c r="G32" s="21">
        <f t="shared" si="2"/>
        <v>17.908868997560766</v>
      </c>
      <c r="H32" s="21">
        <f t="shared" si="2"/>
        <v>7.0771149370491129</v>
      </c>
      <c r="I32" s="21">
        <f t="shared" si="2"/>
        <v>13.064234186963708</v>
      </c>
      <c r="J32" s="21">
        <f t="shared" si="2"/>
        <v>6.3549855460989626</v>
      </c>
      <c r="K32" s="21">
        <f t="shared" si="2"/>
        <v>2.5912760021597059</v>
      </c>
      <c r="L32" s="21">
        <f t="shared" si="2"/>
        <v>7.1947574855580472</v>
      </c>
      <c r="M32" s="21">
        <f t="shared" si="2"/>
        <v>6.6972728138842292</v>
      </c>
      <c r="N32" s="21">
        <f t="shared" si="2"/>
        <v>4.2243429703526951</v>
      </c>
      <c r="O32" s="21">
        <f t="shared" si="2"/>
        <v>1.6128918771819589</v>
      </c>
      <c r="P32" s="21">
        <f t="shared" si="2"/>
        <v>7.8305958822248902</v>
      </c>
      <c r="Q32" s="21">
        <f t="shared" si="2"/>
        <v>9.4750307801378089</v>
      </c>
      <c r="R32" s="55"/>
    </row>
    <row r="33" spans="1:18">
      <c r="A33" s="5">
        <v>1999</v>
      </c>
      <c r="B33" s="87">
        <f t="shared" ref="B33:Q33" si="3">IF(ISERROR((B7/$B7)*100),"..",(B7/$B7)*100)</f>
        <v>100</v>
      </c>
      <c r="C33" s="21">
        <f t="shared" si="3"/>
        <v>4.9289172078604393</v>
      </c>
      <c r="D33" s="21">
        <f t="shared" si="3"/>
        <v>1.333796074620115</v>
      </c>
      <c r="E33" s="21">
        <f t="shared" si="3"/>
        <v>0.76859269731993984</v>
      </c>
      <c r="F33" s="21">
        <f t="shared" si="3"/>
        <v>8.3035030439879236</v>
      </c>
      <c r="G33" s="21">
        <f t="shared" si="3"/>
        <v>18.024350982362698</v>
      </c>
      <c r="H33" s="21">
        <f t="shared" si="3"/>
        <v>7.125029888861369</v>
      </c>
      <c r="I33" s="21">
        <f t="shared" si="3"/>
        <v>12.673532103490839</v>
      </c>
      <c r="J33" s="21">
        <f t="shared" si="3"/>
        <v>6.4404045655050774</v>
      </c>
      <c r="K33" s="21">
        <f t="shared" si="3"/>
        <v>2.7988028227672568</v>
      </c>
      <c r="L33" s="21">
        <f t="shared" si="3"/>
        <v>7.2282731293694544</v>
      </c>
      <c r="M33" s="21">
        <f t="shared" si="3"/>
        <v>6.8388543776117361</v>
      </c>
      <c r="N33" s="21">
        <f t="shared" si="3"/>
        <v>4.5875834581774306</v>
      </c>
      <c r="O33" s="21">
        <f t="shared" si="3"/>
        <v>1.6455859205930738</v>
      </c>
      <c r="P33" s="21">
        <f t="shared" si="3"/>
        <v>7.745875146424404</v>
      </c>
      <c r="Q33" s="21">
        <f t="shared" si="3"/>
        <v>9.5568985810482516</v>
      </c>
      <c r="R33" s="55"/>
    </row>
    <row r="34" spans="1:18">
      <c r="A34" s="5">
        <v>2000</v>
      </c>
      <c r="B34" s="87">
        <f t="shared" ref="B34:Q34" si="4">IF(ISERROR((B8/$B8)*100),"..",(B8/$B8)*100)</f>
        <v>100</v>
      </c>
      <c r="C34" s="21">
        <f t="shared" si="4"/>
        <v>4.5256257310928607</v>
      </c>
      <c r="D34" s="21">
        <f t="shared" si="4"/>
        <v>1.446256085860304</v>
      </c>
      <c r="E34" s="21">
        <f t="shared" si="4"/>
        <v>0.75302051233848699</v>
      </c>
      <c r="F34" s="21">
        <f t="shared" si="4"/>
        <v>8.2760046151761681</v>
      </c>
      <c r="G34" s="21">
        <f t="shared" si="4"/>
        <v>18.318276414303639</v>
      </c>
      <c r="H34" s="21">
        <f t="shared" si="4"/>
        <v>7.2401137566631411</v>
      </c>
      <c r="I34" s="21">
        <f t="shared" si="4"/>
        <v>12.472141013744862</v>
      </c>
      <c r="J34" s="21">
        <f t="shared" si="4"/>
        <v>6.3857803744897286</v>
      </c>
      <c r="K34" s="21">
        <f t="shared" si="4"/>
        <v>2.8575377108345807</v>
      </c>
      <c r="L34" s="21">
        <f t="shared" si="4"/>
        <v>7.4523130643991573</v>
      </c>
      <c r="M34" s="21">
        <f t="shared" si="4"/>
        <v>7.094779666298809</v>
      </c>
      <c r="N34" s="21">
        <f t="shared" si="4"/>
        <v>4.5937444179861027</v>
      </c>
      <c r="O34" s="21">
        <f t="shared" si="4"/>
        <v>1.6732699269764828</v>
      </c>
      <c r="P34" s="21">
        <f t="shared" si="4"/>
        <v>7.5026652114581021</v>
      </c>
      <c r="Q34" s="21">
        <f t="shared" si="4"/>
        <v>9.4084714983775726</v>
      </c>
      <c r="R34" s="55"/>
    </row>
    <row r="35" spans="1:18">
      <c r="A35" s="5">
        <v>2001</v>
      </c>
      <c r="B35" s="87">
        <f t="shared" ref="B35:Q35" si="5">IF(ISERROR((B9/$B9)*100),"..",(B9/$B9)*100)</f>
        <v>100</v>
      </c>
      <c r="C35" s="21">
        <f t="shared" si="5"/>
        <v>4.0647385256225652</v>
      </c>
      <c r="D35" s="21">
        <f t="shared" si="5"/>
        <v>1.5232355072720927</v>
      </c>
      <c r="E35" s="21">
        <f t="shared" si="5"/>
        <v>0.76564764812808395</v>
      </c>
      <c r="F35" s="21">
        <f t="shared" si="5"/>
        <v>8.3924116198508543</v>
      </c>
      <c r="G35" s="21">
        <f t="shared" si="5"/>
        <v>17.914610026671859</v>
      </c>
      <c r="H35" s="21">
        <f t="shared" si="5"/>
        <v>7.3690863819232817</v>
      </c>
      <c r="I35" s="21">
        <f t="shared" si="5"/>
        <v>12.64458990367865</v>
      </c>
      <c r="J35" s="21">
        <f t="shared" si="5"/>
        <v>6.4043620962190007</v>
      </c>
      <c r="K35" s="21">
        <f t="shared" si="5"/>
        <v>2.9353365900862731</v>
      </c>
      <c r="L35" s="21">
        <f t="shared" si="5"/>
        <v>7.354338791135258</v>
      </c>
      <c r="M35" s="21">
        <f t="shared" si="5"/>
        <v>7.0778927765586932</v>
      </c>
      <c r="N35" s="21">
        <f t="shared" si="5"/>
        <v>4.7680360624975586</v>
      </c>
      <c r="O35" s="21">
        <f t="shared" si="5"/>
        <v>1.734175421003479</v>
      </c>
      <c r="P35" s="21">
        <f t="shared" si="5"/>
        <v>7.602829132781193</v>
      </c>
      <c r="Q35" s="21">
        <f t="shared" si="5"/>
        <v>9.4487095165711601</v>
      </c>
      <c r="R35" s="55"/>
    </row>
    <row r="36" spans="1:18">
      <c r="A36" s="5">
        <v>2002</v>
      </c>
      <c r="B36" s="87">
        <f t="shared" ref="B36:Q36" si="6">IF(ISERROR((B10/$B10)*100),"..",(B10/$B10)*100)</f>
        <v>100</v>
      </c>
      <c r="C36" s="21">
        <f t="shared" si="6"/>
        <v>4.0704223379914914</v>
      </c>
      <c r="D36" s="21">
        <f t="shared" si="6"/>
        <v>1.4535332070579399</v>
      </c>
      <c r="E36" s="21">
        <f t="shared" si="6"/>
        <v>0.73679611262710742</v>
      </c>
      <c r="F36" s="21">
        <f t="shared" si="6"/>
        <v>8.5263280612022001</v>
      </c>
      <c r="G36" s="21">
        <f t="shared" si="6"/>
        <v>17.497286469549312</v>
      </c>
      <c r="H36" s="21">
        <f t="shared" si="6"/>
        <v>7.3112593704172806</v>
      </c>
      <c r="I36" s="21">
        <f t="shared" si="6"/>
        <v>13.015423643503835</v>
      </c>
      <c r="J36" s="21">
        <f t="shared" si="6"/>
        <v>6.3792875167825143</v>
      </c>
      <c r="K36" s="21">
        <f t="shared" si="6"/>
        <v>2.7690940450185879</v>
      </c>
      <c r="L36" s="21">
        <f t="shared" si="6"/>
        <v>7.3995387592350079</v>
      </c>
      <c r="M36" s="21">
        <f t="shared" si="6"/>
        <v>6.9774260619554846</v>
      </c>
      <c r="N36" s="21">
        <f t="shared" si="6"/>
        <v>4.9939433333256389</v>
      </c>
      <c r="O36" s="21">
        <f t="shared" si="6"/>
        <v>1.8514040065178941</v>
      </c>
      <c r="P36" s="21">
        <f t="shared" si="6"/>
        <v>7.5575746288689905</v>
      </c>
      <c r="Q36" s="21">
        <f t="shared" si="6"/>
        <v>9.4606824459467145</v>
      </c>
      <c r="R36" s="55"/>
    </row>
    <row r="37" spans="1:18">
      <c r="A37" s="5">
        <v>2003</v>
      </c>
      <c r="B37" s="87">
        <f>IF(ISERROR((B11/$B11)*100),"..",(B11/$B11)*100)</f>
        <v>100</v>
      </c>
      <c r="C37" s="21">
        <f t="shared" ref="C37:Q37" si="7">IF(ISERROR((C11/$B11)*100),"..",(C11/$B11)*100)</f>
        <v>4.0013881084060205</v>
      </c>
      <c r="D37" s="21">
        <f t="shared" si="7"/>
        <v>1.497420185631072</v>
      </c>
      <c r="E37" s="21">
        <f t="shared" si="7"/>
        <v>0.79618771620453122</v>
      </c>
      <c r="F37" s="21">
        <f t="shared" si="7"/>
        <v>8.661527434566743</v>
      </c>
      <c r="G37" s="21">
        <f t="shared" si="7"/>
        <v>17.194373577831819</v>
      </c>
      <c r="H37" s="21">
        <f t="shared" si="7"/>
        <v>7.0883949647103606</v>
      </c>
      <c r="I37" s="21">
        <f t="shared" si="7"/>
        <v>13.002668388939478</v>
      </c>
      <c r="J37" s="21">
        <f t="shared" si="7"/>
        <v>6.292971833739351</v>
      </c>
      <c r="K37" s="21">
        <f t="shared" si="7"/>
        <v>2.745950224669401</v>
      </c>
      <c r="L37" s="21">
        <f t="shared" si="7"/>
        <v>7.453945050690379</v>
      </c>
      <c r="M37" s="21">
        <f t="shared" si="7"/>
        <v>7.0937515283081547</v>
      </c>
      <c r="N37" s="21">
        <f t="shared" si="7"/>
        <v>5.3746085059559068</v>
      </c>
      <c r="O37" s="21">
        <f t="shared" si="7"/>
        <v>1.8895807246615812</v>
      </c>
      <c r="P37" s="21">
        <f t="shared" si="7"/>
        <v>7.5081780437626717</v>
      </c>
      <c r="Q37" s="21">
        <f t="shared" si="7"/>
        <v>9.3990537119225284</v>
      </c>
      <c r="R37" s="55"/>
    </row>
    <row r="38" spans="1:18">
      <c r="A38" s="5">
        <v>2004</v>
      </c>
      <c r="B38" s="87">
        <f t="shared" ref="B38:Q38" si="8">IF(ISERROR((B12/$B12)*100),"..",(B12/$B12)*100)</f>
        <v>100</v>
      </c>
      <c r="C38" s="21">
        <f t="shared" si="8"/>
        <v>3.8533631483119399</v>
      </c>
      <c r="D38" s="21">
        <f t="shared" si="8"/>
        <v>1.5799102266501126</v>
      </c>
      <c r="E38" s="21">
        <f t="shared" si="8"/>
        <v>0.82276366543121959</v>
      </c>
      <c r="F38" s="21">
        <f t="shared" si="8"/>
        <v>8.8999480380849363</v>
      </c>
      <c r="G38" s="21">
        <f t="shared" si="8"/>
        <v>16.883638942660262</v>
      </c>
      <c r="H38" s="21">
        <f t="shared" si="8"/>
        <v>7.1465898927820124</v>
      </c>
      <c r="I38" s="21">
        <f t="shared" si="8"/>
        <v>13.050009034769438</v>
      </c>
      <c r="J38" s="21">
        <f t="shared" si="8"/>
        <v>6.354033441546032</v>
      </c>
      <c r="K38" s="21">
        <f t="shared" si="8"/>
        <v>2.725715595014091</v>
      </c>
      <c r="L38" s="21">
        <f t="shared" si="8"/>
        <v>7.4430731063136966</v>
      </c>
      <c r="M38" s="21">
        <f t="shared" si="8"/>
        <v>7.1129013504002758</v>
      </c>
      <c r="N38" s="21">
        <f t="shared" si="8"/>
        <v>5.5026765833803504</v>
      </c>
      <c r="O38" s="21">
        <f t="shared" si="8"/>
        <v>1.9872505526210826</v>
      </c>
      <c r="P38" s="21">
        <f t="shared" si="8"/>
        <v>7.3633246678888931</v>
      </c>
      <c r="Q38" s="21">
        <f t="shared" si="8"/>
        <v>9.2748017541456473</v>
      </c>
      <c r="R38" s="55"/>
    </row>
    <row r="39" spans="1:18">
      <c r="A39" s="5">
        <v>2005</v>
      </c>
      <c r="B39" s="87">
        <f t="shared" ref="B39:Q39" si="9">IF(ISERROR((B13/$B13)*100),"..",(B13/$B13)*100)</f>
        <v>100</v>
      </c>
      <c r="C39" s="21">
        <f t="shared" si="9"/>
        <v>3.7994881088657291</v>
      </c>
      <c r="D39" s="21">
        <f t="shared" si="9"/>
        <v>1.7914945789937478</v>
      </c>
      <c r="E39" s="21">
        <f t="shared" si="9"/>
        <v>0.85204933310195075</v>
      </c>
      <c r="F39" s="21">
        <f t="shared" si="9"/>
        <v>9.2994005044412145</v>
      </c>
      <c r="G39" s="21">
        <f t="shared" si="9"/>
        <v>16.443682376868964</v>
      </c>
      <c r="H39" s="21">
        <f t="shared" si="9"/>
        <v>7.1733655167870962</v>
      </c>
      <c r="I39" s="21">
        <f t="shared" si="9"/>
        <v>12.984393529616739</v>
      </c>
      <c r="J39" s="21">
        <f t="shared" si="9"/>
        <v>6.2146307622622228</v>
      </c>
      <c r="K39" s="21">
        <f t="shared" si="9"/>
        <v>2.6759007572422746</v>
      </c>
      <c r="L39" s="21">
        <f t="shared" si="9"/>
        <v>7.6966655604053651</v>
      </c>
      <c r="M39" s="21">
        <f t="shared" si="9"/>
        <v>7.2040067910988164</v>
      </c>
      <c r="N39" s="21">
        <f t="shared" si="9"/>
        <v>5.6117957147724367</v>
      </c>
      <c r="O39" s="21">
        <f t="shared" si="9"/>
        <v>1.8138994118120546</v>
      </c>
      <c r="P39" s="21">
        <f t="shared" si="9"/>
        <v>7.3193553979033936</v>
      </c>
      <c r="Q39" s="21">
        <f t="shared" si="9"/>
        <v>9.1198716558280069</v>
      </c>
      <c r="R39" s="55"/>
    </row>
    <row r="40" spans="1:18">
      <c r="A40" s="5">
        <v>2006</v>
      </c>
      <c r="B40" s="87">
        <f t="shared" ref="B40:Q40" si="10">IF(ISERROR((B14/$B14)*100),"..",(B14/$B14)*100)</f>
        <v>100</v>
      </c>
      <c r="C40" s="21">
        <f t="shared" si="10"/>
        <v>3.6162316367624894</v>
      </c>
      <c r="D40" s="21">
        <f t="shared" si="10"/>
        <v>1.9793146396675425</v>
      </c>
      <c r="E40" s="21">
        <f t="shared" si="10"/>
        <v>0.80383523638053156</v>
      </c>
      <c r="F40" s="21">
        <f t="shared" si="10"/>
        <v>9.7871670872674894</v>
      </c>
      <c r="G40" s="21">
        <f t="shared" si="10"/>
        <v>15.588381696067879</v>
      </c>
      <c r="H40" s="21">
        <f t="shared" si="10"/>
        <v>7.0011089660027546</v>
      </c>
      <c r="I40" s="21">
        <f t="shared" si="10"/>
        <v>12.802942323188551</v>
      </c>
      <c r="J40" s="21">
        <f t="shared" si="10"/>
        <v>6.4160944144961203</v>
      </c>
      <c r="K40" s="21">
        <f t="shared" si="10"/>
        <v>2.6596192198835245</v>
      </c>
      <c r="L40" s="21">
        <f t="shared" si="10"/>
        <v>7.8585635232016102</v>
      </c>
      <c r="M40" s="21">
        <f t="shared" si="10"/>
        <v>7.3526984994371354</v>
      </c>
      <c r="N40" s="21">
        <f t="shared" si="10"/>
        <v>5.808904034157929</v>
      </c>
      <c r="O40" s="21">
        <f t="shared" si="10"/>
        <v>1.8184440617423456</v>
      </c>
      <c r="P40" s="21">
        <f t="shared" si="10"/>
        <v>7.2720043707389621</v>
      </c>
      <c r="Q40" s="21">
        <f t="shared" si="10"/>
        <v>9.2346902910051334</v>
      </c>
      <c r="R40" s="55"/>
    </row>
    <row r="41" spans="1:18">
      <c r="A41" s="5">
        <v>2007</v>
      </c>
      <c r="B41" s="87">
        <f t="shared" ref="B41:Q41" si="11">IF(ISERROR((B15/$B15)*100),"..",(B15/$B15)*100)</f>
        <v>100</v>
      </c>
      <c r="C41" s="21">
        <f t="shared" si="11"/>
        <v>3.4990189423633979</v>
      </c>
      <c r="D41" s="21">
        <f t="shared" si="11"/>
        <v>1.9551337046197343</v>
      </c>
      <c r="E41" s="21">
        <f t="shared" si="11"/>
        <v>0.74703645240886729</v>
      </c>
      <c r="F41" s="21">
        <f t="shared" si="11"/>
        <v>10.288042116617255</v>
      </c>
      <c r="G41" s="21">
        <f t="shared" si="11"/>
        <v>14.855569181512193</v>
      </c>
      <c r="H41" s="21">
        <f t="shared" si="11"/>
        <v>6.9155903329705222</v>
      </c>
      <c r="I41" s="21">
        <f t="shared" si="11"/>
        <v>12.945429006855358</v>
      </c>
      <c r="J41" s="21">
        <f t="shared" si="11"/>
        <v>6.3882697469845633</v>
      </c>
      <c r="K41" s="21">
        <f t="shared" si="11"/>
        <v>2.6858752171028879</v>
      </c>
      <c r="L41" s="21">
        <f t="shared" si="11"/>
        <v>7.7985430386347394</v>
      </c>
      <c r="M41" s="21">
        <f t="shared" si="11"/>
        <v>7.5574372115560298</v>
      </c>
      <c r="N41" s="21">
        <f t="shared" si="11"/>
        <v>5.8636986597567002</v>
      </c>
      <c r="O41" s="21">
        <f t="shared" si="11"/>
        <v>1.8321816881539019</v>
      </c>
      <c r="P41" s="21">
        <f t="shared" si="11"/>
        <v>7.3002054483611039</v>
      </c>
      <c r="Q41" s="21">
        <f t="shared" si="11"/>
        <v>9.3679692521027178</v>
      </c>
      <c r="R41" s="55"/>
    </row>
    <row r="42" spans="1:18">
      <c r="A42" s="5">
        <v>2008</v>
      </c>
      <c r="B42" s="87">
        <f t="shared" ref="B42:Q42" si="12">IF(ISERROR((B16/$B16)*100),"..",(B16/$B16)*100)</f>
        <v>100</v>
      </c>
      <c r="C42" s="21">
        <f t="shared" si="12"/>
        <v>3.1885763161465097</v>
      </c>
      <c r="D42" s="21">
        <f t="shared" si="12"/>
        <v>2.0446423027706513</v>
      </c>
      <c r="E42" s="21">
        <f t="shared" si="12"/>
        <v>0.76384075522930162</v>
      </c>
      <c r="F42" s="21">
        <f t="shared" si="12"/>
        <v>10.734135275474195</v>
      </c>
      <c r="G42" s="21">
        <f t="shared" si="12"/>
        <v>14.15757481146407</v>
      </c>
      <c r="H42" s="21">
        <f t="shared" si="12"/>
        <v>7.0054300840236117</v>
      </c>
      <c r="I42" s="21">
        <f t="shared" si="12"/>
        <v>12.805743425592283</v>
      </c>
      <c r="J42" s="21">
        <f t="shared" si="12"/>
        <v>6.3726371555605761</v>
      </c>
      <c r="K42" s="21">
        <f t="shared" si="12"/>
        <v>2.7949939917653146</v>
      </c>
      <c r="L42" s="21">
        <f t="shared" si="12"/>
        <v>7.9092717430971504</v>
      </c>
      <c r="M42" s="21">
        <f t="shared" si="12"/>
        <v>7.7584557955698799</v>
      </c>
      <c r="N42" s="21">
        <f t="shared" si="12"/>
        <v>5.8380901237761389</v>
      </c>
      <c r="O42" s="21">
        <f t="shared" si="12"/>
        <v>1.8774622996124635</v>
      </c>
      <c r="P42" s="21">
        <f t="shared" si="12"/>
        <v>7.3523112746983879</v>
      </c>
      <c r="Q42" s="21">
        <f t="shared" si="12"/>
        <v>9.3968346452194655</v>
      </c>
      <c r="R42" s="55"/>
    </row>
    <row r="43" spans="1:18">
      <c r="A43" s="5">
        <v>2009</v>
      </c>
      <c r="B43" s="87">
        <f t="shared" ref="B43:Q43" si="13">IF(ISERROR((B17/$B17)*100),"..",(B17/$B17)*100)</f>
        <v>100</v>
      </c>
      <c r="C43" s="21">
        <f t="shared" si="13"/>
        <v>3.2965063899888181</v>
      </c>
      <c r="D43" s="21">
        <f t="shared" si="13"/>
        <v>1.8240010730605338</v>
      </c>
      <c r="E43" s="21">
        <f t="shared" si="13"/>
        <v>0.83977517492820031</v>
      </c>
      <c r="F43" s="21">
        <f t="shared" si="13"/>
        <v>10.624908971565207</v>
      </c>
      <c r="G43" s="21">
        <f t="shared" si="13"/>
        <v>13.147574314945205</v>
      </c>
      <c r="H43" s="21">
        <f t="shared" si="13"/>
        <v>6.7604217683009722</v>
      </c>
      <c r="I43" s="21">
        <f t="shared" si="13"/>
        <v>13.087495661062917</v>
      </c>
      <c r="J43" s="21">
        <f t="shared" si="13"/>
        <v>6.2369536944254307</v>
      </c>
      <c r="K43" s="21">
        <f t="shared" si="13"/>
        <v>2.8813731526000681</v>
      </c>
      <c r="L43" s="21">
        <f t="shared" si="13"/>
        <v>8.2820289129145692</v>
      </c>
      <c r="M43" s="21">
        <f t="shared" si="13"/>
        <v>8.0463890827504265</v>
      </c>
      <c r="N43" s="21">
        <f t="shared" si="13"/>
        <v>5.8970701581234968</v>
      </c>
      <c r="O43" s="21">
        <f t="shared" si="13"/>
        <v>1.9736461684333684</v>
      </c>
      <c r="P43" s="21">
        <f t="shared" si="13"/>
        <v>7.2682552014135</v>
      </c>
      <c r="Q43" s="21">
        <f t="shared" si="13"/>
        <v>9.8336002754872709</v>
      </c>
      <c r="R43" s="55"/>
    </row>
    <row r="44" spans="1:18">
      <c r="A44" s="5">
        <v>2010</v>
      </c>
      <c r="B44" s="87">
        <f t="shared" ref="B44:Q44" si="14">IF(ISERROR((B18/$B18)*100),"..",(B18/$B18)*100)</f>
        <v>100</v>
      </c>
      <c r="C44" s="21">
        <f t="shared" si="14"/>
        <v>3.1035080469712244</v>
      </c>
      <c r="D44" s="21">
        <f t="shared" si="14"/>
        <v>1.9094107355945567</v>
      </c>
      <c r="E44" s="21">
        <f t="shared" si="14"/>
        <v>0.84566605053791166</v>
      </c>
      <c r="F44" s="21">
        <f t="shared" si="14"/>
        <v>10.939603443433096</v>
      </c>
      <c r="G44" s="21">
        <f t="shared" si="14"/>
        <v>13.103590159858246</v>
      </c>
      <c r="H44" s="21">
        <f t="shared" si="14"/>
        <v>6.6630059792847769</v>
      </c>
      <c r="I44" s="21">
        <f t="shared" si="14"/>
        <v>13.200912359346816</v>
      </c>
      <c r="J44" s="21">
        <f t="shared" si="14"/>
        <v>6.2031869060122764</v>
      </c>
      <c r="K44" s="21">
        <f t="shared" si="14"/>
        <v>2.8992549502821721</v>
      </c>
      <c r="L44" s="21">
        <f t="shared" si="14"/>
        <v>8.145535446569701</v>
      </c>
      <c r="M44" s="21">
        <f t="shared" si="14"/>
        <v>8.097579967859863</v>
      </c>
      <c r="N44" s="21">
        <f t="shared" si="14"/>
        <v>5.9092068511510938</v>
      </c>
      <c r="O44" s="21">
        <f t="shared" si="14"/>
        <v>1.9280132834429582</v>
      </c>
      <c r="P44" s="21">
        <f t="shared" si="14"/>
        <v>7.1836835149939322</v>
      </c>
      <c r="Q44" s="21">
        <f t="shared" si="14"/>
        <v>9.8678423046613677</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16</v>
      </c>
      <c r="C48" s="1" t="s">
        <v>188</v>
      </c>
      <c r="J48" s="1" t="s">
        <v>23</v>
      </c>
      <c r="K48" s="1" t="s">
        <v>26</v>
      </c>
    </row>
    <row r="49" spans="10:11">
      <c r="J49" s="1" t="s">
        <v>16</v>
      </c>
      <c r="K49" s="1" t="s">
        <v>188</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60.xml><?xml version="1.0" encoding="utf-8"?>
<worksheet xmlns="http://schemas.openxmlformats.org/spreadsheetml/2006/main" xmlns:r="http://schemas.openxmlformats.org/officeDocument/2006/relationships">
  <sheetPr>
    <tabColor theme="4" tint="-0.249977111117893"/>
  </sheetPr>
  <dimension ref="A1:U82"/>
  <sheetViews>
    <sheetView zoomScaleNormal="100" workbookViewId="0">
      <selection activeCell="B5" sqref="B5"/>
    </sheetView>
  </sheetViews>
  <sheetFormatPr defaultRowHeight="11.25"/>
  <cols>
    <col min="1" max="1" width="9.140625" style="116"/>
    <col min="2" max="6" width="12.7109375" style="116" customWidth="1"/>
    <col min="7" max="7" width="14.5703125" style="116" customWidth="1"/>
    <col min="8" max="17" width="12.7109375" style="116" customWidth="1"/>
    <col min="18" max="16384" width="9.140625" style="116"/>
  </cols>
  <sheetData>
    <row r="1" spans="1:18" ht="12.75">
      <c r="B1" s="105" t="str">
        <f>'Table of Contents'!B101</f>
        <v>Table 80: Capital Services Newfoundland and Labrador, Business Sector Industries, 1997-2010</v>
      </c>
      <c r="J1" s="7" t="str">
        <f>B1 &amp; " (continued)"</f>
        <v>Table 80: Capital Services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138</v>
      </c>
      <c r="C4" s="142"/>
      <c r="D4" s="142"/>
      <c r="E4" s="142"/>
      <c r="F4" s="142"/>
      <c r="G4" s="142"/>
      <c r="H4" s="142"/>
      <c r="I4" s="142"/>
      <c r="J4" s="142" t="s">
        <v>138</v>
      </c>
      <c r="K4" s="142"/>
      <c r="L4" s="142"/>
      <c r="M4" s="142"/>
      <c r="N4" s="142"/>
      <c r="O4" s="142"/>
      <c r="P4" s="142"/>
      <c r="Q4" s="142"/>
      <c r="R4" s="55"/>
    </row>
    <row r="5" spans="1:18">
      <c r="A5" s="5">
        <v>1997</v>
      </c>
      <c r="B5" s="127">
        <v>13063.79547219879</v>
      </c>
      <c r="C5" s="121">
        <v>282.82688091453258</v>
      </c>
      <c r="D5" s="121">
        <v>11518.610026335635</v>
      </c>
      <c r="E5" s="121">
        <v>465.92656405610137</v>
      </c>
      <c r="F5" s="121">
        <v>229.40712384808143</v>
      </c>
      <c r="G5" s="121">
        <v>347.49251678648517</v>
      </c>
      <c r="H5" s="121">
        <v>241.0718879439768</v>
      </c>
      <c r="I5" s="121">
        <v>205.28377254414877</v>
      </c>
      <c r="J5" s="121">
        <v>110.203364251857</v>
      </c>
      <c r="K5" s="121">
        <v>158.60666489014312</v>
      </c>
      <c r="L5" s="121">
        <v>348.90728454359873</v>
      </c>
      <c r="M5" s="121">
        <v>20.953232558753889</v>
      </c>
      <c r="N5" s="121">
        <v>112.99567598598814</v>
      </c>
      <c r="O5" s="121">
        <v>6.2246062625967005</v>
      </c>
      <c r="P5" s="121">
        <v>70.55642293024043</v>
      </c>
      <c r="Q5" s="134">
        <v>124.86556026974263</v>
      </c>
      <c r="R5" s="55"/>
    </row>
    <row r="6" spans="1:18">
      <c r="A6" s="5">
        <v>1998</v>
      </c>
      <c r="B6" s="127">
        <v>13362.515294781773</v>
      </c>
      <c r="C6" s="121">
        <v>279.53787347368831</v>
      </c>
      <c r="D6" s="121">
        <v>11196.986777166037</v>
      </c>
      <c r="E6" s="121">
        <v>447.09793452187927</v>
      </c>
      <c r="F6" s="121">
        <v>226.47242401443802</v>
      </c>
      <c r="G6" s="121">
        <v>364.84894639410624</v>
      </c>
      <c r="H6" s="121">
        <v>233.8395927430299</v>
      </c>
      <c r="I6" s="121">
        <v>196.05319237086727</v>
      </c>
      <c r="J6" s="121">
        <v>130.87443846901041</v>
      </c>
      <c r="K6" s="121">
        <v>172.41174003676625</v>
      </c>
      <c r="L6" s="121">
        <v>374.25248951287125</v>
      </c>
      <c r="M6" s="121">
        <v>26.497930564149719</v>
      </c>
      <c r="N6" s="121">
        <v>80.735173768082561</v>
      </c>
      <c r="O6" s="121">
        <v>6.8362094529259103</v>
      </c>
      <c r="P6" s="121">
        <v>68.631313693212462</v>
      </c>
      <c r="Q6" s="134">
        <v>123.20253401813466</v>
      </c>
      <c r="R6" s="55"/>
    </row>
    <row r="7" spans="1:18">
      <c r="A7" s="5">
        <v>1999</v>
      </c>
      <c r="B7" s="127">
        <v>13945.196336457304</v>
      </c>
      <c r="C7" s="121">
        <v>276.90266984233148</v>
      </c>
      <c r="D7" s="121">
        <v>11687.223822335813</v>
      </c>
      <c r="E7" s="121">
        <v>435.78673398602115</v>
      </c>
      <c r="F7" s="121">
        <v>233.05963758990285</v>
      </c>
      <c r="G7" s="121">
        <v>367.83090363128463</v>
      </c>
      <c r="H7" s="121">
        <v>264.17101931370212</v>
      </c>
      <c r="I7" s="121">
        <v>188.88222767605652</v>
      </c>
      <c r="J7" s="121">
        <v>133.09155230945132</v>
      </c>
      <c r="K7" s="121">
        <v>181.82102744840569</v>
      </c>
      <c r="L7" s="121">
        <v>429.46405817329463</v>
      </c>
      <c r="M7" s="121">
        <v>23.700726900961161</v>
      </c>
      <c r="N7" s="121">
        <v>58.632793009418087</v>
      </c>
      <c r="O7" s="121">
        <v>6.8173964583489202</v>
      </c>
      <c r="P7" s="121">
        <v>66.329594463487794</v>
      </c>
      <c r="Q7" s="134">
        <v>147.00545744464247</v>
      </c>
      <c r="R7" s="55"/>
    </row>
    <row r="8" spans="1:18">
      <c r="A8" s="5">
        <v>2000</v>
      </c>
      <c r="B8" s="127">
        <v>14181.858180037103</v>
      </c>
      <c r="C8" s="121">
        <v>275.4567272094672</v>
      </c>
      <c r="D8" s="121">
        <v>11939.729605714881</v>
      </c>
      <c r="E8" s="121">
        <v>427.41641776220712</v>
      </c>
      <c r="F8" s="121">
        <v>240.97000927733845</v>
      </c>
      <c r="G8" s="121">
        <v>360.99679561029194</v>
      </c>
      <c r="H8" s="121">
        <v>275.72947644969378</v>
      </c>
      <c r="I8" s="121">
        <v>195.70730249383774</v>
      </c>
      <c r="J8" s="121">
        <v>128.48713690655376</v>
      </c>
      <c r="K8" s="121">
        <v>187.04838089018369</v>
      </c>
      <c r="L8" s="121">
        <v>430.205460118031</v>
      </c>
      <c r="M8" s="121">
        <v>27.176723059779196</v>
      </c>
      <c r="N8" s="121">
        <v>51.500943707637717</v>
      </c>
      <c r="O8" s="121">
        <v>6.496459687449553</v>
      </c>
      <c r="P8" s="121">
        <v>64.886159484222034</v>
      </c>
      <c r="Q8" s="134">
        <v>174.92220617945287</v>
      </c>
      <c r="R8" s="55"/>
    </row>
    <row r="9" spans="1:18">
      <c r="A9" s="5">
        <v>2001</v>
      </c>
      <c r="B9" s="127">
        <v>14350.16335624038</v>
      </c>
      <c r="C9" s="121">
        <v>269.36185537512858</v>
      </c>
      <c r="D9" s="121">
        <v>11890.796192327347</v>
      </c>
      <c r="E9" s="121">
        <v>428.39062857556974</v>
      </c>
      <c r="F9" s="121">
        <v>248.19668291724892</v>
      </c>
      <c r="G9" s="121">
        <v>367.58358007444588</v>
      </c>
      <c r="H9" s="121">
        <v>291.72979435705992</v>
      </c>
      <c r="I9" s="121">
        <v>218.24020483790684</v>
      </c>
      <c r="J9" s="121">
        <v>130.60671673994747</v>
      </c>
      <c r="K9" s="121">
        <v>179.64850335826469</v>
      </c>
      <c r="L9" s="121">
        <v>444.6059101461264</v>
      </c>
      <c r="M9" s="121">
        <v>27.70029817821645</v>
      </c>
      <c r="N9" s="121">
        <v>46.674033084894212</v>
      </c>
      <c r="O9" s="121">
        <v>6.7255358684183078</v>
      </c>
      <c r="P9" s="121">
        <v>63.712459480649976</v>
      </c>
      <c r="Q9" s="134">
        <v>198.2290840490796</v>
      </c>
      <c r="R9" s="55"/>
    </row>
    <row r="10" spans="1:18">
      <c r="A10" s="5">
        <v>2002</v>
      </c>
      <c r="B10" s="127">
        <v>14351.365822717431</v>
      </c>
      <c r="C10" s="121">
        <v>269.1660229327623</v>
      </c>
      <c r="D10" s="121">
        <v>11466.287244902109</v>
      </c>
      <c r="E10" s="121">
        <v>437.13871032035331</v>
      </c>
      <c r="F10" s="121">
        <v>256.85739896157008</v>
      </c>
      <c r="G10" s="121">
        <v>364.3907917721678</v>
      </c>
      <c r="H10" s="121">
        <v>292.6909937976306</v>
      </c>
      <c r="I10" s="121">
        <v>226.05611317233138</v>
      </c>
      <c r="J10" s="121">
        <v>137.17876823953171</v>
      </c>
      <c r="K10" s="121">
        <v>192.03665140244058</v>
      </c>
      <c r="L10" s="121">
        <v>490.00950872881873</v>
      </c>
      <c r="M10" s="121">
        <v>32.957027935695479</v>
      </c>
      <c r="N10" s="121">
        <v>41.445622696928019</v>
      </c>
      <c r="O10" s="121">
        <v>6.7810670916397688</v>
      </c>
      <c r="P10" s="121">
        <v>65.362308838077041</v>
      </c>
      <c r="Q10" s="134">
        <v>201.87677815792179</v>
      </c>
      <c r="R10" s="55"/>
    </row>
    <row r="11" spans="1:18">
      <c r="A11" s="5">
        <v>2003</v>
      </c>
      <c r="B11" s="127">
        <v>14492.081759759987</v>
      </c>
      <c r="C11" s="121">
        <v>271.0725229898004</v>
      </c>
      <c r="D11" s="121">
        <v>11526.810491006579</v>
      </c>
      <c r="E11" s="121">
        <v>449.97117500147579</v>
      </c>
      <c r="F11" s="121">
        <v>260.51365661882971</v>
      </c>
      <c r="G11" s="121">
        <v>372.78209458253343</v>
      </c>
      <c r="H11" s="121">
        <v>310.41221330006567</v>
      </c>
      <c r="I11" s="121">
        <v>259.31466817980714</v>
      </c>
      <c r="J11" s="121">
        <v>131.71294279972145</v>
      </c>
      <c r="K11" s="121">
        <v>182.45011311259483</v>
      </c>
      <c r="L11" s="121">
        <v>488.00070386520827</v>
      </c>
      <c r="M11" s="121">
        <v>32.334879546802767</v>
      </c>
      <c r="N11" s="121">
        <v>39.241067201840586</v>
      </c>
      <c r="O11" s="121">
        <v>6.6075666230843062</v>
      </c>
      <c r="P11" s="121">
        <v>69.594882419290229</v>
      </c>
      <c r="Q11" s="134">
        <v>209.21164118124878</v>
      </c>
      <c r="R11" s="55"/>
    </row>
    <row r="12" spans="1:18">
      <c r="A12" s="5">
        <v>2004</v>
      </c>
      <c r="B12" s="127">
        <v>15041.126214621325</v>
      </c>
      <c r="C12" s="121">
        <v>271.44210598570191</v>
      </c>
      <c r="D12" s="121">
        <v>11949.77423380984</v>
      </c>
      <c r="E12" s="121">
        <v>434.05151902857949</v>
      </c>
      <c r="F12" s="121">
        <v>277.76166354749353</v>
      </c>
      <c r="G12" s="121">
        <v>376.38309311199703</v>
      </c>
      <c r="H12" s="121">
        <v>313.99329358171644</v>
      </c>
      <c r="I12" s="121">
        <v>278.26382961358451</v>
      </c>
      <c r="J12" s="121">
        <v>132.93828499212827</v>
      </c>
      <c r="K12" s="121">
        <v>207.92287124694195</v>
      </c>
      <c r="L12" s="121">
        <v>506.91754432912109</v>
      </c>
      <c r="M12" s="121">
        <v>44.477817130069639</v>
      </c>
      <c r="N12" s="121">
        <v>43.179472761510503</v>
      </c>
      <c r="O12" s="121">
        <v>8.2201746031657752</v>
      </c>
      <c r="P12" s="121">
        <v>74.865466959048305</v>
      </c>
      <c r="Q12" s="134">
        <v>215.57120163857607</v>
      </c>
      <c r="R12" s="55"/>
    </row>
    <row r="13" spans="1:18">
      <c r="A13" s="5">
        <v>2005</v>
      </c>
      <c r="B13" s="127">
        <v>15849.101193273167</v>
      </c>
      <c r="C13" s="121">
        <v>268.24247858777164</v>
      </c>
      <c r="D13" s="121">
        <v>12537.884839302906</v>
      </c>
      <c r="E13" s="121">
        <v>425.02391733506494</v>
      </c>
      <c r="F13" s="121">
        <v>292.52377377575488</v>
      </c>
      <c r="G13" s="121">
        <v>374.62966608615943</v>
      </c>
      <c r="H13" s="121">
        <v>310.75894703514524</v>
      </c>
      <c r="I13" s="121">
        <v>284.58063338648446</v>
      </c>
      <c r="J13" s="121">
        <v>165.13667662498315</v>
      </c>
      <c r="K13" s="121">
        <v>242.78829702165942</v>
      </c>
      <c r="L13" s="121">
        <v>531.92220538619983</v>
      </c>
      <c r="M13" s="121">
        <v>77.265688794551352</v>
      </c>
      <c r="N13" s="121">
        <v>38.449032068484442</v>
      </c>
      <c r="O13" s="121">
        <v>9.8656922933646598</v>
      </c>
      <c r="P13" s="121">
        <v>81.943633206803952</v>
      </c>
      <c r="Q13" s="134">
        <v>254.93475161162428</v>
      </c>
      <c r="R13" s="55"/>
    </row>
    <row r="14" spans="1:18">
      <c r="A14" s="5">
        <v>2006</v>
      </c>
      <c r="B14" s="127">
        <v>16178.575120772917</v>
      </c>
      <c r="C14" s="121">
        <v>265.09980473296918</v>
      </c>
      <c r="D14" s="121">
        <v>12798.436259640939</v>
      </c>
      <c r="E14" s="121">
        <v>427.80823536541186</v>
      </c>
      <c r="F14" s="121">
        <v>301.52701044924908</v>
      </c>
      <c r="G14" s="121">
        <v>379.28800211806532</v>
      </c>
      <c r="H14" s="121">
        <v>309.61031095071678</v>
      </c>
      <c r="I14" s="121">
        <v>296.66789437315794</v>
      </c>
      <c r="J14" s="121">
        <v>172.94388947327576</v>
      </c>
      <c r="K14" s="121">
        <v>233.71738569894652</v>
      </c>
      <c r="L14" s="121">
        <v>566.06339209075406</v>
      </c>
      <c r="M14" s="121">
        <v>80.923762764317743</v>
      </c>
      <c r="N14" s="121">
        <v>37.44903703755589</v>
      </c>
      <c r="O14" s="121">
        <v>8.358519293179338</v>
      </c>
      <c r="P14" s="121">
        <v>82.303698324618807</v>
      </c>
      <c r="Q14" s="134">
        <v>264.25208775319959</v>
      </c>
      <c r="R14" s="55"/>
    </row>
    <row r="15" spans="1:18">
      <c r="A15" s="5">
        <v>2007</v>
      </c>
      <c r="B15" s="127">
        <v>15824.192399757163</v>
      </c>
      <c r="C15" s="121">
        <v>258.94300004937298</v>
      </c>
      <c r="D15" s="121">
        <v>12263.980000007983</v>
      </c>
      <c r="E15" s="121">
        <v>418.35464441186201</v>
      </c>
      <c r="F15" s="121">
        <v>351.49800001318397</v>
      </c>
      <c r="G15" s="121">
        <v>375.53199449915996</v>
      </c>
      <c r="H15" s="121">
        <v>301.98500001163706</v>
      </c>
      <c r="I15" s="121">
        <v>320.22500000791399</v>
      </c>
      <c r="J15" s="121">
        <v>189.14700003966902</v>
      </c>
      <c r="K15" s="121">
        <v>237.04400005934997</v>
      </c>
      <c r="L15" s="121">
        <v>600.82600001319099</v>
      </c>
      <c r="M15" s="121">
        <v>108.60100001665796</v>
      </c>
      <c r="N15" s="121">
        <v>43.474000012359994</v>
      </c>
      <c r="O15" s="121">
        <v>7.8529999988587988</v>
      </c>
      <c r="P15" s="121">
        <v>83.250000003929017</v>
      </c>
      <c r="Q15" s="134">
        <v>263.47976061204002</v>
      </c>
      <c r="R15" s="55"/>
    </row>
    <row r="16" spans="1:18">
      <c r="A16" s="5">
        <v>2008</v>
      </c>
      <c r="B16" s="127">
        <v>16064.79598641447</v>
      </c>
      <c r="C16" s="121">
        <v>252.15522392236056</v>
      </c>
      <c r="D16" s="121">
        <v>12364.393875688056</v>
      </c>
      <c r="E16" s="121">
        <v>405.30073025058442</v>
      </c>
      <c r="F16" s="121">
        <v>374.49946259358109</v>
      </c>
      <c r="G16" s="121">
        <v>373.36321642593083</v>
      </c>
      <c r="H16" s="121">
        <v>318.92501413593391</v>
      </c>
      <c r="I16" s="121">
        <v>329.41921779370495</v>
      </c>
      <c r="J16" s="121">
        <v>202.67795644755333</v>
      </c>
      <c r="K16" s="121">
        <v>254.42097832748524</v>
      </c>
      <c r="L16" s="121">
        <v>622.6292690397861</v>
      </c>
      <c r="M16" s="121">
        <v>96.651415420966131</v>
      </c>
      <c r="N16" s="121">
        <v>46.138952388108599</v>
      </c>
      <c r="O16" s="121">
        <v>7.2601393174404985</v>
      </c>
      <c r="P16" s="121">
        <v>80.725583607618177</v>
      </c>
      <c r="Q16" s="134">
        <v>347.07175117429551</v>
      </c>
      <c r="R16" s="55"/>
    </row>
    <row r="17" spans="1:18">
      <c r="A17" s="5">
        <v>2009</v>
      </c>
      <c r="B17" s="127">
        <v>15854.004386109109</v>
      </c>
      <c r="C17" s="121">
        <v>243.57524586769475</v>
      </c>
      <c r="D17" s="121">
        <v>12093.62100393018</v>
      </c>
      <c r="E17" s="121">
        <v>407.29771122596452</v>
      </c>
      <c r="F17" s="121">
        <v>403.38936288270861</v>
      </c>
      <c r="G17" s="121">
        <v>358.82034646041069</v>
      </c>
      <c r="H17" s="121">
        <v>315.50067991983752</v>
      </c>
      <c r="I17" s="121">
        <v>327.73047596986976</v>
      </c>
      <c r="J17" s="121">
        <v>217.27200639572146</v>
      </c>
      <c r="K17" s="121">
        <v>217.50706337091549</v>
      </c>
      <c r="L17" s="121">
        <v>612.14010981423201</v>
      </c>
      <c r="M17" s="121">
        <v>89.913336213690556</v>
      </c>
      <c r="N17" s="121">
        <v>43.515822280981979</v>
      </c>
      <c r="O17" s="121">
        <v>7.4090686766530309</v>
      </c>
      <c r="P17" s="121">
        <v>87.067329126209714</v>
      </c>
      <c r="Q17" s="134">
        <v>459.21218675561221</v>
      </c>
      <c r="R17" s="55"/>
    </row>
    <row r="18" spans="1:18">
      <c r="A18" s="5">
        <v>2010</v>
      </c>
      <c r="B18" s="127">
        <v>16096.415731006367</v>
      </c>
      <c r="C18" s="121">
        <v>232.67025000077922</v>
      </c>
      <c r="D18" s="121">
        <v>12194.480321475054</v>
      </c>
      <c r="E18" s="121">
        <v>403.09812405027361</v>
      </c>
      <c r="F18" s="121">
        <v>438.69918744394539</v>
      </c>
      <c r="G18" s="121">
        <v>387.24452009736052</v>
      </c>
      <c r="H18" s="121">
        <v>321.79921183656188</v>
      </c>
      <c r="I18" s="121">
        <v>333.34062448023138</v>
      </c>
      <c r="J18" s="121">
        <v>227.51652464504645</v>
      </c>
      <c r="K18" s="121">
        <v>206.04588409467658</v>
      </c>
      <c r="L18" s="121">
        <v>623.54187381881275</v>
      </c>
      <c r="M18" s="121">
        <v>80.297994834829368</v>
      </c>
      <c r="N18" s="121">
        <v>40.998130806085875</v>
      </c>
      <c r="O18" s="121">
        <v>7.8383377654657327</v>
      </c>
      <c r="P18" s="121">
        <v>96.590726191952541</v>
      </c>
      <c r="Q18" s="134">
        <v>548.30747027526854</v>
      </c>
      <c r="R18" s="55"/>
    </row>
    <row r="19" spans="1:18">
      <c r="A19" s="5">
        <v>2011</v>
      </c>
      <c r="B19" s="127" t="s">
        <v>25</v>
      </c>
      <c r="C19" s="121" t="s">
        <v>25</v>
      </c>
      <c r="D19" s="121" t="s">
        <v>25</v>
      </c>
      <c r="E19" s="121" t="s">
        <v>25</v>
      </c>
      <c r="F19" s="121" t="s">
        <v>25</v>
      </c>
      <c r="G19" s="121" t="s">
        <v>25</v>
      </c>
      <c r="H19" s="121" t="s">
        <v>25</v>
      </c>
      <c r="I19" s="121" t="s">
        <v>25</v>
      </c>
      <c r="J19" s="121" t="s">
        <v>25</v>
      </c>
      <c r="K19" s="121" t="s">
        <v>25</v>
      </c>
      <c r="L19" s="121" t="s">
        <v>25</v>
      </c>
      <c r="M19" s="121" t="s">
        <v>25</v>
      </c>
      <c r="N19" s="121" t="s">
        <v>25</v>
      </c>
      <c r="O19" s="121" t="s">
        <v>25</v>
      </c>
      <c r="P19" s="121" t="s">
        <v>25</v>
      </c>
      <c r="Q19" s="134" t="s">
        <v>25</v>
      </c>
      <c r="R19" s="55"/>
    </row>
    <row r="20" spans="1:18">
      <c r="A20" s="5">
        <v>2012</v>
      </c>
      <c r="B20" s="127" t="s">
        <v>25</v>
      </c>
      <c r="C20" s="121" t="s">
        <v>25</v>
      </c>
      <c r="D20" s="121" t="s">
        <v>25</v>
      </c>
      <c r="E20" s="121" t="s">
        <v>25</v>
      </c>
      <c r="F20" s="121" t="s">
        <v>25</v>
      </c>
      <c r="G20" s="121" t="s">
        <v>25</v>
      </c>
      <c r="H20" s="121" t="s">
        <v>25</v>
      </c>
      <c r="I20" s="121" t="s">
        <v>25</v>
      </c>
      <c r="J20" s="121" t="s">
        <v>25</v>
      </c>
      <c r="K20" s="121" t="s">
        <v>25</v>
      </c>
      <c r="L20" s="121" t="s">
        <v>25</v>
      </c>
      <c r="M20" s="121" t="s">
        <v>25</v>
      </c>
      <c r="N20" s="121" t="s">
        <v>25</v>
      </c>
      <c r="O20" s="121" t="s">
        <v>25</v>
      </c>
      <c r="P20" s="121" t="s">
        <v>25</v>
      </c>
      <c r="Q20" s="134"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1.6187460152349731</v>
      </c>
      <c r="C23" s="9">
        <f t="shared" si="0"/>
        <v>-1.4904183298007578</v>
      </c>
      <c r="D23" s="9">
        <f t="shared" si="0"/>
        <v>0.43957427611893696</v>
      </c>
      <c r="E23" s="9">
        <f t="shared" si="0"/>
        <v>-1.1080311288763078</v>
      </c>
      <c r="F23" s="9">
        <f t="shared" si="0"/>
        <v>5.1134900696578445</v>
      </c>
      <c r="G23" s="9">
        <f t="shared" si="0"/>
        <v>0.83665903785730134</v>
      </c>
      <c r="H23" s="28">
        <f t="shared" si="0"/>
        <v>2.2466548274700848</v>
      </c>
      <c r="I23" s="28">
        <f t="shared" si="0"/>
        <v>3.7994122029895161</v>
      </c>
      <c r="J23" s="28">
        <f t="shared" si="0"/>
        <v>5.7345147093902815</v>
      </c>
      <c r="K23" s="28">
        <f t="shared" si="0"/>
        <v>2.0332526790669991</v>
      </c>
      <c r="L23" s="28">
        <f t="shared" si="0"/>
        <v>4.5674659496262038</v>
      </c>
      <c r="M23" s="28">
        <f t="shared" si="0"/>
        <v>10.887106557712102</v>
      </c>
      <c r="N23" s="28">
        <f t="shared" si="0"/>
        <v>-7.5022985088774696</v>
      </c>
      <c r="O23" s="28">
        <f t="shared" si="0"/>
        <v>1.7890192472698407</v>
      </c>
      <c r="P23" s="28">
        <f t="shared" si="0"/>
        <v>2.4453430946477006</v>
      </c>
      <c r="Q23" s="58">
        <f t="shared" si="0"/>
        <v>12.054511229903175</v>
      </c>
      <c r="R23" s="55"/>
    </row>
    <row r="24" spans="1:18">
      <c r="A24" s="118" t="s">
        <v>19</v>
      </c>
      <c r="B24" s="16">
        <f t="shared" si="0"/>
        <v>2.7751032798201347</v>
      </c>
      <c r="C24" s="9">
        <f t="shared" si="0"/>
        <v>-0.87628590422434982</v>
      </c>
      <c r="D24" s="9">
        <f t="shared" si="0"/>
        <v>1.2041074024993437</v>
      </c>
      <c r="E24" s="9">
        <f t="shared" si="0"/>
        <v>-2.8346895111991843</v>
      </c>
      <c r="F24" s="9">
        <f t="shared" si="0"/>
        <v>1.652648429660819</v>
      </c>
      <c r="G24" s="9">
        <f t="shared" si="0"/>
        <v>1.2789748591150119</v>
      </c>
      <c r="H24" s="28">
        <f t="shared" si="0"/>
        <v>4.5792546856350258</v>
      </c>
      <c r="I24" s="28">
        <f t="shared" si="0"/>
        <v>-1.5798240957174192</v>
      </c>
      <c r="J24" s="28">
        <f t="shared" si="0"/>
        <v>5.2498776593289387</v>
      </c>
      <c r="K24" s="28">
        <f t="shared" si="0"/>
        <v>5.6519474616931742</v>
      </c>
      <c r="L24" s="28">
        <f t="shared" si="0"/>
        <v>7.2313961255270121</v>
      </c>
      <c r="M24" s="28">
        <f t="shared" si="0"/>
        <v>9.0557792167946349</v>
      </c>
      <c r="N24" s="28">
        <f t="shared" si="0"/>
        <v>-23.042469903205031</v>
      </c>
      <c r="O24" s="28">
        <f t="shared" si="0"/>
        <v>1.4351060297835616</v>
      </c>
      <c r="P24" s="28">
        <f t="shared" si="0"/>
        <v>-2.7539794744033341</v>
      </c>
      <c r="Q24" s="28">
        <f t="shared" si="0"/>
        <v>11.892443659532637</v>
      </c>
      <c r="R24" s="55"/>
    </row>
    <row r="25" spans="1:18">
      <c r="A25" s="118" t="s">
        <v>20</v>
      </c>
      <c r="B25" s="16">
        <f t="shared" si="0"/>
        <v>1.2743825885803028</v>
      </c>
      <c r="C25" s="9">
        <f t="shared" si="0"/>
        <v>-1.6739150209881148</v>
      </c>
      <c r="D25" s="9">
        <f t="shared" si="0"/>
        <v>0.21134256498007709</v>
      </c>
      <c r="E25" s="9">
        <f t="shared" si="0"/>
        <v>-0.58407500045558614</v>
      </c>
      <c r="F25" s="9">
        <f t="shared" si="0"/>
        <v>6.1745388930942058</v>
      </c>
      <c r="G25" s="9">
        <f t="shared" si="0"/>
        <v>0.70434136273109793</v>
      </c>
      <c r="H25" s="28">
        <f t="shared" si="0"/>
        <v>1.5570735864989915</v>
      </c>
      <c r="I25" s="28">
        <f t="shared" si="0"/>
        <v>5.4697997344852478</v>
      </c>
      <c r="J25" s="28">
        <f t="shared" si="0"/>
        <v>5.8803405150453125</v>
      </c>
      <c r="K25" s="28">
        <f t="shared" si="0"/>
        <v>0.97200939669721542</v>
      </c>
      <c r="L25" s="28">
        <f t="shared" si="0"/>
        <v>3.7812675127698814</v>
      </c>
      <c r="M25" s="28">
        <f t="shared" si="0"/>
        <v>11.44247820600155</v>
      </c>
      <c r="N25" s="28">
        <f t="shared" si="0"/>
        <v>-2.2549243755662696</v>
      </c>
      <c r="O25" s="28">
        <f t="shared" si="0"/>
        <v>1.8954338075741539</v>
      </c>
      <c r="P25" s="28">
        <f t="shared" si="0"/>
        <v>4.0586856665182802</v>
      </c>
      <c r="Q25" s="28">
        <f t="shared" si="0"/>
        <v>12.103177260315645</v>
      </c>
      <c r="R25" s="55"/>
    </row>
    <row r="26" spans="1:18" ht="12.75">
      <c r="B26" s="7"/>
      <c r="H26" s="55"/>
      <c r="I26" s="55"/>
      <c r="J26" s="55"/>
      <c r="K26" s="55"/>
      <c r="L26" s="55"/>
      <c r="M26" s="55"/>
      <c r="N26" s="55"/>
      <c r="O26" s="55"/>
      <c r="P26" s="55"/>
      <c r="Q26" s="55"/>
      <c r="R26" s="55"/>
    </row>
    <row r="29" spans="1:18" ht="12.75">
      <c r="B29" s="105" t="str">
        <f>'Table of Contents'!B102</f>
        <v>Table 81: Capital Services Intensity, Newfoundland and Labrador, Business Sector Industries, 1997-2010</v>
      </c>
      <c r="H29" s="55"/>
      <c r="I29" s="55"/>
      <c r="J29" s="86" t="str">
        <f>B29 &amp; " (continued)"</f>
        <v>Table 81: Capital Services Intensity, Newfoundland and Labrador, Business Sector Industries, 1997-2010 (continued)</v>
      </c>
      <c r="K29" s="55"/>
      <c r="L29" s="55"/>
      <c r="M29" s="55"/>
      <c r="N29" s="55"/>
      <c r="O29" s="55"/>
      <c r="P29" s="55"/>
      <c r="Q29" s="55"/>
    </row>
    <row r="30" spans="1:18">
      <c r="H30" s="55"/>
      <c r="I30" s="55"/>
      <c r="J30" s="55"/>
      <c r="K30" s="55"/>
      <c r="L30" s="55"/>
      <c r="M30" s="55"/>
      <c r="N30" s="55"/>
      <c r="O30" s="55"/>
      <c r="P30" s="55"/>
      <c r="Q30" s="55"/>
    </row>
    <row r="31" spans="1:18" ht="33.75">
      <c r="A31" s="4"/>
      <c r="B31" s="94" t="s">
        <v>3</v>
      </c>
      <c r="C31" s="3" t="s">
        <v>2</v>
      </c>
      <c r="D31" s="3" t="s">
        <v>1</v>
      </c>
      <c r="E31" s="3" t="s">
        <v>0</v>
      </c>
      <c r="F31" s="3" t="s">
        <v>4</v>
      </c>
      <c r="G31" s="3" t="s">
        <v>5</v>
      </c>
      <c r="H31" s="3" t="s">
        <v>6</v>
      </c>
      <c r="I31" s="3" t="s">
        <v>7</v>
      </c>
      <c r="J31" s="3" t="s">
        <v>8</v>
      </c>
      <c r="K31" s="3" t="s">
        <v>9</v>
      </c>
      <c r="L31" s="3" t="s">
        <v>14</v>
      </c>
      <c r="M31" s="3" t="s">
        <v>10</v>
      </c>
      <c r="N31" s="3" t="s">
        <v>15</v>
      </c>
      <c r="O31" s="3" t="s">
        <v>11</v>
      </c>
      <c r="P31" s="3" t="s">
        <v>12</v>
      </c>
      <c r="Q31" s="3" t="s">
        <v>13</v>
      </c>
    </row>
    <row r="32" spans="1:18" ht="11.25" customHeight="1">
      <c r="A32" s="5"/>
      <c r="B32" s="141" t="s">
        <v>236</v>
      </c>
      <c r="C32" s="142"/>
      <c r="D32" s="142"/>
      <c r="E32" s="142"/>
      <c r="F32" s="142"/>
      <c r="G32" s="142"/>
      <c r="H32" s="142"/>
      <c r="I32" s="142"/>
      <c r="J32" s="142" t="str">
        <f>B32</f>
        <v>(chained 2007 dollars of capital serivces per hour worked)</v>
      </c>
      <c r="K32" s="142"/>
      <c r="L32" s="142"/>
      <c r="M32" s="142"/>
      <c r="N32" s="142"/>
      <c r="O32" s="142"/>
      <c r="P32" s="142"/>
      <c r="Q32" s="142"/>
    </row>
    <row r="33" spans="1:17">
      <c r="A33" s="5">
        <v>1997</v>
      </c>
      <c r="B33" s="87">
        <f>IF(ISERROR(B5/Hrs_Wkd_NFLD!B5),"..",B5/Hrs_Wkd_NFLD!B5)</f>
        <v>53.756272190334109</v>
      </c>
      <c r="C33" s="117">
        <f>IF(ISERROR(C5/Hrs_Wkd_NFLD!C5),"..",C5/Hrs_Wkd_NFLD!C5)</f>
        <v>20.476895635896536</v>
      </c>
      <c r="D33" s="117">
        <f>IF(ISERROR(D5/Hrs_Wkd_NFLD!D5),"..",D5/Hrs_Wkd_NFLD!D5)</f>
        <v>1356.4072132839501</v>
      </c>
      <c r="E33" s="117">
        <f>IF(ISERROR(E5/Hrs_Wkd_NFLD!E5),"..",E5/Hrs_Wkd_NFLD!E5)</f>
        <v>115.98868939209544</v>
      </c>
      <c r="F33" s="117">
        <f>IF(ISERROR(F5/Hrs_Wkd_NFLD!F5),"..",F5/Hrs_Wkd_NFLD!F5)</f>
        <v>8.4799143929340666</v>
      </c>
      <c r="G33" s="117">
        <f>IF(ISERROR(G5/Hrs_Wkd_NFLD!G5),"..",G5/Hrs_Wkd_NFLD!G5)</f>
        <v>14.142959690948246</v>
      </c>
      <c r="H33" s="117">
        <f>IF(ISERROR(H5/Hrs_Wkd_NFLD!H5),"..",H5/Hrs_Wkd_NFLD!H5)</f>
        <v>16.99724237704012</v>
      </c>
      <c r="I33" s="117">
        <f>IF(ISERROR(I5/Hrs_Wkd_NFLD!I5),"..",I5/Hrs_Wkd_NFLD!I5)</f>
        <v>4.0343481768188294</v>
      </c>
      <c r="J33" s="117">
        <f>IF(ISERROR(J5/Hrs_Wkd_NFLD!J5),"..",J5/Hrs_Wkd_NFLD!J5)</f>
        <v>6.237102561482236</v>
      </c>
      <c r="K33" s="117">
        <f>IF(ISERROR(K5/Hrs_Wkd_NFLD!K5),"..",K5/Hrs_Wkd_NFLD!K5)</f>
        <v>23.123875988587326</v>
      </c>
      <c r="L33" s="117">
        <f>IF(ISERROR(L5/Hrs_Wkd_NFLD!L5),"..",L5/Hrs_Wkd_NFLD!L5)</f>
        <v>26.51472642311079</v>
      </c>
      <c r="M33" s="117">
        <f>IF(ISERROR(M5/Hrs_Wkd_NFLD!M5),"..",M5/Hrs_Wkd_NFLD!M5)</f>
        <v>2.090306524611671</v>
      </c>
      <c r="N33" s="117">
        <f>IF(ISERROR(N5/Hrs_Wkd_NFLD!N5),"..",N5/Hrs_Wkd_NFLD!N5)</f>
        <v>22.060850575428088</v>
      </c>
      <c r="O33" s="117">
        <f>IF(ISERROR(O5/Hrs_Wkd_NFLD!O5),"..",O5/Hrs_Wkd_NFLD!O5)</f>
        <v>3.4950063443013311</v>
      </c>
      <c r="P33" s="117">
        <f>IF(ISERROR(P5/Hrs_Wkd_NFLD!P5),"..",P5/Hrs_Wkd_NFLD!P5)</f>
        <v>3.4941030561745827</v>
      </c>
      <c r="Q33" s="117">
        <f>IF(ISERROR(Q5/Hrs_Wkd_NFLD!Q5),"..",Q5/Hrs_Wkd_NFLD!Q5)</f>
        <v>4.9547859439851711</v>
      </c>
    </row>
    <row r="34" spans="1:17">
      <c r="A34" s="5">
        <v>1998</v>
      </c>
      <c r="B34" s="87">
        <f>IF(ISERROR(B6/Hrs_Wkd_NFLD!B6),"..",B6/Hrs_Wkd_NFLD!B6)</f>
        <v>53.118601422983822</v>
      </c>
      <c r="C34" s="117">
        <f>IF(ISERROR(C6/Hrs_Wkd_NFLD!C6),"..",C6/Hrs_Wkd_NFLD!C6)</f>
        <v>18.248980176638113</v>
      </c>
      <c r="D34" s="117">
        <f>IF(ISERROR(D6/Hrs_Wkd_NFLD!D6),"..",D6/Hrs_Wkd_NFLD!D6)</f>
        <v>1252.0392280353274</v>
      </c>
      <c r="E34" s="117">
        <f>IF(ISERROR(E6/Hrs_Wkd_NFLD!E6),"..",E6/Hrs_Wkd_NFLD!E6)</f>
        <v>107.11498226300627</v>
      </c>
      <c r="F34" s="117">
        <f>IF(ISERROR(F6/Hrs_Wkd_NFLD!F6),"..",F6/Hrs_Wkd_NFLD!F6)</f>
        <v>8.9141314740943844</v>
      </c>
      <c r="G34" s="117">
        <f>IF(ISERROR(G6/Hrs_Wkd_NFLD!G6),"..",G6/Hrs_Wkd_NFLD!G6)</f>
        <v>14.081938703343065</v>
      </c>
      <c r="H34" s="117">
        <f>IF(ISERROR(H6/Hrs_Wkd_NFLD!H6),"..",H6/Hrs_Wkd_NFLD!H6)</f>
        <v>18.586725463094229</v>
      </c>
      <c r="I34" s="117">
        <f>IF(ISERROR(I6/Hrs_Wkd_NFLD!I6),"..",I6/Hrs_Wkd_NFLD!I6)</f>
        <v>3.8636500099266073</v>
      </c>
      <c r="J34" s="117">
        <f>IF(ISERROR(J6/Hrs_Wkd_NFLD!J6),"..",J6/Hrs_Wkd_NFLD!J6)</f>
        <v>6.7336099118755932</v>
      </c>
      <c r="K34" s="117">
        <f>IF(ISERROR(K6/Hrs_Wkd_NFLD!K6),"..",K6/Hrs_Wkd_NFLD!K6)</f>
        <v>27.625659766344626</v>
      </c>
      <c r="L34" s="117">
        <f>IF(ISERROR(L6/Hrs_Wkd_NFLD!L6),"..",L6/Hrs_Wkd_NFLD!L6)</f>
        <v>29.011820926494309</v>
      </c>
      <c r="M34" s="117">
        <f>IF(ISERROR(M6/Hrs_Wkd_NFLD!M6),"..",M6/Hrs_Wkd_NFLD!M6)</f>
        <v>2.2142500726242083</v>
      </c>
      <c r="N34" s="117">
        <f>IF(ISERROR(N6/Hrs_Wkd_NFLD!N6),"..",N6/Hrs_Wkd_NFLD!N6)</f>
        <v>12.256744295881884</v>
      </c>
      <c r="O34" s="117">
        <f>IF(ISERROR(O6/Hrs_Wkd_NFLD!O6),"..",O6/Hrs_Wkd_NFLD!O6)</f>
        <v>2.9568380173357487</v>
      </c>
      <c r="P34" s="117">
        <f>IF(ISERROR(P6/Hrs_Wkd_NFLD!P6),"..",P6/Hrs_Wkd_NFLD!P6)</f>
        <v>3.1840089892379089</v>
      </c>
      <c r="Q34" s="117">
        <f>IF(ISERROR(Q6/Hrs_Wkd_NFLD!Q6),"..",Q6/Hrs_Wkd_NFLD!Q6)</f>
        <v>4.4820479595588214</v>
      </c>
    </row>
    <row r="35" spans="1:17">
      <c r="A35" s="5">
        <v>1999</v>
      </c>
      <c r="B35" s="87">
        <f>IF(ISERROR(B7/Hrs_Wkd_NFLD!B7),"..",B7/Hrs_Wkd_NFLD!B7)</f>
        <v>51.278907911235763</v>
      </c>
      <c r="C35" s="117">
        <f>IF(ISERROR(C7/Hrs_Wkd_NFLD!C7),"..",C7/Hrs_Wkd_NFLD!C7)</f>
        <v>19.853923484870538</v>
      </c>
      <c r="D35" s="117">
        <f>IF(ISERROR(D7/Hrs_Wkd_NFLD!D7),"..",D7/Hrs_Wkd_NFLD!D7)</f>
        <v>1200.166755130454</v>
      </c>
      <c r="E35" s="117">
        <f>IF(ISERROR(E7/Hrs_Wkd_NFLD!E7),"..",E7/Hrs_Wkd_NFLD!E7)</f>
        <v>92.582692821004031</v>
      </c>
      <c r="F35" s="117">
        <f>IF(ISERROR(F7/Hrs_Wkd_NFLD!F7),"..",F7/Hrs_Wkd_NFLD!F7)</f>
        <v>8.5435550341854203</v>
      </c>
      <c r="G35" s="117">
        <f>IF(ISERROR(G7/Hrs_Wkd_NFLD!G7),"..",G7/Hrs_Wkd_NFLD!G7)</f>
        <v>12.060425473728129</v>
      </c>
      <c r="H35" s="117">
        <f>IF(ISERROR(H7/Hrs_Wkd_NFLD!H7),"..",H7/Hrs_Wkd_NFLD!H7)</f>
        <v>18.076571754152031</v>
      </c>
      <c r="I35" s="117">
        <f>IF(ISERROR(I7/Hrs_Wkd_NFLD!I7),"..",I7/Hrs_Wkd_NFLD!I7)</f>
        <v>3.4025476968424679</v>
      </c>
      <c r="J35" s="117">
        <f>IF(ISERROR(J7/Hrs_Wkd_NFLD!J7),"..",J7/Hrs_Wkd_NFLD!J7)</f>
        <v>6.3839004740934815</v>
      </c>
      <c r="K35" s="117">
        <f>IF(ISERROR(K7/Hrs_Wkd_NFLD!K7),"..",K7/Hrs_Wkd_NFLD!K7)</f>
        <v>28.219933042621854</v>
      </c>
      <c r="L35" s="117">
        <f>IF(ISERROR(L7/Hrs_Wkd_NFLD!L7),"..",L7/Hrs_Wkd_NFLD!L7)</f>
        <v>31.823939145538727</v>
      </c>
      <c r="M35" s="117">
        <f>IF(ISERROR(M7/Hrs_Wkd_NFLD!M7),"..",M7/Hrs_Wkd_NFLD!M7)</f>
        <v>1.7875199451812485</v>
      </c>
      <c r="N35" s="117">
        <f>IF(ISERROR(N7/Hrs_Wkd_NFLD!N7),"..",N7/Hrs_Wkd_NFLD!N7)</f>
        <v>7.6935826306598623</v>
      </c>
      <c r="O35" s="117">
        <f>IF(ISERROR(O7/Hrs_Wkd_NFLD!O7),"..",O7/Hrs_Wkd_NFLD!O7)</f>
        <v>2.5202944546627379</v>
      </c>
      <c r="P35" s="117">
        <f>IF(ISERROR(P7/Hrs_Wkd_NFLD!P7),"..",P7/Hrs_Wkd_NFLD!P7)</f>
        <v>3.196144872859136</v>
      </c>
      <c r="Q35" s="117">
        <f>IF(ISERROR(Q7/Hrs_Wkd_NFLD!Q7),"..",Q7/Hrs_Wkd_NFLD!Q7)</f>
        <v>4.8154303497989908</v>
      </c>
    </row>
    <row r="36" spans="1:17">
      <c r="A36" s="5">
        <v>2000</v>
      </c>
      <c r="B36" s="87">
        <f>IF(ISERROR(B8/Hrs_Wkd_NFLD!B8),"..",B8/Hrs_Wkd_NFLD!B8)</f>
        <v>53.644991765163873</v>
      </c>
      <c r="C36" s="117">
        <f>IF(ISERROR(C8/Hrs_Wkd_NFLD!C8),"..",C8/Hrs_Wkd_NFLD!C8)</f>
        <v>20.310922388703368</v>
      </c>
      <c r="D36" s="117">
        <f>IF(ISERROR(D8/Hrs_Wkd_NFLD!D8),"..",D8/Hrs_Wkd_NFLD!D8)</f>
        <v>1160.0981180964918</v>
      </c>
      <c r="E36" s="117">
        <f>IF(ISERROR(E8/Hrs_Wkd_NFLD!E8),"..",E8/Hrs_Wkd_NFLD!E8)</f>
        <v>107.14876394907394</v>
      </c>
      <c r="F36" s="117">
        <f>IF(ISERROR(F8/Hrs_Wkd_NFLD!F8),"..",F8/Hrs_Wkd_NFLD!F8)</f>
        <v>9.5463913113155812</v>
      </c>
      <c r="G36" s="117">
        <f>IF(ISERROR(G8/Hrs_Wkd_NFLD!G8),"..",G8/Hrs_Wkd_NFLD!G8)</f>
        <v>11.713069457541007</v>
      </c>
      <c r="H36" s="117">
        <f>IF(ISERROR(H8/Hrs_Wkd_NFLD!H8),"..",H8/Hrs_Wkd_NFLD!H8)</f>
        <v>20.767453249172277</v>
      </c>
      <c r="I36" s="117">
        <f>IF(ISERROR(I8/Hrs_Wkd_NFLD!I8),"..",I8/Hrs_Wkd_NFLD!I8)</f>
        <v>3.5235277635236959</v>
      </c>
      <c r="J36" s="117">
        <f>IF(ISERROR(J8/Hrs_Wkd_NFLD!J8),"..",J8/Hrs_Wkd_NFLD!J8)</f>
        <v>6.7126658825974213</v>
      </c>
      <c r="K36" s="117">
        <f>IF(ISERROR(K8/Hrs_Wkd_NFLD!K8),"..",K8/Hrs_Wkd_NFLD!K8)</f>
        <v>29.162517323612658</v>
      </c>
      <c r="L36" s="117">
        <f>IF(ISERROR(L8/Hrs_Wkd_NFLD!L8),"..",L8/Hrs_Wkd_NFLD!L8)</f>
        <v>32.923047424387953</v>
      </c>
      <c r="M36" s="117">
        <f>IF(ISERROR(M8/Hrs_Wkd_NFLD!M8),"..",M8/Hrs_Wkd_NFLD!M8)</f>
        <v>1.923879590947364</v>
      </c>
      <c r="N36" s="117">
        <f>IF(ISERROR(N8/Hrs_Wkd_NFLD!N8),"..",N8/Hrs_Wkd_NFLD!N8)</f>
        <v>7.0088383052184939</v>
      </c>
      <c r="O36" s="117">
        <f>IF(ISERROR(O8/Hrs_Wkd_NFLD!O8),"..",O8/Hrs_Wkd_NFLD!O8)</f>
        <v>2.2240533088088612</v>
      </c>
      <c r="P36" s="117">
        <f>IF(ISERROR(P8/Hrs_Wkd_NFLD!P8),"..",P8/Hrs_Wkd_NFLD!P8)</f>
        <v>3.1327809756913338</v>
      </c>
      <c r="Q36" s="117">
        <f>IF(ISERROR(Q8/Hrs_Wkd_NFLD!Q8),"..",Q8/Hrs_Wkd_NFLD!Q8)</f>
        <v>6.2671422225656199</v>
      </c>
    </row>
    <row r="37" spans="1:17">
      <c r="A37" s="5">
        <v>2001</v>
      </c>
      <c r="B37" s="87">
        <f>IF(ISERROR(B9/Hrs_Wkd_NFLD!B9),"..",B9/Hrs_Wkd_NFLD!B9)</f>
        <v>52.353561198729501</v>
      </c>
      <c r="C37" s="117">
        <f>IF(ISERROR(C9/Hrs_Wkd_NFLD!C9),"..",C9/Hrs_Wkd_NFLD!C9)</f>
        <v>24.576811774442994</v>
      </c>
      <c r="D37" s="117">
        <f>IF(ISERROR(D9/Hrs_Wkd_NFLD!D9),"..",D9/Hrs_Wkd_NFLD!D9)</f>
        <v>1397.2735882967852</v>
      </c>
      <c r="E37" s="117">
        <f>IF(ISERROR(E9/Hrs_Wkd_NFLD!E9),"..",E9/Hrs_Wkd_NFLD!E9)</f>
        <v>101.85226571146679</v>
      </c>
      <c r="F37" s="117">
        <f>IF(ISERROR(F9/Hrs_Wkd_NFLD!F9),"..",F9/Hrs_Wkd_NFLD!F9)</f>
        <v>8.7919476839921042</v>
      </c>
      <c r="G37" s="117">
        <f>IF(ISERROR(G9/Hrs_Wkd_NFLD!G9),"..",G9/Hrs_Wkd_NFLD!G9)</f>
        <v>10.649966195957729</v>
      </c>
      <c r="H37" s="117">
        <f>IF(ISERROR(H9/Hrs_Wkd_NFLD!H9),"..",H9/Hrs_Wkd_NFLD!H9)</f>
        <v>19.577866897874539</v>
      </c>
      <c r="I37" s="117">
        <f>IF(ISERROR(I9/Hrs_Wkd_NFLD!I9),"..",I9/Hrs_Wkd_NFLD!I9)</f>
        <v>3.9151843299391964</v>
      </c>
      <c r="J37" s="117">
        <f>IF(ISERROR(J9/Hrs_Wkd_NFLD!J9),"..",J9/Hrs_Wkd_NFLD!J9)</f>
        <v>6.7212185065871859</v>
      </c>
      <c r="K37" s="117">
        <f>IF(ISERROR(K9/Hrs_Wkd_NFLD!K9),"..",K9/Hrs_Wkd_NFLD!K9)</f>
        <v>27.092219100104</v>
      </c>
      <c r="L37" s="117">
        <f>IF(ISERROR(L9/Hrs_Wkd_NFLD!L9),"..",L9/Hrs_Wkd_NFLD!L9)</f>
        <v>37.586094416368162</v>
      </c>
      <c r="M37" s="117">
        <f>IF(ISERROR(M9/Hrs_Wkd_NFLD!M9),"..",M9/Hrs_Wkd_NFLD!M9)</f>
        <v>1.7571871493393818</v>
      </c>
      <c r="N37" s="117">
        <f>IF(ISERROR(N9/Hrs_Wkd_NFLD!N9),"..",N9/Hrs_Wkd_NFLD!N9)</f>
        <v>5.1963964900920647</v>
      </c>
      <c r="O37" s="117">
        <f>IF(ISERROR(O9/Hrs_Wkd_NFLD!O9),"..",O9/Hrs_Wkd_NFLD!O9)</f>
        <v>2.1425727625603539</v>
      </c>
      <c r="P37" s="117">
        <f>IF(ISERROR(P9/Hrs_Wkd_NFLD!P9),"..",P9/Hrs_Wkd_NFLD!P9)</f>
        <v>2.6874956578229989</v>
      </c>
      <c r="Q37" s="117">
        <f>IF(ISERROR(Q9/Hrs_Wkd_NFLD!Q9),"..",Q9/Hrs_Wkd_NFLD!Q9)</f>
        <v>7.1944646491315192</v>
      </c>
    </row>
    <row r="38" spans="1:17">
      <c r="A38" s="5">
        <v>2002</v>
      </c>
      <c r="B38" s="87">
        <f>IF(ISERROR(B10/Hrs_Wkd_NFLD!B10),"..",B10/Hrs_Wkd_NFLD!B10)</f>
        <v>52.97368521946985</v>
      </c>
      <c r="C38" s="117">
        <f>IF(ISERROR(C10/Hrs_Wkd_NFLD!C10),"..",C10/Hrs_Wkd_NFLD!C10)</f>
        <v>24.482992950374086</v>
      </c>
      <c r="D38" s="117">
        <f>IF(ISERROR(D10/Hrs_Wkd_NFLD!D10),"..",D10/Hrs_Wkd_NFLD!D10)</f>
        <v>1363.5732520451413</v>
      </c>
      <c r="E38" s="117">
        <f>IF(ISERROR(E10/Hrs_Wkd_NFLD!E10),"..",E10/Hrs_Wkd_NFLD!E10)</f>
        <v>139.34928638568536</v>
      </c>
      <c r="F38" s="117">
        <f>IF(ISERROR(F10/Hrs_Wkd_NFLD!F10),"..",F10/Hrs_Wkd_NFLD!F10)</f>
        <v>9.3980241914860994</v>
      </c>
      <c r="G38" s="117">
        <f>IF(ISERROR(G10/Hrs_Wkd_NFLD!G10),"..",G10/Hrs_Wkd_NFLD!G10)</f>
        <v>11.996010284498135</v>
      </c>
      <c r="H38" s="117">
        <f>IF(ISERROR(H10/Hrs_Wkd_NFLD!H10),"..",H10/Hrs_Wkd_NFLD!H10)</f>
        <v>18.857740748144</v>
      </c>
      <c r="I38" s="117">
        <f>IF(ISERROR(I10/Hrs_Wkd_NFLD!I10),"..",I10/Hrs_Wkd_NFLD!I10)</f>
        <v>3.7725061454835411</v>
      </c>
      <c r="J38" s="117">
        <f>IF(ISERROR(J10/Hrs_Wkd_NFLD!J10),"..",J10/Hrs_Wkd_NFLD!J10)</f>
        <v>7.3779793044400961</v>
      </c>
      <c r="K38" s="117">
        <f>IF(ISERROR(K10/Hrs_Wkd_NFLD!K10),"..",K10/Hrs_Wkd_NFLD!K10)</f>
        <v>30.973653578572488</v>
      </c>
      <c r="L38" s="117">
        <f>IF(ISERROR(L10/Hrs_Wkd_NFLD!L10),"..",L10/Hrs_Wkd_NFLD!L10)</f>
        <v>41.713587261420244</v>
      </c>
      <c r="M38" s="117">
        <f>IF(ISERROR(M10/Hrs_Wkd_NFLD!M10),"..",M10/Hrs_Wkd_NFLD!M10)</f>
        <v>2.1384004657681128</v>
      </c>
      <c r="N38" s="117">
        <f>IF(ISERROR(N10/Hrs_Wkd_NFLD!N10),"..",N10/Hrs_Wkd_NFLD!N10)</f>
        <v>4.6240793173215753</v>
      </c>
      <c r="O38" s="117">
        <f>IF(ISERROR(O10/Hrs_Wkd_NFLD!O10),"..",O10/Hrs_Wkd_NFLD!O10)</f>
        <v>2.3407204469555496</v>
      </c>
      <c r="P38" s="117">
        <f>IF(ISERROR(P10/Hrs_Wkd_NFLD!P10),"..",P10/Hrs_Wkd_NFLD!P10)</f>
        <v>2.7482785573907589</v>
      </c>
      <c r="Q38" s="117">
        <f>IF(ISERROR(Q10/Hrs_Wkd_NFLD!Q10),"..",Q10/Hrs_Wkd_NFLD!Q10)</f>
        <v>7.3064342601520469</v>
      </c>
    </row>
    <row r="39" spans="1:17">
      <c r="A39" s="5">
        <v>2003</v>
      </c>
      <c r="B39" s="87">
        <f>IF(ISERROR(B11/Hrs_Wkd_NFLD!B11),"..",B11/Hrs_Wkd_NFLD!B11)</f>
        <v>53.470397658941188</v>
      </c>
      <c r="C39" s="117">
        <f>IF(ISERROR(C11/Hrs_Wkd_NFLD!C11),"..",C11/Hrs_Wkd_NFLD!C11)</f>
        <v>26.430628526640529</v>
      </c>
      <c r="D39" s="117">
        <f>IF(ISERROR(D11/Hrs_Wkd_NFLD!D11),"..",D11/Hrs_Wkd_NFLD!D11)</f>
        <v>1394.3160295289138</v>
      </c>
      <c r="E39" s="117">
        <f>IF(ISERROR(E11/Hrs_Wkd_NFLD!E11),"..",E11/Hrs_Wkd_NFLD!E11)</f>
        <v>124.30142992258757</v>
      </c>
      <c r="F39" s="117">
        <f>IF(ISERROR(F11/Hrs_Wkd_NFLD!F11),"..",F11/Hrs_Wkd_NFLD!F11)</f>
        <v>10.180689235905474</v>
      </c>
      <c r="G39" s="117">
        <f>IF(ISERROR(G11/Hrs_Wkd_NFLD!G11),"..",G11/Hrs_Wkd_NFLD!G11)</f>
        <v>11.385093006441734</v>
      </c>
      <c r="H39" s="117">
        <f>IF(ISERROR(H11/Hrs_Wkd_NFLD!H11),"..",H11/Hrs_Wkd_NFLD!H11)</f>
        <v>20.589825798662677</v>
      </c>
      <c r="I39" s="117">
        <f>IF(ISERROR(I11/Hrs_Wkd_NFLD!I11),"..",I11/Hrs_Wkd_NFLD!I11)</f>
        <v>4.6602449189742527</v>
      </c>
      <c r="J39" s="117">
        <f>IF(ISERROR(J11/Hrs_Wkd_NFLD!J11),"..",J11/Hrs_Wkd_NFLD!J11)</f>
        <v>6.6652974764426345</v>
      </c>
      <c r="K39" s="117">
        <f>IF(ISERROR(K11/Hrs_Wkd_NFLD!K11),"..",K11/Hrs_Wkd_NFLD!K11)</f>
        <v>28.891546202747545</v>
      </c>
      <c r="L39" s="117">
        <f>IF(ISERROR(L11/Hrs_Wkd_NFLD!L11),"..",L11/Hrs_Wkd_NFLD!L11)</f>
        <v>37.489491018948129</v>
      </c>
      <c r="M39" s="117">
        <f>IF(ISERROR(M11/Hrs_Wkd_NFLD!M11),"..",M11/Hrs_Wkd_NFLD!M11)</f>
        <v>2.174650588384949</v>
      </c>
      <c r="N39" s="117">
        <f>IF(ISERROR(N11/Hrs_Wkd_NFLD!N11),"..",N11/Hrs_Wkd_NFLD!N11)</f>
        <v>4.2450315896938022</v>
      </c>
      <c r="O39" s="117">
        <f>IF(ISERROR(O11/Hrs_Wkd_NFLD!O11),"..",O11/Hrs_Wkd_NFLD!O11)</f>
        <v>2.1096956144754548</v>
      </c>
      <c r="P39" s="117">
        <f>IF(ISERROR(P11/Hrs_Wkd_NFLD!P11),"..",P11/Hrs_Wkd_NFLD!P11)</f>
        <v>2.8492132351330106</v>
      </c>
      <c r="Q39" s="117">
        <f>IF(ISERROR(Q11/Hrs_Wkd_NFLD!Q11),"..",Q11/Hrs_Wkd_NFLD!Q11)</f>
        <v>7.1965753367704126</v>
      </c>
    </row>
    <row r="40" spans="1:17">
      <c r="A40" s="5">
        <v>2004</v>
      </c>
      <c r="B40" s="87">
        <f>IF(ISERROR(B12/Hrs_Wkd_NFLD!B12),"..",B12/Hrs_Wkd_NFLD!B12)</f>
        <v>54.094652351676665</v>
      </c>
      <c r="C40" s="117">
        <f>IF(ISERROR(C12/Hrs_Wkd_NFLD!C12),"..",C12/Hrs_Wkd_NFLD!C12)</f>
        <v>28.506837568942551</v>
      </c>
      <c r="D40" s="117">
        <f>IF(ISERROR(D12/Hrs_Wkd_NFLD!D12),"..",D12/Hrs_Wkd_NFLD!D12)</f>
        <v>1409.8365106301001</v>
      </c>
      <c r="E40" s="117">
        <f>IF(ISERROR(E12/Hrs_Wkd_NFLD!E12),"..",E12/Hrs_Wkd_NFLD!E12)</f>
        <v>109.00339536566894</v>
      </c>
      <c r="F40" s="117">
        <f>IF(ISERROR(F12/Hrs_Wkd_NFLD!F12),"..",F12/Hrs_Wkd_NFLD!F12)</f>
        <v>9.783440659521041</v>
      </c>
      <c r="G40" s="117">
        <f>IF(ISERROR(G12/Hrs_Wkd_NFLD!G12),"..",G12/Hrs_Wkd_NFLD!G12)</f>
        <v>10.572855931089784</v>
      </c>
      <c r="H40" s="117">
        <f>IF(ISERROR(H12/Hrs_Wkd_NFLD!H12),"..",H12/Hrs_Wkd_NFLD!H12)</f>
        <v>20.608643608463755</v>
      </c>
      <c r="I40" s="117">
        <f>IF(ISERROR(I12/Hrs_Wkd_NFLD!I12),"..",I12/Hrs_Wkd_NFLD!I12)</f>
        <v>4.7579479807973275</v>
      </c>
      <c r="J40" s="117">
        <f>IF(ISERROR(J12/Hrs_Wkd_NFLD!J12),"..",J12/Hrs_Wkd_NFLD!J12)</f>
        <v>6.8673564364322806</v>
      </c>
      <c r="K40" s="117">
        <f>IF(ISERROR(K12/Hrs_Wkd_NFLD!K12),"..",K12/Hrs_Wkd_NFLD!K12)</f>
        <v>29.067925930659996</v>
      </c>
      <c r="L40" s="117">
        <f>IF(ISERROR(L12/Hrs_Wkd_NFLD!L12),"..",L12/Hrs_Wkd_NFLD!L12)</f>
        <v>38.085465440200203</v>
      </c>
      <c r="M40" s="117">
        <f>IF(ISERROR(M12/Hrs_Wkd_NFLD!M12),"..",M12/Hrs_Wkd_NFLD!M12)</f>
        <v>2.9701380434295204</v>
      </c>
      <c r="N40" s="117">
        <f>IF(ISERROR(N12/Hrs_Wkd_NFLD!N12),"..",N12/Hrs_Wkd_NFLD!N12)</f>
        <v>4.8402055015917558</v>
      </c>
      <c r="O40" s="117">
        <f>IF(ISERROR(O12/Hrs_Wkd_NFLD!O12),"..",O12/Hrs_Wkd_NFLD!O12)</f>
        <v>2.9036293374319415</v>
      </c>
      <c r="P40" s="117">
        <f>IF(ISERROR(P12/Hrs_Wkd_NFLD!P12),"..",P12/Hrs_Wkd_NFLD!P12)</f>
        <v>3.1244717267557851</v>
      </c>
      <c r="Q40" s="117">
        <f>IF(ISERROR(Q12/Hrs_Wkd_NFLD!Q12),"..",Q12/Hrs_Wkd_NFLD!Q12)</f>
        <v>7.7396044293049542</v>
      </c>
    </row>
    <row r="41" spans="1:17">
      <c r="A41" s="5">
        <v>2005</v>
      </c>
      <c r="B41" s="87">
        <f>IF(ISERROR(B13/Hrs_Wkd_NFLD!B13),"..",B13/Hrs_Wkd_NFLD!B13)</f>
        <v>57.778908993870751</v>
      </c>
      <c r="C41" s="117">
        <f>IF(ISERROR(C13/Hrs_Wkd_NFLD!C13),"..",C13/Hrs_Wkd_NFLD!C13)</f>
        <v>27.430461154757072</v>
      </c>
      <c r="D41" s="117">
        <f>IF(ISERROR(D13/Hrs_Wkd_NFLD!D13),"..",D13/Hrs_Wkd_NFLD!D13)</f>
        <v>1201.2920258802708</v>
      </c>
      <c r="E41" s="117">
        <f>IF(ISERROR(E13/Hrs_Wkd_NFLD!E13),"..",E13/Hrs_Wkd_NFLD!E13)</f>
        <v>108.09357033576769</v>
      </c>
      <c r="F41" s="117">
        <f>IF(ISERROR(F13/Hrs_Wkd_NFLD!F13),"..",F13/Hrs_Wkd_NFLD!F13)</f>
        <v>10.114929944084048</v>
      </c>
      <c r="G41" s="117">
        <f>IF(ISERROR(G13/Hrs_Wkd_NFLD!G13),"..",G13/Hrs_Wkd_NFLD!G13)</f>
        <v>12.033201933131679</v>
      </c>
      <c r="H41" s="117">
        <f>IF(ISERROR(H13/Hrs_Wkd_NFLD!H13),"..",H13/Hrs_Wkd_NFLD!H13)</f>
        <v>21.67984843405241</v>
      </c>
      <c r="I41" s="117">
        <f>IF(ISERROR(I13/Hrs_Wkd_NFLD!I13),"..",I13/Hrs_Wkd_NFLD!I13)</f>
        <v>4.851853811929999</v>
      </c>
      <c r="J41" s="117">
        <f>IF(ISERROR(J13/Hrs_Wkd_NFLD!J13),"..",J13/Hrs_Wkd_NFLD!J13)</f>
        <v>8.9699456298669329</v>
      </c>
      <c r="K41" s="117">
        <f>IF(ISERROR(K13/Hrs_Wkd_NFLD!K13),"..",K13/Hrs_Wkd_NFLD!K13)</f>
        <v>38.192276507365698</v>
      </c>
      <c r="L41" s="117">
        <f>IF(ISERROR(L13/Hrs_Wkd_NFLD!L13),"..",L13/Hrs_Wkd_NFLD!L13)</f>
        <v>42.159166692475601</v>
      </c>
      <c r="M41" s="117">
        <f>IF(ISERROR(M13/Hrs_Wkd_NFLD!M13),"..",M13/Hrs_Wkd_NFLD!M13)</f>
        <v>5.0792590660738215</v>
      </c>
      <c r="N41" s="117">
        <f>IF(ISERROR(N13/Hrs_Wkd_NFLD!N13),"..",N13/Hrs_Wkd_NFLD!N13)</f>
        <v>3.8599570533837402</v>
      </c>
      <c r="O41" s="117">
        <f>IF(ISERROR(O13/Hrs_Wkd_NFLD!O13),"..",O13/Hrs_Wkd_NFLD!O13)</f>
        <v>3.4677301753533132</v>
      </c>
      <c r="P41" s="117">
        <f>IF(ISERROR(P13/Hrs_Wkd_NFLD!P13),"..",P13/Hrs_Wkd_NFLD!P13)</f>
        <v>3.553804896418296</v>
      </c>
      <c r="Q41" s="117">
        <f>IF(ISERROR(Q13/Hrs_Wkd_NFLD!Q13),"..",Q13/Hrs_Wkd_NFLD!Q13)</f>
        <v>8.8960725909445113</v>
      </c>
    </row>
    <row r="42" spans="1:17">
      <c r="A42" s="5">
        <v>2006</v>
      </c>
      <c r="B42" s="87">
        <f>IF(ISERROR(B14/Hrs_Wkd_NFLD!B14),"..",B14/Hrs_Wkd_NFLD!B14)</f>
        <v>57.682565378049027</v>
      </c>
      <c r="C42" s="117">
        <f>IF(ISERROR(C14/Hrs_Wkd_NFLD!C14),"..",C14/Hrs_Wkd_NFLD!C14)</f>
        <v>29.534292145143144</v>
      </c>
      <c r="D42" s="117">
        <f>IF(ISERROR(D14/Hrs_Wkd_NFLD!D14),"..",D14/Hrs_Wkd_NFLD!D14)</f>
        <v>1062.0227750379731</v>
      </c>
      <c r="E42" s="117">
        <f>IF(ISERROR(E14/Hrs_Wkd_NFLD!E14),"..",E14/Hrs_Wkd_NFLD!E14)</f>
        <v>114.47905713217276</v>
      </c>
      <c r="F42" s="117">
        <f>IF(ISERROR(F14/Hrs_Wkd_NFLD!F14),"..",F14/Hrs_Wkd_NFLD!F14)</f>
        <v>10.961031323860199</v>
      </c>
      <c r="G42" s="117">
        <f>IF(ISERROR(G14/Hrs_Wkd_NFLD!G14),"..",G14/Hrs_Wkd_NFLD!G14)</f>
        <v>12.625678531502494</v>
      </c>
      <c r="H42" s="117">
        <f>IF(ISERROR(H14/Hrs_Wkd_NFLD!H14),"..",H14/Hrs_Wkd_NFLD!H14)</f>
        <v>22.023780858703322</v>
      </c>
      <c r="I42" s="117">
        <f>IF(ISERROR(I14/Hrs_Wkd_NFLD!I14),"..",I14/Hrs_Wkd_NFLD!I14)</f>
        <v>4.7633007045164897</v>
      </c>
      <c r="J42" s="117">
        <f>IF(ISERROR(J14/Hrs_Wkd_NFLD!J14),"..",J14/Hrs_Wkd_NFLD!J14)</f>
        <v>8.7802149211517619</v>
      </c>
      <c r="K42" s="117">
        <f>IF(ISERROR(K14/Hrs_Wkd_NFLD!K14),"..",K14/Hrs_Wkd_NFLD!K14)</f>
        <v>36.240872455719682</v>
      </c>
      <c r="L42" s="117">
        <f>IF(ISERROR(L14/Hrs_Wkd_NFLD!L14),"..",L14/Hrs_Wkd_NFLD!L14)</f>
        <v>46.081357313634541</v>
      </c>
      <c r="M42" s="117">
        <f>IF(ISERROR(M14/Hrs_Wkd_NFLD!M14),"..",M14/Hrs_Wkd_NFLD!M14)</f>
        <v>5.030695194035137</v>
      </c>
      <c r="N42" s="117">
        <f>IF(ISERROR(N14/Hrs_Wkd_NFLD!N14),"..",N14/Hrs_Wkd_NFLD!N14)</f>
        <v>3.5984469313809204</v>
      </c>
      <c r="O42" s="117">
        <f>IF(ISERROR(O14/Hrs_Wkd_NFLD!O14),"..",O14/Hrs_Wkd_NFLD!O14)</f>
        <v>2.4634598686434046</v>
      </c>
      <c r="P42" s="117">
        <f>IF(ISERROR(P14/Hrs_Wkd_NFLD!P14),"..",P14/Hrs_Wkd_NFLD!P14)</f>
        <v>3.6633150125667897</v>
      </c>
      <c r="Q42" s="117">
        <f>IF(ISERROR(Q14/Hrs_Wkd_NFLD!Q14),"..",Q14/Hrs_Wkd_NFLD!Q14)</f>
        <v>8.5135503172108287</v>
      </c>
    </row>
    <row r="43" spans="1:17">
      <c r="A43" s="5">
        <v>2007</v>
      </c>
      <c r="B43" s="87">
        <f>IF(ISERROR(B15/Hrs_Wkd_NFLD!B15),"..",B15/Hrs_Wkd_NFLD!B15)</f>
        <v>55.963928216464865</v>
      </c>
      <c r="C43" s="117">
        <f>IF(ISERROR(C15/Hrs_Wkd_NFLD!C15),"..",C15/Hrs_Wkd_NFLD!C15)</f>
        <v>32.424618347945056</v>
      </c>
      <c r="D43" s="117">
        <f>IF(ISERROR(D15/Hrs_Wkd_NFLD!D15),"..",D15/Hrs_Wkd_NFLD!D15)</f>
        <v>955.28743091489753</v>
      </c>
      <c r="E43" s="117">
        <f>IF(ISERROR(E15/Hrs_Wkd_NFLD!E15),"..",E15/Hrs_Wkd_NFLD!E15)</f>
        <v>102.51277768927382</v>
      </c>
      <c r="F43" s="117">
        <f>IF(ISERROR(F15/Hrs_Wkd_NFLD!F15),"..",F15/Hrs_Wkd_NFLD!F15)</f>
        <v>13.097026613745635</v>
      </c>
      <c r="G43" s="117">
        <f>IF(ISERROR(G15/Hrs_Wkd_NFLD!G15),"..",G15/Hrs_Wkd_NFLD!G15)</f>
        <v>11.513735543265815</v>
      </c>
      <c r="H43" s="117">
        <f>IF(ISERROR(H15/Hrs_Wkd_NFLD!H15),"..",H15/Hrs_Wkd_NFLD!H15)</f>
        <v>21.415857081454359</v>
      </c>
      <c r="I43" s="117">
        <f>IF(ISERROR(I15/Hrs_Wkd_NFLD!I15),"..",I15/Hrs_Wkd_NFLD!I15)</f>
        <v>5.3738043315589374</v>
      </c>
      <c r="J43" s="117">
        <f>IF(ISERROR(J15/Hrs_Wkd_NFLD!J15),"..",J15/Hrs_Wkd_NFLD!J15)</f>
        <v>9.74181092935736</v>
      </c>
      <c r="K43" s="117">
        <f>IF(ISERROR(K15/Hrs_Wkd_NFLD!K15),"..",K15/Hrs_Wkd_NFLD!K15)</f>
        <v>27.193300732166218</v>
      </c>
      <c r="L43" s="117">
        <f>IF(ISERROR(L15/Hrs_Wkd_NFLD!L15),"..",L15/Hrs_Wkd_NFLD!L15)</f>
        <v>45.676296249804089</v>
      </c>
      <c r="M43" s="117">
        <f>IF(ISERROR(M15/Hrs_Wkd_NFLD!M15),"..",M15/Hrs_Wkd_NFLD!M15)</f>
        <v>6.6325271871169704</v>
      </c>
      <c r="N43" s="117">
        <f>IF(ISERROR(N15/Hrs_Wkd_NFLD!N15),"..",N15/Hrs_Wkd_NFLD!N15)</f>
        <v>3.9840542673252251</v>
      </c>
      <c r="O43" s="117">
        <f>IF(ISERROR(O15/Hrs_Wkd_NFLD!O15),"..",O15/Hrs_Wkd_NFLD!O15)</f>
        <v>2.6783765501976098</v>
      </c>
      <c r="P43" s="117">
        <f>IF(ISERROR(P15/Hrs_Wkd_NFLD!P15),"..",P15/Hrs_Wkd_NFLD!P15)</f>
        <v>3.6745233082375375</v>
      </c>
      <c r="Q43" s="117">
        <f>IF(ISERROR(Q15/Hrs_Wkd_NFLD!Q15),"..",Q15/Hrs_Wkd_NFLD!Q15)</f>
        <v>8.6256714870714166</v>
      </c>
    </row>
    <row r="44" spans="1:17">
      <c r="A44" s="5">
        <v>2008</v>
      </c>
      <c r="B44" s="87">
        <f>IF(ISERROR(B16/Hrs_Wkd_NFLD!B16),"..",B16/Hrs_Wkd_NFLD!B16)</f>
        <v>58.128488730691409</v>
      </c>
      <c r="C44" s="117">
        <f>IF(ISERROR(C16/Hrs_Wkd_NFLD!C16),"..",C16/Hrs_Wkd_NFLD!C16)</f>
        <v>37.804381641208032</v>
      </c>
      <c r="D44" s="117">
        <f>IF(ISERROR(D16/Hrs_Wkd_NFLD!D16),"..",D16/Hrs_Wkd_NFLD!D16)</f>
        <v>888.62972859117224</v>
      </c>
      <c r="E44" s="117">
        <f>IF(ISERROR(E16/Hrs_Wkd_NFLD!E16),"..",E16/Hrs_Wkd_NFLD!E16)</f>
        <v>90.448723865512804</v>
      </c>
      <c r="F44" s="117">
        <f>IF(ISERROR(F16/Hrs_Wkd_NFLD!F16),"..",F16/Hrs_Wkd_NFLD!F16)</f>
        <v>13.728489416480665</v>
      </c>
      <c r="G44" s="117">
        <f>IF(ISERROR(G16/Hrs_Wkd_NFLD!G16),"..",G16/Hrs_Wkd_NFLD!G16)</f>
        <v>12.472881035603793</v>
      </c>
      <c r="H44" s="117">
        <f>IF(ISERROR(H16/Hrs_Wkd_NFLD!H16),"..",H16/Hrs_Wkd_NFLD!H16)</f>
        <v>23.770217994808792</v>
      </c>
      <c r="I44" s="117">
        <f>IF(ISERROR(I16/Hrs_Wkd_NFLD!I16),"..",I16/Hrs_Wkd_NFLD!I16)</f>
        <v>5.7528416388253927</v>
      </c>
      <c r="J44" s="117">
        <f>IF(ISERROR(J16/Hrs_Wkd_NFLD!J16),"..",J16/Hrs_Wkd_NFLD!J16)</f>
        <v>10.655483801065166</v>
      </c>
      <c r="K44" s="117">
        <f>IF(ISERROR(K16/Hrs_Wkd_NFLD!K16),"..",K16/Hrs_Wkd_NFLD!K16)</f>
        <v>28.081785852112461</v>
      </c>
      <c r="L44" s="117">
        <f>IF(ISERROR(L16/Hrs_Wkd_NFLD!L16),"..",L16/Hrs_Wkd_NFLD!L16)</f>
        <v>48.243396091419918</v>
      </c>
      <c r="M44" s="117">
        <f>IF(ISERROR(M16/Hrs_Wkd_NFLD!M16),"..",M16/Hrs_Wkd_NFLD!M16)</f>
        <v>5.8872763340507506</v>
      </c>
      <c r="N44" s="117">
        <f>IF(ISERROR(N16/Hrs_Wkd_NFLD!N16),"..",N16/Hrs_Wkd_NFLD!N16)</f>
        <v>4.2868115313616926</v>
      </c>
      <c r="O44" s="117">
        <f>IF(ISERROR(O16/Hrs_Wkd_NFLD!O16),"..",O16/Hrs_Wkd_NFLD!O16)</f>
        <v>2.2880993955157192</v>
      </c>
      <c r="P44" s="117">
        <f>IF(ISERROR(P16/Hrs_Wkd_NFLD!P16),"..",P16/Hrs_Wkd_NFLD!P16)</f>
        <v>3.5396642855843869</v>
      </c>
      <c r="Q44" s="117">
        <f>IF(ISERROR(Q16/Hrs_Wkd_NFLD!Q16),"..",Q16/Hrs_Wkd_NFLD!Q16)</f>
        <v>11.860024328833244</v>
      </c>
    </row>
    <row r="45" spans="1:17">
      <c r="A45" s="5">
        <v>2009</v>
      </c>
      <c r="B45" s="87">
        <f>IF(ISERROR(B17/Hrs_Wkd_NFLD!B17),"..",B17/Hrs_Wkd_NFLD!B17)</f>
        <v>61.805128947504706</v>
      </c>
      <c r="C45" s="117">
        <f>IF(ISERROR(C17/Hrs_Wkd_NFLD!C17),"..",C17/Hrs_Wkd_NFLD!C17)</f>
        <v>39.612172353406137</v>
      </c>
      <c r="D45" s="117">
        <f>IF(ISERROR(D17/Hrs_Wkd_NFLD!D17),"..",D17/Hrs_Wkd_NFLD!D17)</f>
        <v>1015.9291996154482</v>
      </c>
      <c r="E45" s="117">
        <f>IF(ISERROR(E17/Hrs_Wkd_NFLD!E17),"..",E17/Hrs_Wkd_NFLD!E17)</f>
        <v>97.369761512716607</v>
      </c>
      <c r="F45" s="117">
        <f>IF(ISERROR(F17/Hrs_Wkd_NFLD!F17),"..",F17/Hrs_Wkd_NFLD!F17)</f>
        <v>13.802414396090521</v>
      </c>
      <c r="G45" s="117">
        <f>IF(ISERROR(G17/Hrs_Wkd_NFLD!G17),"..",G17/Hrs_Wkd_NFLD!G17)</f>
        <v>15.321108207666146</v>
      </c>
      <c r="H45" s="117">
        <f>IF(ISERROR(H17/Hrs_Wkd_NFLD!H17),"..",H17/Hrs_Wkd_NFLD!H17)</f>
        <v>24.696726454154195</v>
      </c>
      <c r="I45" s="117">
        <f>IF(ISERROR(I17/Hrs_Wkd_NFLD!I17),"..",I17/Hrs_Wkd_NFLD!I17)</f>
        <v>6.2202109799666649</v>
      </c>
      <c r="J45" s="117">
        <f>IF(ISERROR(J17/Hrs_Wkd_NFLD!J17),"..",J17/Hrs_Wkd_NFLD!J17)</f>
        <v>12.838100173445374</v>
      </c>
      <c r="K45" s="117">
        <f>IF(ISERROR(K17/Hrs_Wkd_NFLD!K17),"..",K17/Hrs_Wkd_NFLD!K17)</f>
        <v>30.327253946768124</v>
      </c>
      <c r="L45" s="117">
        <f>IF(ISERROR(L17/Hrs_Wkd_NFLD!L17),"..",L17/Hrs_Wkd_NFLD!L17)</f>
        <v>50.560841719349533</v>
      </c>
      <c r="M45" s="117">
        <f>IF(ISERROR(M17/Hrs_Wkd_NFLD!M17),"..",M17/Hrs_Wkd_NFLD!M17)</f>
        <v>5.2415376223907222</v>
      </c>
      <c r="N45" s="117">
        <f>IF(ISERROR(N17/Hrs_Wkd_NFLD!N17),"..",N17/Hrs_Wkd_NFLD!N17)</f>
        <v>4.0088274907010879</v>
      </c>
      <c r="O45" s="117">
        <f>IF(ISERROR(O17/Hrs_Wkd_NFLD!O17),"..",O17/Hrs_Wkd_NFLD!O17)</f>
        <v>2.5914895834948291</v>
      </c>
      <c r="P45" s="117">
        <f>IF(ISERROR(P17/Hrs_Wkd_NFLD!P17),"..",P17/Hrs_Wkd_NFLD!P17)</f>
        <v>4.1464581962915545</v>
      </c>
      <c r="Q45" s="117">
        <f>IF(ISERROR(Q17/Hrs_Wkd_NFLD!Q17),"..",Q17/Hrs_Wkd_NFLD!Q17)</f>
        <v>16.340907695171488</v>
      </c>
    </row>
    <row r="46" spans="1:17">
      <c r="A46" s="5">
        <v>2010</v>
      </c>
      <c r="B46" s="87">
        <f>IF(ISERROR(B18/Hrs_Wkd_NFLD!B18),"..",B18/Hrs_Wkd_NFLD!B18)</f>
        <v>60.773527711646629</v>
      </c>
      <c r="C46" s="117">
        <f>IF(ISERROR(C18/Hrs_Wkd_NFLD!C18),"..",C18/Hrs_Wkd_NFLD!C18)</f>
        <v>33.429633775158912</v>
      </c>
      <c r="D46" s="117">
        <f>IF(ISERROR(D18/Hrs_Wkd_NFLD!D18),"..",D18/Hrs_Wkd_NFLD!D18)</f>
        <v>1007.9749029054974</v>
      </c>
      <c r="E46" s="117">
        <f>IF(ISERROR(E18/Hrs_Wkd_NFLD!E18),"..",E18/Hrs_Wkd_NFLD!E18)</f>
        <v>105.13774790157498</v>
      </c>
      <c r="F46" s="117">
        <f>IF(ISERROR(F18/Hrs_Wkd_NFLD!F18),"..",F18/Hrs_Wkd_NFLD!F18)</f>
        <v>13.840400911516561</v>
      </c>
      <c r="G46" s="117">
        <f>IF(ISERROR(G18/Hrs_Wkd_NFLD!G18),"..",G18/Hrs_Wkd_NFLD!G18)</f>
        <v>16.741365457696702</v>
      </c>
      <c r="H46" s="117">
        <f>IF(ISERROR(H18/Hrs_Wkd_NFLD!H18),"..",H18/Hrs_Wkd_NFLD!H18)</f>
        <v>25.128784345181323</v>
      </c>
      <c r="I46" s="117">
        <f>IF(ISERROR(I18/Hrs_Wkd_NFLD!I18),"..",I18/Hrs_Wkd_NFLD!I18)</f>
        <v>6.0293858228448665</v>
      </c>
      <c r="J46" s="117">
        <f>IF(ISERROR(J18/Hrs_Wkd_NFLD!J18),"..",J18/Hrs_Wkd_NFLD!J18)</f>
        <v>13.259311471639906</v>
      </c>
      <c r="K46" s="117">
        <f>IF(ISERROR(K18/Hrs_Wkd_NFLD!K18),"..",K18/Hrs_Wkd_NFLD!K18)</f>
        <v>30.859051299875144</v>
      </c>
      <c r="L46" s="117">
        <f>IF(ISERROR(L18/Hrs_Wkd_NFLD!L18),"..",L18/Hrs_Wkd_NFLD!L18)</f>
        <v>48.935949982563152</v>
      </c>
      <c r="M46" s="117">
        <f>IF(ISERROR(M18/Hrs_Wkd_NFLD!M18),"..",M18/Hrs_Wkd_NFLD!M18)</f>
        <v>4.3871493755211022</v>
      </c>
      <c r="N46" s="117">
        <f>IF(ISERROR(N18/Hrs_Wkd_NFLD!N18),"..",N18/Hrs_Wkd_NFLD!N18)</f>
        <v>3.6128067466983951</v>
      </c>
      <c r="O46" s="117">
        <f>IF(ISERROR(O18/Hrs_Wkd_NFLD!O18),"..",O18/Hrs_Wkd_NFLD!O18)</f>
        <v>2.8934432659950895</v>
      </c>
      <c r="P46" s="117">
        <f>IF(ISERROR(P18/Hrs_Wkd_NFLD!P18),"..",P18/Hrs_Wkd_NFLD!P18)</f>
        <v>4.5055847704968279</v>
      </c>
      <c r="Q46" s="117">
        <f>IF(ISERROR(Q18/Hrs_Wkd_NFLD!Q18),"..",Q18/Hrs_Wkd_NFLD!Q18)</f>
        <v>19.124113970650761</v>
      </c>
    </row>
    <row r="47" spans="1:17">
      <c r="A47" s="5">
        <v>2011</v>
      </c>
      <c r="B47" s="87" t="str">
        <f>IF(ISERROR(B19/Hrs_Wkd_NFLD!B19),"..",B19/Hrs_Wkd_NFLD!B19)</f>
        <v>..</v>
      </c>
      <c r="C47" s="117" t="str">
        <f>IF(ISERROR(C19/Hrs_Wkd_NFLD!C19),"..",C19/Hrs_Wkd_NFLD!C19)</f>
        <v>..</v>
      </c>
      <c r="D47" s="117" t="str">
        <f>IF(ISERROR(D19/Hrs_Wkd_NFLD!D19),"..",D19/Hrs_Wkd_NFLD!D19)</f>
        <v>..</v>
      </c>
      <c r="E47" s="117" t="str">
        <f>IF(ISERROR(E19/Hrs_Wkd_NFLD!E19),"..",E19/Hrs_Wkd_NFLD!E19)</f>
        <v>..</v>
      </c>
      <c r="F47" s="117" t="str">
        <f>IF(ISERROR(F19/Hrs_Wkd_NFLD!F19),"..",F19/Hrs_Wkd_NFLD!F19)</f>
        <v>..</v>
      </c>
      <c r="G47" s="117" t="str">
        <f>IF(ISERROR(G19/Hrs_Wkd_NFLD!G19),"..",G19/Hrs_Wkd_NFLD!G19)</f>
        <v>..</v>
      </c>
      <c r="H47" s="117" t="str">
        <f>IF(ISERROR(H19/Hrs_Wkd_NFLD!H19),"..",H19/Hrs_Wkd_NFLD!H19)</f>
        <v>..</v>
      </c>
      <c r="I47" s="117" t="str">
        <f>IF(ISERROR(I19/Hrs_Wkd_NFLD!I19),"..",I19/Hrs_Wkd_NFLD!I19)</f>
        <v>..</v>
      </c>
      <c r="J47" s="117" t="str">
        <f>IF(ISERROR(J19/Hrs_Wkd_NFLD!J19),"..",J19/Hrs_Wkd_NFLD!J19)</f>
        <v>..</v>
      </c>
      <c r="K47" s="117" t="str">
        <f>IF(ISERROR(K19/Hrs_Wkd_NFLD!K19),"..",K19/Hrs_Wkd_NFLD!K19)</f>
        <v>..</v>
      </c>
      <c r="L47" s="117" t="str">
        <f>IF(ISERROR(L19/Hrs_Wkd_NFLD!L19),"..",L19/Hrs_Wkd_NFLD!L19)</f>
        <v>..</v>
      </c>
      <c r="M47" s="117" t="str">
        <f>IF(ISERROR(M19/Hrs_Wkd_NFLD!M19),"..",M19/Hrs_Wkd_NFLD!M19)</f>
        <v>..</v>
      </c>
      <c r="N47" s="117" t="str">
        <f>IF(ISERROR(N19/Hrs_Wkd_NFLD!N19),"..",N19/Hrs_Wkd_NFLD!N19)</f>
        <v>..</v>
      </c>
      <c r="O47" s="117" t="str">
        <f>IF(ISERROR(O19/Hrs_Wkd_NFLD!O19),"..",O19/Hrs_Wkd_NFLD!O19)</f>
        <v>..</v>
      </c>
      <c r="P47" s="117" t="str">
        <f>IF(ISERROR(P19/Hrs_Wkd_NFLD!P19),"..",P19/Hrs_Wkd_NFLD!P19)</f>
        <v>..</v>
      </c>
      <c r="Q47" s="117" t="str">
        <f>IF(ISERROR(Q19/Hrs_Wkd_NFLD!Q19),"..",Q19/Hrs_Wkd_NFLD!Q19)</f>
        <v>..</v>
      </c>
    </row>
    <row r="48" spans="1:17">
      <c r="A48" s="5">
        <v>2012</v>
      </c>
      <c r="B48" s="87" t="str">
        <f>IF(ISERROR(B20/Hrs_Wkd_NFLD!B20),"..",B20/Hrs_Wkd_NFLD!B20)</f>
        <v>..</v>
      </c>
      <c r="C48" s="117" t="str">
        <f>IF(ISERROR(C20/Hrs_Wkd_NFLD!C20),"..",C20/Hrs_Wkd_NFLD!C20)</f>
        <v>..</v>
      </c>
      <c r="D48" s="117" t="str">
        <f>IF(ISERROR(D20/Hrs_Wkd_NFLD!D20),"..",D20/Hrs_Wkd_NFLD!D20)</f>
        <v>..</v>
      </c>
      <c r="E48" s="117" t="str">
        <f>IF(ISERROR(E20/Hrs_Wkd_NFLD!E20),"..",E20/Hrs_Wkd_NFLD!E20)</f>
        <v>..</v>
      </c>
      <c r="F48" s="117" t="str">
        <f>IF(ISERROR(F20/Hrs_Wkd_NFLD!F20),"..",F20/Hrs_Wkd_NFLD!F20)</f>
        <v>..</v>
      </c>
      <c r="G48" s="117" t="str">
        <f>IF(ISERROR(G20/Hrs_Wkd_NFLD!G20),"..",G20/Hrs_Wkd_NFLD!G20)</f>
        <v>..</v>
      </c>
      <c r="H48" s="117" t="str">
        <f>IF(ISERROR(H20/Hrs_Wkd_NFLD!H20),"..",H20/Hrs_Wkd_NFLD!H20)</f>
        <v>..</v>
      </c>
      <c r="I48" s="117" t="str">
        <f>IF(ISERROR(I20/Hrs_Wkd_NFLD!I20),"..",I20/Hrs_Wkd_NFLD!I20)</f>
        <v>..</v>
      </c>
      <c r="J48" s="117" t="str">
        <f>IF(ISERROR(J20/Hrs_Wkd_NFLD!J20),"..",J20/Hrs_Wkd_NFLD!J20)</f>
        <v>..</v>
      </c>
      <c r="K48" s="117" t="str">
        <f>IF(ISERROR(K20/Hrs_Wkd_NFLD!K20),"..",K20/Hrs_Wkd_NFLD!K20)</f>
        <v>..</v>
      </c>
      <c r="L48" s="117" t="str">
        <f>IF(ISERROR(L20/Hrs_Wkd_NFLD!L20),"..",L20/Hrs_Wkd_NFLD!L20)</f>
        <v>..</v>
      </c>
      <c r="M48" s="117" t="str">
        <f>IF(ISERROR(M20/Hrs_Wkd_NFLD!M20),"..",M20/Hrs_Wkd_NFLD!M20)</f>
        <v>..</v>
      </c>
      <c r="N48" s="117" t="str">
        <f>IF(ISERROR(N20/Hrs_Wkd_NFLD!N20),"..",N20/Hrs_Wkd_NFLD!N20)</f>
        <v>..</v>
      </c>
      <c r="O48" s="117" t="str">
        <f>IF(ISERROR(O20/Hrs_Wkd_NFLD!O20),"..",O20/Hrs_Wkd_NFLD!O20)</f>
        <v>..</v>
      </c>
      <c r="P48" s="117" t="str">
        <f>IF(ISERROR(P20/Hrs_Wkd_NFLD!P20),"..",P20/Hrs_Wkd_NFLD!P20)</f>
        <v>..</v>
      </c>
      <c r="Q48" s="117" t="str">
        <f>IF(ISERROR(Q20/Hrs_Wkd_NFLD!Q20),"..",Q20/Hrs_Wkd_NFLD!Q20)</f>
        <v>..</v>
      </c>
    </row>
    <row r="50" spans="2:21">
      <c r="B50" s="116" t="s">
        <v>16</v>
      </c>
      <c r="C50" s="116" t="s">
        <v>235</v>
      </c>
      <c r="J50" s="116" t="s">
        <v>23</v>
      </c>
      <c r="K50" s="116" t="s">
        <v>26</v>
      </c>
    </row>
    <row r="51" spans="2:21">
      <c r="J51" s="116" t="s">
        <v>16</v>
      </c>
      <c r="K51" s="116" t="s">
        <v>235</v>
      </c>
    </row>
    <row r="53" spans="2:21">
      <c r="O53" s="55"/>
      <c r="P53" s="55"/>
      <c r="Q53" s="55"/>
      <c r="R53" s="55"/>
      <c r="S53" s="55"/>
      <c r="T53" s="55"/>
      <c r="U53" s="55"/>
    </row>
    <row r="54" spans="2:21" ht="12.75">
      <c r="O54" s="55"/>
      <c r="P54" s="135"/>
      <c r="Q54" s="135"/>
      <c r="R54" s="135"/>
      <c r="S54" s="135"/>
      <c r="T54" s="135"/>
      <c r="U54" s="135"/>
    </row>
    <row r="55" spans="2:21" ht="12.75">
      <c r="O55" s="55"/>
      <c r="P55" s="135"/>
      <c r="Q55" s="135"/>
      <c r="R55" s="135"/>
      <c r="S55" s="135"/>
      <c r="T55" s="135"/>
      <c r="U55" s="135"/>
    </row>
    <row r="56" spans="2:21" ht="12.75">
      <c r="O56" s="55"/>
      <c r="P56" s="135"/>
      <c r="Q56" s="135"/>
      <c r="R56" s="135"/>
      <c r="S56" s="135"/>
      <c r="T56" s="135"/>
      <c r="U56" s="135"/>
    </row>
    <row r="57" spans="2:21" ht="12.75">
      <c r="O57" s="55"/>
      <c r="P57" s="135"/>
      <c r="Q57" s="135"/>
      <c r="R57" s="135"/>
      <c r="S57" s="135"/>
      <c r="T57" s="135"/>
      <c r="U57" s="135"/>
    </row>
    <row r="58" spans="2:21" ht="12.75">
      <c r="O58" s="55"/>
      <c r="P58" s="135"/>
      <c r="Q58" s="135"/>
      <c r="R58" s="135"/>
      <c r="S58" s="135"/>
      <c r="T58" s="135"/>
      <c r="U58" s="135"/>
    </row>
    <row r="59" spans="2:21" ht="12.75">
      <c r="O59" s="55"/>
      <c r="P59" s="135"/>
      <c r="Q59" s="135"/>
      <c r="R59" s="135"/>
      <c r="S59" s="135"/>
      <c r="T59" s="135"/>
      <c r="U59" s="135"/>
    </row>
    <row r="60" spans="2:21" ht="12.75">
      <c r="O60" s="55"/>
      <c r="P60" s="135"/>
      <c r="Q60" s="135"/>
      <c r="R60" s="135"/>
      <c r="S60" s="135"/>
      <c r="T60" s="135"/>
      <c r="U60" s="135"/>
    </row>
    <row r="61" spans="2:21" ht="12.75">
      <c r="O61" s="55"/>
      <c r="P61" s="135"/>
      <c r="Q61" s="135"/>
      <c r="R61" s="135"/>
      <c r="S61" s="135"/>
      <c r="T61" s="135"/>
      <c r="U61" s="135"/>
    </row>
    <row r="62" spans="2:21" ht="12.75">
      <c r="O62" s="55"/>
      <c r="P62" s="135"/>
      <c r="Q62" s="135"/>
      <c r="R62" s="135"/>
      <c r="S62" s="135"/>
      <c r="T62" s="135"/>
      <c r="U62" s="135"/>
    </row>
    <row r="63" spans="2:21" ht="12.75">
      <c r="O63" s="55"/>
      <c r="P63" s="135"/>
      <c r="Q63" s="135"/>
      <c r="R63" s="135"/>
      <c r="S63" s="135"/>
      <c r="T63" s="135"/>
      <c r="U63" s="135"/>
    </row>
    <row r="64" spans="2:21" ht="12.75">
      <c r="O64" s="55"/>
      <c r="P64" s="135"/>
      <c r="Q64" s="135"/>
      <c r="R64" s="135"/>
      <c r="S64" s="135"/>
      <c r="T64" s="135"/>
      <c r="U64" s="135"/>
    </row>
    <row r="65" spans="15:21" ht="12.75">
      <c r="O65" s="55"/>
      <c r="P65" s="135"/>
      <c r="Q65" s="135"/>
      <c r="R65" s="135"/>
      <c r="S65" s="135"/>
      <c r="T65" s="135"/>
      <c r="U65" s="135"/>
    </row>
    <row r="66" spans="15:21" ht="12.75">
      <c r="O66" s="55"/>
      <c r="P66" s="135"/>
      <c r="Q66" s="135"/>
      <c r="R66" s="135"/>
      <c r="S66" s="135"/>
      <c r="T66" s="135"/>
      <c r="U66" s="135"/>
    </row>
    <row r="67" spans="15:21" ht="12.75">
      <c r="O67" s="55"/>
      <c r="P67" s="135"/>
      <c r="Q67" s="135"/>
      <c r="R67" s="135"/>
      <c r="S67" s="135"/>
      <c r="T67" s="135"/>
      <c r="U67" s="135"/>
    </row>
    <row r="68" spans="15:21">
      <c r="O68" s="55"/>
      <c r="P68" s="55"/>
      <c r="Q68" s="55"/>
      <c r="R68" s="55"/>
      <c r="S68" s="55"/>
      <c r="T68" s="55"/>
      <c r="U68" s="55"/>
    </row>
    <row r="69" spans="15:21">
      <c r="O69" s="55"/>
      <c r="P69" s="136"/>
      <c r="Q69" s="136"/>
      <c r="R69" s="55"/>
      <c r="S69" s="55"/>
      <c r="T69" s="55"/>
      <c r="U69" s="55"/>
    </row>
    <row r="70" spans="15:21">
      <c r="O70" s="55"/>
      <c r="P70" s="136"/>
      <c r="Q70" s="136"/>
      <c r="R70" s="55"/>
      <c r="S70" s="55"/>
      <c r="T70" s="55"/>
      <c r="U70" s="55"/>
    </row>
    <row r="71" spans="15:21">
      <c r="O71" s="55"/>
      <c r="P71" s="136"/>
      <c r="Q71" s="136"/>
      <c r="R71" s="55"/>
      <c r="S71" s="55"/>
      <c r="T71" s="55"/>
      <c r="U71" s="55"/>
    </row>
    <row r="72" spans="15:21">
      <c r="P72" s="133"/>
      <c r="Q72" s="133"/>
    </row>
    <row r="73" spans="15:21">
      <c r="P73" s="133"/>
      <c r="Q73" s="133"/>
    </row>
    <row r="74" spans="15:21">
      <c r="P74" s="133"/>
      <c r="Q74" s="133"/>
    </row>
    <row r="75" spans="15:21">
      <c r="P75" s="133"/>
      <c r="Q75" s="133"/>
    </row>
    <row r="76" spans="15:21">
      <c r="P76" s="133"/>
      <c r="Q76" s="133"/>
    </row>
    <row r="77" spans="15:21">
      <c r="P77" s="133"/>
      <c r="Q77" s="133"/>
    </row>
    <row r="78" spans="15:21">
      <c r="P78" s="133"/>
      <c r="Q78" s="133"/>
    </row>
    <row r="79" spans="15:21">
      <c r="P79" s="133"/>
      <c r="Q79" s="133"/>
    </row>
    <row r="80" spans="15:21">
      <c r="P80" s="133"/>
      <c r="Q80" s="133"/>
    </row>
    <row r="81" spans="16:17">
      <c r="P81" s="133"/>
      <c r="Q81" s="133"/>
    </row>
    <row r="82" spans="16:17">
      <c r="P82" s="133"/>
      <c r="Q82" s="133"/>
    </row>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61.xml><?xml version="1.0" encoding="utf-8"?>
<worksheet xmlns="http://schemas.openxmlformats.org/spreadsheetml/2006/main" xmlns:r="http://schemas.openxmlformats.org/officeDocument/2006/relationships">
  <sheetPr>
    <tabColor theme="4" tint="-0.249977111117893"/>
  </sheetPr>
  <dimension ref="A1:R42"/>
  <sheetViews>
    <sheetView zoomScaleNormal="100" workbookViewId="0">
      <selection activeCell="F30" sqref="F30"/>
    </sheetView>
  </sheetViews>
  <sheetFormatPr defaultRowHeight="11.25"/>
  <cols>
    <col min="1" max="1" width="9.140625" style="116"/>
    <col min="2" max="17" width="12.7109375" style="116" customWidth="1"/>
    <col min="18" max="16384" width="9.140625" style="116"/>
  </cols>
  <sheetData>
    <row r="1" spans="1:18" ht="12.75">
      <c r="B1" s="7" t="str">
        <f>'Table of Contents'!B103</f>
        <v>Table 82: Capital Composition, Newfoundland and Labrador, Business Sector Industries, 1997-2010</v>
      </c>
      <c r="J1" s="7" t="str">
        <f>B1 &amp; " (continued)"</f>
        <v>Table 82: Capital Composition, Newfoundland and Labrador,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190</v>
      </c>
      <c r="C4" s="142"/>
      <c r="D4" s="142"/>
      <c r="E4" s="142"/>
      <c r="F4" s="142"/>
      <c r="G4" s="142"/>
      <c r="H4" s="142"/>
      <c r="I4" s="142"/>
      <c r="J4" s="142" t="s">
        <v>190</v>
      </c>
      <c r="K4" s="142"/>
      <c r="L4" s="142"/>
      <c r="M4" s="142"/>
      <c r="N4" s="142"/>
      <c r="O4" s="142"/>
      <c r="P4" s="142"/>
      <c r="Q4" s="142"/>
      <c r="R4" s="55"/>
    </row>
    <row r="5" spans="1:18">
      <c r="A5" s="5">
        <v>1997</v>
      </c>
      <c r="B5" s="87">
        <v>97.446679488967675</v>
      </c>
      <c r="C5" s="117">
        <v>99.863169450548597</v>
      </c>
      <c r="D5" s="117">
        <v>114.68670578281079</v>
      </c>
      <c r="E5" s="117" t="s">
        <v>25</v>
      </c>
      <c r="F5" s="117">
        <v>94.492803683678119</v>
      </c>
      <c r="G5" s="117">
        <v>104.34642424395611</v>
      </c>
      <c r="H5" s="117">
        <v>98.068724172165346</v>
      </c>
      <c r="I5" s="117">
        <v>98.048051368516212</v>
      </c>
      <c r="J5" s="117">
        <v>72.306170274801687</v>
      </c>
      <c r="K5" s="117">
        <v>87.237816640211008</v>
      </c>
      <c r="L5" s="117">
        <v>82.579255417702015</v>
      </c>
      <c r="M5" s="117">
        <v>84.881849396316582</v>
      </c>
      <c r="N5" s="117" t="s">
        <v>25</v>
      </c>
      <c r="O5" s="117">
        <v>87.218360211713815</v>
      </c>
      <c r="P5" s="117">
        <v>99.058466865285027</v>
      </c>
      <c r="Q5" s="117">
        <v>63.737649222760759</v>
      </c>
      <c r="R5" s="55"/>
    </row>
    <row r="6" spans="1:18">
      <c r="A6" s="5">
        <v>1998</v>
      </c>
      <c r="B6" s="87">
        <v>98.944415097592994</v>
      </c>
      <c r="C6" s="117">
        <v>101.06871588454285</v>
      </c>
      <c r="D6" s="117">
        <v>110.18956997409988</v>
      </c>
      <c r="E6" s="117" t="s">
        <v>25</v>
      </c>
      <c r="F6" s="117">
        <v>94.934870569097157</v>
      </c>
      <c r="G6" s="117">
        <v>103.95494523551174</v>
      </c>
      <c r="H6" s="117">
        <v>100.8537674114981</v>
      </c>
      <c r="I6" s="117">
        <v>94.85460115817007</v>
      </c>
      <c r="J6" s="117">
        <v>82.771537143373308</v>
      </c>
      <c r="K6" s="117">
        <v>91.145750518555289</v>
      </c>
      <c r="L6" s="117">
        <v>86.01521383350844</v>
      </c>
      <c r="M6" s="117">
        <v>88.616881357290353</v>
      </c>
      <c r="N6" s="117" t="s">
        <v>25</v>
      </c>
      <c r="O6" s="117">
        <v>94.074871845873091</v>
      </c>
      <c r="P6" s="117">
        <v>97.53595266339731</v>
      </c>
      <c r="Q6" s="117">
        <v>62.851040852129849</v>
      </c>
      <c r="R6" s="55"/>
    </row>
    <row r="7" spans="1:18">
      <c r="A7" s="5">
        <v>1999</v>
      </c>
      <c r="B7" s="87">
        <v>99.217877847397915</v>
      </c>
      <c r="C7" s="117">
        <v>100.82566120716143</v>
      </c>
      <c r="D7" s="117">
        <v>107.48895251305663</v>
      </c>
      <c r="E7" s="117" t="s">
        <v>25</v>
      </c>
      <c r="F7" s="117">
        <v>95.466596515141447</v>
      </c>
      <c r="G7" s="117">
        <v>106.21265102353436</v>
      </c>
      <c r="H7" s="117">
        <v>104.93732150278849</v>
      </c>
      <c r="I7" s="117">
        <v>93.659527871439437</v>
      </c>
      <c r="J7" s="117">
        <v>79.071596385217148</v>
      </c>
      <c r="K7" s="117">
        <v>92.938076886382063</v>
      </c>
      <c r="L7" s="117">
        <v>92.120180880443343</v>
      </c>
      <c r="M7" s="117">
        <v>86.232732033864608</v>
      </c>
      <c r="N7" s="117" t="s">
        <v>25</v>
      </c>
      <c r="O7" s="117">
        <v>95.200056008127973</v>
      </c>
      <c r="P7" s="117">
        <v>98.475086926314773</v>
      </c>
      <c r="Q7" s="117">
        <v>69.480791709047068</v>
      </c>
      <c r="R7" s="55"/>
    </row>
    <row r="8" spans="1:18">
      <c r="A8" s="5">
        <v>2000</v>
      </c>
      <c r="B8" s="87">
        <v>99.925964749325999</v>
      </c>
      <c r="C8" s="117">
        <v>101.07136115559601</v>
      </c>
      <c r="D8" s="117">
        <v>108.62463222570628</v>
      </c>
      <c r="E8" s="117" t="s">
        <v>25</v>
      </c>
      <c r="F8" s="117">
        <v>96.187706589812933</v>
      </c>
      <c r="G8" s="117">
        <v>104.09735032505989</v>
      </c>
      <c r="H8" s="117">
        <v>101.69846968494669</v>
      </c>
      <c r="I8" s="117">
        <v>95.776955503143327</v>
      </c>
      <c r="J8" s="117">
        <v>73.962738009442646</v>
      </c>
      <c r="K8" s="117">
        <v>91.175825379018235</v>
      </c>
      <c r="L8" s="117">
        <v>90.173031898148139</v>
      </c>
      <c r="M8" s="117">
        <v>84.196117286627839</v>
      </c>
      <c r="N8" s="117" t="s">
        <v>25</v>
      </c>
      <c r="O8" s="117">
        <v>92.993638336682935</v>
      </c>
      <c r="P8" s="117">
        <v>97.774589677415534</v>
      </c>
      <c r="Q8" s="117">
        <v>77.177706960056753</v>
      </c>
      <c r="R8" s="55"/>
    </row>
    <row r="9" spans="1:18">
      <c r="A9" s="5">
        <v>2001</v>
      </c>
      <c r="B9" s="87">
        <v>100.75202863664133</v>
      </c>
      <c r="C9" s="117">
        <v>100.81797335885668</v>
      </c>
      <c r="D9" s="117">
        <v>108.74825531893866</v>
      </c>
      <c r="E9" s="117" t="s">
        <v>25</v>
      </c>
      <c r="F9" s="117">
        <v>96.657420177515547</v>
      </c>
      <c r="G9" s="117">
        <v>104.89452934063081</v>
      </c>
      <c r="H9" s="117">
        <v>102.7551932896569</v>
      </c>
      <c r="I9" s="117">
        <v>97.39370122495194</v>
      </c>
      <c r="J9" s="117">
        <v>74.151948281297379</v>
      </c>
      <c r="K9" s="117">
        <v>89.765238745779357</v>
      </c>
      <c r="L9" s="117">
        <v>90.70245264894686</v>
      </c>
      <c r="M9" s="117">
        <v>82.178698602323522</v>
      </c>
      <c r="N9" s="117" t="s">
        <v>25</v>
      </c>
      <c r="O9" s="117">
        <v>90.029458430689346</v>
      </c>
      <c r="P9" s="117">
        <v>97.501109416833586</v>
      </c>
      <c r="Q9" s="117">
        <v>83.681759519071463</v>
      </c>
      <c r="R9" s="55"/>
    </row>
    <row r="10" spans="1:18">
      <c r="A10" s="5">
        <v>2002</v>
      </c>
      <c r="B10" s="87">
        <v>101.19741175439347</v>
      </c>
      <c r="C10" s="117">
        <v>100.79576144904013</v>
      </c>
      <c r="D10" s="117">
        <v>108.35164120432006</v>
      </c>
      <c r="E10" s="117" t="s">
        <v>25</v>
      </c>
      <c r="F10" s="117">
        <v>96.903296455907153</v>
      </c>
      <c r="G10" s="117">
        <v>103.92391875793746</v>
      </c>
      <c r="H10" s="117">
        <v>100.54112185857316</v>
      </c>
      <c r="I10" s="117">
        <v>97.296890228111607</v>
      </c>
      <c r="J10" s="117">
        <v>78.946674246729259</v>
      </c>
      <c r="K10" s="117">
        <v>91.503367903814791</v>
      </c>
      <c r="L10" s="117">
        <v>94.355373466766039</v>
      </c>
      <c r="M10" s="117">
        <v>82.903508337648063</v>
      </c>
      <c r="N10" s="117" t="s">
        <v>25</v>
      </c>
      <c r="O10" s="117">
        <v>94.363039122121549</v>
      </c>
      <c r="P10" s="117">
        <v>98.043861106368752</v>
      </c>
      <c r="Q10" s="117">
        <v>86.740887780552427</v>
      </c>
      <c r="R10" s="55"/>
    </row>
    <row r="11" spans="1:18">
      <c r="A11" s="5">
        <v>2003</v>
      </c>
      <c r="B11" s="87">
        <v>100.32823041912127</v>
      </c>
      <c r="C11" s="117">
        <v>100.62630152803685</v>
      </c>
      <c r="D11" s="117">
        <v>104.63832713738654</v>
      </c>
      <c r="E11" s="117" t="s">
        <v>25</v>
      </c>
      <c r="F11" s="117">
        <v>96.926925270045473</v>
      </c>
      <c r="G11" s="117">
        <v>106.63601581770097</v>
      </c>
      <c r="H11" s="117">
        <v>100.44291739782966</v>
      </c>
      <c r="I11" s="117">
        <v>100.54774725320506</v>
      </c>
      <c r="J11" s="117">
        <v>80.17001824112991</v>
      </c>
      <c r="K11" s="117">
        <v>90.451274736544818</v>
      </c>
      <c r="L11" s="117">
        <v>93.092615954740097</v>
      </c>
      <c r="M11" s="117">
        <v>83.756103630848685</v>
      </c>
      <c r="N11" s="117" t="s">
        <v>25</v>
      </c>
      <c r="O11" s="117">
        <v>93.30978486953704</v>
      </c>
      <c r="P11" s="117">
        <v>99.603716541313176</v>
      </c>
      <c r="Q11" s="117">
        <v>88.995221979821494</v>
      </c>
      <c r="R11" s="55"/>
    </row>
    <row r="12" spans="1:18">
      <c r="A12" s="5">
        <v>2004</v>
      </c>
      <c r="B12" s="87">
        <v>100.21537535934624</v>
      </c>
      <c r="C12" s="117">
        <v>100.63628001122234</v>
      </c>
      <c r="D12" s="117">
        <v>102.03484596123138</v>
      </c>
      <c r="E12" s="117" t="s">
        <v>25</v>
      </c>
      <c r="F12" s="117">
        <v>97.576160327530218</v>
      </c>
      <c r="G12" s="117">
        <v>104.83039345098115</v>
      </c>
      <c r="H12" s="117">
        <v>100.61647932793278</v>
      </c>
      <c r="I12" s="117">
        <v>101.31241264755408</v>
      </c>
      <c r="J12" s="117">
        <v>81.699701207582038</v>
      </c>
      <c r="K12" s="117">
        <v>95.406491476777774</v>
      </c>
      <c r="L12" s="117">
        <v>93.666401100464242</v>
      </c>
      <c r="M12" s="117">
        <v>85.164005756679131</v>
      </c>
      <c r="N12" s="117" t="s">
        <v>25</v>
      </c>
      <c r="O12" s="117">
        <v>94.277324594901685</v>
      </c>
      <c r="P12" s="117">
        <v>98.736269287061035</v>
      </c>
      <c r="Q12" s="117">
        <v>91.028633206895904</v>
      </c>
      <c r="R12" s="55"/>
    </row>
    <row r="13" spans="1:18">
      <c r="A13" s="5">
        <v>2005</v>
      </c>
      <c r="B13" s="87">
        <v>100.8836456366635</v>
      </c>
      <c r="C13" s="117">
        <v>99.752042011866919</v>
      </c>
      <c r="D13" s="117">
        <v>101.3799896446024</v>
      </c>
      <c r="E13" s="117" t="s">
        <v>25</v>
      </c>
      <c r="F13" s="117">
        <v>98.162439215316809</v>
      </c>
      <c r="G13" s="117">
        <v>96.987498745691866</v>
      </c>
      <c r="H13" s="117">
        <v>99.792691970131926</v>
      </c>
      <c r="I13" s="117">
        <v>100.32824820079867</v>
      </c>
      <c r="J13" s="117">
        <v>92.575853757290034</v>
      </c>
      <c r="K13" s="117">
        <v>101.12370814973551</v>
      </c>
      <c r="L13" s="117">
        <v>94.808143469527167</v>
      </c>
      <c r="M13" s="117">
        <v>99.553799744356539</v>
      </c>
      <c r="N13" s="117" t="s">
        <v>25</v>
      </c>
      <c r="O13" s="117">
        <v>110.11968930330261</v>
      </c>
      <c r="P13" s="117">
        <v>97.334379330115283</v>
      </c>
      <c r="Q13" s="117">
        <v>97.766604466809184</v>
      </c>
      <c r="R13" s="55"/>
    </row>
    <row r="14" spans="1:18">
      <c r="A14" s="5">
        <v>2006</v>
      </c>
      <c r="B14" s="87">
        <v>101.4625447140419</v>
      </c>
      <c r="C14" s="117">
        <v>100.21810768159931</v>
      </c>
      <c r="D14" s="117">
        <v>101.05863509168529</v>
      </c>
      <c r="E14" s="117" t="s">
        <v>25</v>
      </c>
      <c r="F14" s="117">
        <v>98.574156424227695</v>
      </c>
      <c r="G14" s="117">
        <v>99.245228176178614</v>
      </c>
      <c r="H14" s="117">
        <v>99.519630747070167</v>
      </c>
      <c r="I14" s="117">
        <v>98.373280524623425</v>
      </c>
      <c r="J14" s="117">
        <v>97.821900413980373</v>
      </c>
      <c r="K14" s="117">
        <v>99.025487714393222</v>
      </c>
      <c r="L14" s="117">
        <v>97.276064582581185</v>
      </c>
      <c r="M14" s="117">
        <v>98.099824502526914</v>
      </c>
      <c r="N14" s="117" t="s">
        <v>25</v>
      </c>
      <c r="O14" s="117">
        <v>101.19501504768937</v>
      </c>
      <c r="P14" s="117">
        <v>97.530000165903658</v>
      </c>
      <c r="Q14" s="117">
        <v>99.451837043686993</v>
      </c>
      <c r="R14" s="55"/>
    </row>
    <row r="15" spans="1:18">
      <c r="A15" s="5">
        <v>2007</v>
      </c>
      <c r="B15" s="87">
        <v>100</v>
      </c>
      <c r="C15" s="117">
        <v>100</v>
      </c>
      <c r="D15" s="117">
        <v>100</v>
      </c>
      <c r="E15" s="117" t="s">
        <v>25</v>
      </c>
      <c r="F15" s="117">
        <v>100</v>
      </c>
      <c r="G15" s="117">
        <v>100</v>
      </c>
      <c r="H15" s="117">
        <v>100</v>
      </c>
      <c r="I15" s="117">
        <v>100</v>
      </c>
      <c r="J15" s="117">
        <v>100</v>
      </c>
      <c r="K15" s="117">
        <v>100</v>
      </c>
      <c r="L15" s="117">
        <v>100</v>
      </c>
      <c r="M15" s="117">
        <v>100</v>
      </c>
      <c r="N15" s="117" t="s">
        <v>25</v>
      </c>
      <c r="O15" s="117">
        <v>100</v>
      </c>
      <c r="P15" s="117">
        <v>100</v>
      </c>
      <c r="Q15" s="117">
        <v>100</v>
      </c>
      <c r="R15" s="55"/>
    </row>
    <row r="16" spans="1:18">
      <c r="A16" s="5">
        <v>2008</v>
      </c>
      <c r="B16" s="87">
        <v>100.23322002031327</v>
      </c>
      <c r="C16" s="117">
        <v>99.80039720234781</v>
      </c>
      <c r="D16" s="117">
        <v>99.977856651594323</v>
      </c>
      <c r="E16" s="117" t="s">
        <v>25</v>
      </c>
      <c r="F16" s="117">
        <v>100.51100161509363</v>
      </c>
      <c r="G16" s="117">
        <v>98.200705870777171</v>
      </c>
      <c r="H16" s="117">
        <v>101.69550122296707</v>
      </c>
      <c r="I16" s="117">
        <v>100.10658198734359</v>
      </c>
      <c r="J16" s="117">
        <v>101.05162079827083</v>
      </c>
      <c r="K16" s="117">
        <v>104.0507844128815</v>
      </c>
      <c r="L16" s="117">
        <v>100.77616906824309</v>
      </c>
      <c r="M16" s="117">
        <v>94.746939951637373</v>
      </c>
      <c r="N16" s="117" t="s">
        <v>25</v>
      </c>
      <c r="O16" s="117">
        <v>97.454534488287891</v>
      </c>
      <c r="P16" s="117">
        <v>99.927018703404997</v>
      </c>
      <c r="Q16" s="117">
        <v>105.18840745398394</v>
      </c>
      <c r="R16" s="55"/>
    </row>
    <row r="17" spans="1:18">
      <c r="A17" s="5">
        <v>2009</v>
      </c>
      <c r="B17" s="87">
        <v>99.725651941829753</v>
      </c>
      <c r="C17" s="117">
        <v>99.026585675949775</v>
      </c>
      <c r="D17" s="117">
        <v>100.26151588925609</v>
      </c>
      <c r="E17" s="117" t="s">
        <v>25</v>
      </c>
      <c r="F17" s="117">
        <v>101.01473599767436</v>
      </c>
      <c r="G17" s="117">
        <v>91.328304396938535</v>
      </c>
      <c r="H17" s="117">
        <v>102.49583997394072</v>
      </c>
      <c r="I17" s="117">
        <v>99.948193017548306</v>
      </c>
      <c r="J17" s="117">
        <v>102.78941087518514</v>
      </c>
      <c r="K17" s="117">
        <v>99.849910608929832</v>
      </c>
      <c r="L17" s="117">
        <v>98.173107485746797</v>
      </c>
      <c r="M17" s="117">
        <v>92.715370460847538</v>
      </c>
      <c r="N17" s="117" t="s">
        <v>25</v>
      </c>
      <c r="O17" s="117">
        <v>99.066955038307242</v>
      </c>
      <c r="P17" s="117">
        <v>103.70335894616906</v>
      </c>
      <c r="Q17" s="117">
        <v>113.81914923183176</v>
      </c>
      <c r="R17" s="55"/>
    </row>
    <row r="18" spans="1:18">
      <c r="A18" s="5">
        <v>2010</v>
      </c>
      <c r="B18" s="87">
        <v>98.125901108406509</v>
      </c>
      <c r="C18" s="117">
        <v>98.473137628085638</v>
      </c>
      <c r="D18" s="117">
        <v>100.58508176477909</v>
      </c>
      <c r="E18" s="117" t="s">
        <v>25</v>
      </c>
      <c r="F18" s="117">
        <v>101.47382041721112</v>
      </c>
      <c r="G18" s="117">
        <v>68.127389681259459</v>
      </c>
      <c r="H18" s="117">
        <v>103.51793694349034</v>
      </c>
      <c r="I18" s="117">
        <v>100.08025863208276</v>
      </c>
      <c r="J18" s="117">
        <v>105.52158033320013</v>
      </c>
      <c r="K18" s="117">
        <v>100.40897277425036</v>
      </c>
      <c r="L18" s="117">
        <v>97.131868528747162</v>
      </c>
      <c r="M18" s="117">
        <v>89.887093889610938</v>
      </c>
      <c r="N18" s="117" t="s">
        <v>25</v>
      </c>
      <c r="O18" s="117">
        <v>104.5665841424596</v>
      </c>
      <c r="P18" s="117">
        <v>107.45858527159101</v>
      </c>
      <c r="Q18" s="117">
        <v>118.65497153357502</v>
      </c>
      <c r="R18" s="55"/>
    </row>
    <row r="19" spans="1:18">
      <c r="A19" s="5">
        <v>2011</v>
      </c>
      <c r="B19" s="92" t="s">
        <v>25</v>
      </c>
      <c r="C19" s="121" t="s">
        <v>25</v>
      </c>
      <c r="D19" s="121" t="s">
        <v>25</v>
      </c>
      <c r="E19" s="121" t="s">
        <v>25</v>
      </c>
      <c r="F19" s="121" t="s">
        <v>25</v>
      </c>
      <c r="G19" s="121" t="s">
        <v>25</v>
      </c>
      <c r="H19" s="115" t="s">
        <v>25</v>
      </c>
      <c r="I19" s="115" t="s">
        <v>25</v>
      </c>
      <c r="J19" s="115" t="s">
        <v>25</v>
      </c>
      <c r="K19" s="115" t="s">
        <v>25</v>
      </c>
      <c r="L19" s="115" t="s">
        <v>25</v>
      </c>
      <c r="M19" s="115" t="s">
        <v>25</v>
      </c>
      <c r="N19" s="115" t="s">
        <v>25</v>
      </c>
      <c r="O19" s="115" t="s">
        <v>25</v>
      </c>
      <c r="P19" s="115" t="s">
        <v>25</v>
      </c>
      <c r="Q19" s="115" t="s">
        <v>25</v>
      </c>
      <c r="R19" s="55"/>
    </row>
    <row r="20" spans="1:18">
      <c r="A20" s="5">
        <v>2012</v>
      </c>
      <c r="B20" s="92" t="s">
        <v>25</v>
      </c>
      <c r="C20" s="121" t="s">
        <v>25</v>
      </c>
      <c r="D20" s="121" t="s">
        <v>25</v>
      </c>
      <c r="E20" s="121" t="s">
        <v>25</v>
      </c>
      <c r="F20" s="121" t="s">
        <v>25</v>
      </c>
      <c r="G20" s="121" t="s">
        <v>25</v>
      </c>
      <c r="H20" s="115" t="s">
        <v>25</v>
      </c>
      <c r="I20" s="115" t="s">
        <v>25</v>
      </c>
      <c r="J20" s="115" t="s">
        <v>25</v>
      </c>
      <c r="K20" s="115" t="s">
        <v>25</v>
      </c>
      <c r="L20" s="115" t="s">
        <v>25</v>
      </c>
      <c r="M20" s="115" t="s">
        <v>25</v>
      </c>
      <c r="N20" s="115" t="s">
        <v>25</v>
      </c>
      <c r="O20" s="115" t="s">
        <v>25</v>
      </c>
      <c r="P20" s="115" t="s">
        <v>25</v>
      </c>
      <c r="Q20" s="115"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118" t="s">
        <v>135</v>
      </c>
      <c r="B23" s="15">
        <f t="shared" ref="B23:Q25" si="0">IF(ISERROR((POWER(VLOOKUP(VALUE(RIGHT($A23,4)),$A$3:$Q$21,COLUMN(B$21),)/VLOOKUP(VALUE(LEFT($A23,4)),$A$3:$Q$21,COLUMN(B$21),),1/(VALUE(RIGHT($A23,4))-VALUE(LEFT($A23,4))))-1)*100),"n.a.",(POWER(VLOOKUP(VALUE(RIGHT($A23,4)),$A$3:$Q$21,COLUMN(B$21),)/VLOOKUP(VALUE(LEFT($A23,4)),$A$3:$Q$21,COLUMN(B$21),),1/(VALUE(RIGHT($A23,4))-VALUE(LEFT($A23,4))))-1)*100)</f>
        <v>0.25664075508662343</v>
      </c>
      <c r="C23" s="9">
        <f t="shared" si="0"/>
        <v>-5.716020409807232E-3</v>
      </c>
      <c r="D23" s="9">
        <f t="shared" si="0"/>
        <v>-1.2400237792875468</v>
      </c>
      <c r="E23" s="9" t="str">
        <f t="shared" si="0"/>
        <v>n.a.</v>
      </c>
      <c r="F23" s="9">
        <f t="shared" si="0"/>
        <v>0.56288290433776922</v>
      </c>
      <c r="G23" s="9">
        <f t="shared" si="0"/>
        <v>-0.5503252460880681</v>
      </c>
      <c r="H23" s="28">
        <f t="shared" si="0"/>
        <v>0.33067795863650495</v>
      </c>
      <c r="I23" s="28">
        <f t="shared" si="0"/>
        <v>0.18906723157148253</v>
      </c>
      <c r="J23" s="28">
        <f t="shared" si="0"/>
        <v>3.0896976353750327</v>
      </c>
      <c r="K23" s="28">
        <f t="shared" si="0"/>
        <v>1.6150964516322475</v>
      </c>
      <c r="L23" s="28">
        <f t="shared" si="0"/>
        <v>1.8268815839960872</v>
      </c>
      <c r="M23" s="28">
        <f t="shared" si="0"/>
        <v>1.0045508466598019</v>
      </c>
      <c r="N23" s="28" t="str">
        <f t="shared" si="0"/>
        <v>n.a.</v>
      </c>
      <c r="O23" s="28">
        <f t="shared" si="0"/>
        <v>1.0139339595764296</v>
      </c>
      <c r="P23" s="28">
        <f t="shared" si="0"/>
        <v>7.9393830848673019E-2</v>
      </c>
      <c r="Q23" s="58">
        <f t="shared" si="0"/>
        <v>4.6596451729915556</v>
      </c>
      <c r="R23" s="55"/>
    </row>
    <row r="24" spans="1:18">
      <c r="A24" s="118" t="s">
        <v>19</v>
      </c>
      <c r="B24" s="16">
        <f t="shared" si="0"/>
        <v>0.84099021717192191</v>
      </c>
      <c r="C24" s="9">
        <f t="shared" si="0"/>
        <v>0.40166685907687683</v>
      </c>
      <c r="D24" s="9">
        <f t="shared" si="0"/>
        <v>-1.7939115235964365</v>
      </c>
      <c r="E24" s="9" t="str">
        <f t="shared" si="0"/>
        <v>n.a.</v>
      </c>
      <c r="F24" s="9">
        <f t="shared" si="0"/>
        <v>0.59435529928151265</v>
      </c>
      <c r="G24" s="9">
        <f t="shared" si="0"/>
        <v>-7.9629740693121231E-2</v>
      </c>
      <c r="H24" s="28">
        <f t="shared" si="0"/>
        <v>1.2188264027916285</v>
      </c>
      <c r="I24" s="28">
        <f t="shared" si="0"/>
        <v>-0.77814235890407701</v>
      </c>
      <c r="J24" s="28">
        <f t="shared" si="0"/>
        <v>0.75792306537685317</v>
      </c>
      <c r="K24" s="28">
        <f t="shared" si="0"/>
        <v>1.4826124381378758</v>
      </c>
      <c r="L24" s="28">
        <f t="shared" si="0"/>
        <v>2.9758146819897302</v>
      </c>
      <c r="M24" s="28">
        <f t="shared" si="0"/>
        <v>-0.27001730347132602</v>
      </c>
      <c r="N24" s="28" t="str">
        <f t="shared" si="0"/>
        <v>n.a.</v>
      </c>
      <c r="O24" s="28">
        <f t="shared" si="0"/>
        <v>2.160209325531226</v>
      </c>
      <c r="P24" s="28">
        <f t="shared" si="0"/>
        <v>-0.43390676518868521</v>
      </c>
      <c r="Q24" s="28">
        <f t="shared" si="0"/>
        <v>6.5856185182171512</v>
      </c>
      <c r="R24" s="55"/>
    </row>
    <row r="25" spans="1:18">
      <c r="A25" s="118" t="s">
        <v>136</v>
      </c>
      <c r="B25" s="16">
        <f t="shared" si="0"/>
        <v>3.8383759033511211E-2</v>
      </c>
      <c r="C25" s="9">
        <f t="shared" si="0"/>
        <v>-0.15805808339730554</v>
      </c>
      <c r="D25" s="9">
        <f t="shared" si="0"/>
        <v>-1.0315114241005063</v>
      </c>
      <c r="E25" s="9" t="str">
        <f t="shared" si="0"/>
        <v>n.a.</v>
      </c>
      <c r="F25" s="9">
        <f t="shared" si="0"/>
        <v>0.55108329497401964</v>
      </c>
      <c r="G25" s="9">
        <f t="shared" si="0"/>
        <v>-0.72626384874274752</v>
      </c>
      <c r="H25" s="28">
        <f t="shared" si="0"/>
        <v>-3.6486535849311608E-4</v>
      </c>
      <c r="I25" s="28">
        <f t="shared" si="0"/>
        <v>0.55419664712119676</v>
      </c>
      <c r="J25" s="28">
        <f t="shared" si="0"/>
        <v>3.9779589131202941</v>
      </c>
      <c r="K25" s="28">
        <f t="shared" si="0"/>
        <v>1.6648225347576151</v>
      </c>
      <c r="L25" s="28">
        <f t="shared" si="0"/>
        <v>1.3993442884891127</v>
      </c>
      <c r="M25" s="28">
        <f t="shared" si="0"/>
        <v>1.4867023445286787</v>
      </c>
      <c r="N25" s="28" t="str">
        <f t="shared" si="0"/>
        <v>n.a.</v>
      </c>
      <c r="O25" s="28">
        <f t="shared" si="0"/>
        <v>0.58740437403106416</v>
      </c>
      <c r="P25" s="28">
        <f t="shared" si="0"/>
        <v>0.27256306135672315</v>
      </c>
      <c r="Q25" s="28">
        <f t="shared" si="0"/>
        <v>3.9464115392639609</v>
      </c>
      <c r="R25" s="55"/>
    </row>
    <row r="26" spans="1:18">
      <c r="H26" s="55"/>
      <c r="I26" s="55"/>
      <c r="J26" s="55"/>
      <c r="K26" s="55"/>
      <c r="L26" s="55"/>
      <c r="M26" s="55"/>
      <c r="N26" s="55"/>
      <c r="O26" s="55"/>
      <c r="P26" s="55"/>
      <c r="Q26" s="55"/>
      <c r="R26" s="55"/>
    </row>
    <row r="27" spans="1:18">
      <c r="B27" s="116" t="s">
        <v>16</v>
      </c>
      <c r="C27" s="116" t="s">
        <v>188</v>
      </c>
      <c r="J27" s="116" t="s">
        <v>23</v>
      </c>
      <c r="K27" s="116" t="s">
        <v>26</v>
      </c>
    </row>
    <row r="28" spans="1:18">
      <c r="J28" s="116" t="s">
        <v>16</v>
      </c>
      <c r="K28" s="116" t="s">
        <v>188</v>
      </c>
    </row>
    <row r="29" spans="1:18" ht="15">
      <c r="B29" s="112"/>
      <c r="C29" s="112"/>
      <c r="D29" s="112"/>
      <c r="E29" s="112"/>
      <c r="F29" s="112"/>
      <c r="G29" s="112"/>
      <c r="H29" s="112"/>
      <c r="I29" s="112"/>
      <c r="J29" s="112"/>
      <c r="K29" s="112"/>
      <c r="L29" s="112"/>
      <c r="M29" s="112"/>
      <c r="N29" s="112"/>
      <c r="O29" s="112"/>
      <c r="P29" s="112"/>
      <c r="Q29" s="112"/>
    </row>
    <row r="30" spans="1:18" ht="15">
      <c r="B30" s="112"/>
      <c r="C30" s="112"/>
      <c r="D30" s="112"/>
      <c r="E30" s="112"/>
      <c r="F30" s="112"/>
      <c r="G30" s="112"/>
      <c r="H30" s="112"/>
      <c r="I30" s="112"/>
      <c r="J30" s="112"/>
      <c r="K30" s="112"/>
      <c r="L30" s="112"/>
      <c r="M30" s="112"/>
      <c r="N30" s="112"/>
      <c r="O30" s="112"/>
      <c r="P30" s="112"/>
      <c r="Q30" s="112"/>
    </row>
    <row r="31" spans="1:18" ht="15">
      <c r="B31" s="112"/>
      <c r="C31" s="112"/>
      <c r="D31" s="112"/>
      <c r="E31" s="112"/>
      <c r="F31" s="112"/>
      <c r="G31" s="112"/>
      <c r="H31" s="112"/>
      <c r="I31" s="112"/>
      <c r="J31" s="112"/>
      <c r="K31" s="112"/>
      <c r="L31" s="112"/>
      <c r="M31" s="112"/>
      <c r="N31" s="112"/>
      <c r="O31" s="112"/>
      <c r="P31" s="112"/>
      <c r="Q31" s="112"/>
    </row>
    <row r="32" spans="1:18" ht="15">
      <c r="B32" s="112"/>
      <c r="C32" s="112"/>
      <c r="D32" s="112"/>
      <c r="E32" s="112"/>
      <c r="F32" s="112"/>
      <c r="G32" s="112"/>
      <c r="H32" s="112"/>
      <c r="I32" s="112"/>
      <c r="J32" s="112"/>
      <c r="K32" s="112"/>
      <c r="L32" s="112"/>
      <c r="M32" s="112"/>
      <c r="N32" s="112"/>
      <c r="O32" s="112"/>
      <c r="P32" s="112"/>
      <c r="Q32" s="112"/>
    </row>
    <row r="33" spans="2:17" ht="15">
      <c r="B33" s="112"/>
      <c r="C33" s="112"/>
      <c r="D33" s="112"/>
      <c r="E33" s="112"/>
      <c r="F33" s="112"/>
      <c r="G33" s="112"/>
      <c r="H33" s="112"/>
      <c r="I33" s="112"/>
      <c r="J33" s="112"/>
      <c r="K33" s="112"/>
      <c r="L33" s="112"/>
      <c r="M33" s="112"/>
      <c r="N33" s="112"/>
      <c r="O33" s="112"/>
      <c r="P33" s="112"/>
      <c r="Q33" s="112"/>
    </row>
    <row r="34" spans="2:17" ht="15">
      <c r="B34" s="112"/>
      <c r="C34" s="112"/>
      <c r="D34" s="112"/>
      <c r="E34" s="112"/>
      <c r="F34" s="112"/>
      <c r="G34" s="112"/>
      <c r="H34" s="112"/>
      <c r="I34" s="112"/>
      <c r="J34" s="112"/>
      <c r="K34" s="112"/>
      <c r="L34" s="112"/>
      <c r="M34" s="112"/>
      <c r="N34" s="112"/>
      <c r="O34" s="112"/>
      <c r="P34" s="112"/>
      <c r="Q34" s="112"/>
    </row>
    <row r="35" spans="2:17" ht="15">
      <c r="B35" s="112"/>
      <c r="C35" s="112"/>
      <c r="D35" s="112"/>
      <c r="E35" s="112"/>
      <c r="F35" s="112"/>
      <c r="G35" s="112"/>
      <c r="H35" s="112"/>
      <c r="I35" s="112"/>
      <c r="J35" s="112"/>
      <c r="K35" s="112"/>
      <c r="L35" s="112"/>
      <c r="M35" s="112"/>
      <c r="N35" s="112"/>
      <c r="O35" s="112"/>
      <c r="P35" s="112"/>
      <c r="Q35" s="112"/>
    </row>
    <row r="36" spans="2:17" ht="15">
      <c r="B36" s="112"/>
      <c r="C36" s="112"/>
      <c r="D36" s="112"/>
      <c r="E36" s="112"/>
      <c r="F36" s="112"/>
      <c r="G36" s="112"/>
      <c r="H36" s="112"/>
      <c r="I36" s="112"/>
      <c r="J36" s="112"/>
      <c r="K36" s="112"/>
      <c r="L36" s="112"/>
      <c r="M36" s="112"/>
      <c r="N36" s="112"/>
      <c r="O36" s="112"/>
      <c r="P36" s="112"/>
      <c r="Q36" s="112"/>
    </row>
    <row r="37" spans="2:17" ht="15">
      <c r="B37" s="112"/>
      <c r="C37" s="112"/>
      <c r="D37" s="112"/>
      <c r="E37" s="112"/>
      <c r="F37" s="112"/>
      <c r="G37" s="112"/>
      <c r="H37" s="112"/>
      <c r="I37" s="112"/>
      <c r="J37" s="112"/>
      <c r="K37" s="112"/>
      <c r="L37" s="112"/>
      <c r="M37" s="112"/>
      <c r="N37" s="112"/>
      <c r="O37" s="112"/>
      <c r="P37" s="112"/>
      <c r="Q37" s="112"/>
    </row>
    <row r="38" spans="2:17" ht="15">
      <c r="B38" s="112"/>
      <c r="C38" s="112"/>
      <c r="D38" s="112"/>
      <c r="E38" s="112"/>
      <c r="F38" s="112"/>
      <c r="G38" s="112"/>
      <c r="H38" s="112"/>
      <c r="I38" s="112"/>
      <c r="J38" s="112"/>
      <c r="K38" s="112"/>
      <c r="L38" s="112"/>
      <c r="M38" s="112"/>
      <c r="N38" s="112"/>
      <c r="O38" s="112"/>
      <c r="P38" s="112"/>
      <c r="Q38" s="112"/>
    </row>
    <row r="39" spans="2:17" ht="15">
      <c r="B39" s="112"/>
      <c r="C39" s="112"/>
      <c r="D39" s="112"/>
      <c r="E39" s="112"/>
      <c r="F39" s="112"/>
      <c r="G39" s="112"/>
      <c r="H39" s="112"/>
      <c r="I39" s="112"/>
      <c r="J39" s="112"/>
      <c r="K39" s="112"/>
      <c r="L39" s="112"/>
      <c r="M39" s="112"/>
      <c r="N39" s="112"/>
      <c r="O39" s="112"/>
      <c r="P39" s="112"/>
      <c r="Q39" s="112"/>
    </row>
    <row r="40" spans="2:17" ht="15">
      <c r="B40" s="112"/>
      <c r="C40" s="112"/>
      <c r="D40" s="112"/>
      <c r="E40" s="112"/>
      <c r="F40" s="112"/>
      <c r="G40" s="112"/>
      <c r="H40" s="112"/>
      <c r="I40" s="112"/>
      <c r="J40" s="112"/>
      <c r="K40" s="112"/>
      <c r="L40" s="112"/>
      <c r="M40" s="112"/>
      <c r="N40" s="112"/>
      <c r="O40" s="112"/>
      <c r="P40" s="112"/>
      <c r="Q40" s="112"/>
    </row>
    <row r="41" spans="2:17" ht="15">
      <c r="B41" s="112"/>
      <c r="C41" s="112"/>
      <c r="D41" s="112"/>
      <c r="E41" s="112"/>
      <c r="F41" s="112"/>
      <c r="G41" s="112"/>
      <c r="H41" s="112"/>
      <c r="I41" s="112"/>
      <c r="J41" s="112"/>
      <c r="K41" s="112"/>
      <c r="L41" s="112"/>
      <c r="M41" s="112"/>
      <c r="N41" s="112"/>
      <c r="O41" s="112"/>
      <c r="P41" s="112"/>
      <c r="Q41" s="112"/>
    </row>
    <row r="42" spans="2:17" ht="15">
      <c r="B42" s="112"/>
      <c r="C42" s="112"/>
      <c r="D42" s="112"/>
      <c r="E42" s="112"/>
      <c r="F42" s="112"/>
      <c r="G42" s="112"/>
      <c r="H42" s="112"/>
      <c r="I42" s="112"/>
      <c r="J42" s="112"/>
      <c r="K42" s="112"/>
      <c r="L42" s="112"/>
      <c r="M42" s="112"/>
      <c r="N42" s="112"/>
      <c r="O42" s="112"/>
      <c r="P42" s="112"/>
      <c r="Q42" s="112"/>
    </row>
  </sheetData>
  <mergeCells count="2">
    <mergeCell ref="B4:I4"/>
    <mergeCell ref="J4:Q4"/>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62.xml><?xml version="1.0" encoding="utf-8"?>
<worksheet xmlns="http://schemas.openxmlformats.org/spreadsheetml/2006/main" xmlns:r="http://schemas.openxmlformats.org/officeDocument/2006/relationships">
  <sheetPr>
    <tabColor theme="4" tint="-0.249977111117893"/>
  </sheetPr>
  <dimension ref="A1:T49"/>
  <sheetViews>
    <sheetView topLeftCell="E1" zoomScaleNormal="100" workbookViewId="0">
      <selection activeCell="R4" sqref="R4"/>
    </sheetView>
  </sheetViews>
  <sheetFormatPr defaultRowHeight="11.25"/>
  <cols>
    <col min="1" max="1" width="9.140625" style="116"/>
    <col min="2" max="17" width="12.7109375" style="116" customWidth="1"/>
    <col min="18" max="16384" width="9.140625" style="116"/>
  </cols>
  <sheetData>
    <row r="1" spans="1:20" ht="12.75">
      <c r="B1" s="7" t="str">
        <f>'Table of Contents'!B106</f>
        <v>Table 83: Labour Productivity (Current Dollars), Newfoundland and Labrador, Business Sector Industries, 1997-2010</v>
      </c>
      <c r="J1" s="7" t="str">
        <f>B1 &amp; " (continued)"</f>
        <v>Table 83: Labour Productivity (Current Dollars), Newfoundland and Labrador, Business Sector Industries, 1997-2010 (continued)</v>
      </c>
    </row>
    <row r="3" spans="1:20"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20" ht="11.25" customHeight="1">
      <c r="A4" s="5"/>
      <c r="B4" s="141" t="s">
        <v>317</v>
      </c>
      <c r="C4" s="142"/>
      <c r="D4" s="142"/>
      <c r="E4" s="142"/>
      <c r="F4" s="142"/>
      <c r="G4" s="142"/>
      <c r="H4" s="142"/>
      <c r="I4" s="142"/>
      <c r="J4" s="141" t="s">
        <v>317</v>
      </c>
      <c r="K4" s="142"/>
      <c r="L4" s="142"/>
      <c r="M4" s="142"/>
      <c r="N4" s="142"/>
      <c r="O4" s="142"/>
      <c r="P4" s="142"/>
      <c r="Q4" s="142"/>
      <c r="R4" s="55"/>
    </row>
    <row r="5" spans="1:20">
      <c r="A5" s="5">
        <v>1997</v>
      </c>
      <c r="B5" s="16">
        <f>IF(ISERROR(NGDP_NFLD!B5/Hrs_Wkd_NFLD!B5),"..",(NGDP_NFLD!B5/Hrs_Wkd_NFLD!B5))</f>
        <v>24.103889068705492</v>
      </c>
      <c r="C5" s="117">
        <f>IF(ISERROR(NGDP_NFLD!C5/Hrs_Wkd_NFLD!C5),"..",(NGDP_NFLD!C5/Hrs_Wkd_NFLD!C5))</f>
        <v>21.8233421455426</v>
      </c>
      <c r="D5" s="117">
        <f>IF(ISERROR(NGDP_NFLD!D5/Hrs_Wkd_NFLD!D5),"..",(NGDP_NFLD!D5/Hrs_Wkd_NFLD!D5))</f>
        <v>56.236340225743405</v>
      </c>
      <c r="E5" s="117">
        <f>IF(ISERROR(NGDP_NFLD!E5/Hrs_Wkd_NFLD!E5),"..",(NGDP_NFLD!E5/Hrs_Wkd_NFLD!E5))</f>
        <v>109.17251709224537</v>
      </c>
      <c r="F5" s="117">
        <f>IF(ISERROR(NGDP_NFLD!F5/Hrs_Wkd_NFLD!F5),"..",(NGDP_NFLD!F5/Hrs_Wkd_NFLD!F5))</f>
        <v>21.40065798858592</v>
      </c>
      <c r="G5" s="117">
        <f>IF(ISERROR(NGDP_NFLD!G5/Hrs_Wkd_NFLD!G5),"..",(NGDP_NFLD!G5/Hrs_Wkd_NFLD!G5))</f>
        <v>26.575498791174919</v>
      </c>
      <c r="H5" s="117">
        <f>IF(ISERROR(NGDP_NFLD!H5/Hrs_Wkd_NFLD!H5),"..",(NGDP_NFLD!H5/Hrs_Wkd_NFLD!H5))</f>
        <v>26.320806674740393</v>
      </c>
      <c r="I5" s="117">
        <f>IF(ISERROR(NGDP_NFLD!I5/Hrs_Wkd_NFLD!I5),"..",(NGDP_NFLD!I5/Hrs_Wkd_NFLD!I5))</f>
        <v>11.30771952359337</v>
      </c>
      <c r="J5" s="117">
        <f>IF(ISERROR(NGDP_NFLD!J5/Hrs_Wkd_NFLD!J5),"..",(NGDP_NFLD!J5/Hrs_Wkd_NFLD!J5))</f>
        <v>23.828173833549751</v>
      </c>
      <c r="K5" s="117">
        <f>IF(ISERROR(NGDP_NFLD!K5/Hrs_Wkd_NFLD!K5),"..",(NGDP_NFLD!K5/Hrs_Wkd_NFLD!K5))</f>
        <v>48.102784818853351</v>
      </c>
      <c r="L5" s="117">
        <f>IF(ISERROR(NGDP_NFLD!L5/Hrs_Wkd_NFLD!L5),"..",(NGDP_NFLD!L5/Hrs_Wkd_NFLD!L5))</f>
        <v>58.099399726714019</v>
      </c>
      <c r="M5" s="117">
        <f>IF(ISERROR(NGDP_NFLD!M5/Hrs_Wkd_NFLD!M5),"..",(NGDP_NFLD!M5/Hrs_Wkd_NFLD!M5))</f>
        <v>22.137071075965963</v>
      </c>
      <c r="N5" s="117">
        <f>IF(ISERROR(NGDP_NFLD!N5/Hrs_Wkd_NFLD!N5),"..",(NGDP_NFLD!N5/Hrs_Wkd_NFLD!N5))</f>
        <v>17.115970424270536</v>
      </c>
      <c r="O5" s="117">
        <f>IF(ISERROR(NGDP_NFLD!O5/Hrs_Wkd_NFLD!O5),"..",(NGDP_NFLD!O5/Hrs_Wkd_NFLD!O5))</f>
        <v>21.635036623575797</v>
      </c>
      <c r="P5" s="117">
        <f>IF(ISERROR(NGDP_NFLD!P5/Hrs_Wkd_NFLD!P5),"..",(NGDP_NFLD!P5/Hrs_Wkd_NFLD!P5))</f>
        <v>10.316050128525973</v>
      </c>
      <c r="Q5" s="117">
        <f>IF(ISERROR(NGDP_NFLD!Q5/Hrs_Wkd_NFLD!Q5),"..",(NGDP_NFLD!Q5/Hrs_Wkd_NFLD!Q5))</f>
        <v>15.383159435966022</v>
      </c>
      <c r="R5" s="55"/>
      <c r="T5" s="6"/>
    </row>
    <row r="6" spans="1:20">
      <c r="A6" s="5">
        <v>1998</v>
      </c>
      <c r="B6" s="16">
        <f>IF(ISERROR(NGDP_NFLD!B6/Hrs_Wkd_NFLD!B6),"..",(NGDP_NFLD!B6/Hrs_Wkd_NFLD!B6))</f>
        <v>25.412355055979742</v>
      </c>
      <c r="C6" s="117">
        <f>IF(ISERROR(NGDP_NFLD!C6/Hrs_Wkd_NFLD!C6),"..",(NGDP_NFLD!C6/Hrs_Wkd_NFLD!C6))</f>
        <v>21.19264954027587</v>
      </c>
      <c r="D6" s="117">
        <f>IF(ISERROR(NGDP_NFLD!D6/Hrs_Wkd_NFLD!D6),"..",(NGDP_NFLD!D6/Hrs_Wkd_NFLD!D6))</f>
        <v>87.535279295249026</v>
      </c>
      <c r="E6" s="117">
        <f>IF(ISERROR(NGDP_NFLD!E6/Hrs_Wkd_NFLD!E6),"..",(NGDP_NFLD!E6/Hrs_Wkd_NFLD!E6))</f>
        <v>111.57690500815897</v>
      </c>
      <c r="F6" s="117">
        <f>IF(ISERROR(NGDP_NFLD!F6/Hrs_Wkd_NFLD!F6),"..",(NGDP_NFLD!F6/Hrs_Wkd_NFLD!F6))</f>
        <v>21.208021747416225</v>
      </c>
      <c r="G6" s="117">
        <f>IF(ISERROR(NGDP_NFLD!G6/Hrs_Wkd_NFLD!G6),"..",(NGDP_NFLD!G6/Hrs_Wkd_NFLD!G6))</f>
        <v>29.608707680641061</v>
      </c>
      <c r="H6" s="117">
        <f>IF(ISERROR(NGDP_NFLD!H6/Hrs_Wkd_NFLD!H6),"..",(NGDP_NFLD!H6/Hrs_Wkd_NFLD!H6))</f>
        <v>29.415944717248362</v>
      </c>
      <c r="I6" s="117">
        <f>IF(ISERROR(NGDP_NFLD!I6/Hrs_Wkd_NFLD!I6),"..",(NGDP_NFLD!I6/Hrs_Wkd_NFLD!I6))</f>
        <v>11.775831154099674</v>
      </c>
      <c r="J6" s="117">
        <f>IF(ISERROR(NGDP_NFLD!J6/Hrs_Wkd_NFLD!J6),"..",(NGDP_NFLD!J6/Hrs_Wkd_NFLD!J6))</f>
        <v>19.814468569552634</v>
      </c>
      <c r="K6" s="117">
        <f>IF(ISERROR(NGDP_NFLD!K6/Hrs_Wkd_NFLD!K6),"..",(NGDP_NFLD!K6/Hrs_Wkd_NFLD!K6))</f>
        <v>58.066176156278686</v>
      </c>
      <c r="L6" s="117">
        <f>IF(ISERROR(NGDP_NFLD!L6/Hrs_Wkd_NFLD!L6),"..",(NGDP_NFLD!L6/Hrs_Wkd_NFLD!L6))</f>
        <v>58.399922549108787</v>
      </c>
      <c r="M6" s="117">
        <f>IF(ISERROR(NGDP_NFLD!M6/Hrs_Wkd_NFLD!M6),"..",(NGDP_NFLD!M6/Hrs_Wkd_NFLD!M6))</f>
        <v>22.029330704991526</v>
      </c>
      <c r="N6" s="117">
        <f>IF(ISERROR(NGDP_NFLD!N6/Hrs_Wkd_NFLD!N6),"..",(NGDP_NFLD!N6/Hrs_Wkd_NFLD!N6))</f>
        <v>15.939274507661635</v>
      </c>
      <c r="O6" s="117">
        <f>IF(ISERROR(NGDP_NFLD!O6/Hrs_Wkd_NFLD!O6),"..",(NGDP_NFLD!O6/Hrs_Wkd_NFLD!O6))</f>
        <v>12.865484510280561</v>
      </c>
      <c r="P6" s="117">
        <f>IF(ISERROR(NGDP_NFLD!P6/Hrs_Wkd_NFLD!P6),"..",(NGDP_NFLD!P6/Hrs_Wkd_NFLD!P6))</f>
        <v>10.513291590373839</v>
      </c>
      <c r="Q6" s="117">
        <f>IF(ISERROR(NGDP_NFLD!Q6/Hrs_Wkd_NFLD!Q6),"..",(NGDP_NFLD!Q6/Hrs_Wkd_NFLD!Q6))</f>
        <v>15.284742469562975</v>
      </c>
      <c r="R6" s="55"/>
      <c r="T6" s="6"/>
    </row>
    <row r="7" spans="1:20">
      <c r="A7" s="5">
        <v>1999</v>
      </c>
      <c r="B7" s="16">
        <f>IF(ISERROR(NGDP_NFLD!B7/Hrs_Wkd_NFLD!B7),"..",(NGDP_NFLD!B7/Hrs_Wkd_NFLD!B7))</f>
        <v>26.372310359690292</v>
      </c>
      <c r="C7" s="117">
        <f>IF(ISERROR(NGDP_NFLD!C7/Hrs_Wkd_NFLD!C7),"..",(NGDP_NFLD!C7/Hrs_Wkd_NFLD!C7))</f>
        <v>29.95368190366748</v>
      </c>
      <c r="D7" s="117">
        <f>IF(ISERROR(NGDP_NFLD!D7/Hrs_Wkd_NFLD!D7),"..",(NGDP_NFLD!D7/Hrs_Wkd_NFLD!D7))</f>
        <v>113.05504248156817</v>
      </c>
      <c r="E7" s="117">
        <f>IF(ISERROR(NGDP_NFLD!E7/Hrs_Wkd_NFLD!E7),"..",(NGDP_NFLD!E7/Hrs_Wkd_NFLD!E7))</f>
        <v>101.04758895795</v>
      </c>
      <c r="F7" s="117">
        <f>IF(ISERROR(NGDP_NFLD!F7/Hrs_Wkd_NFLD!F7),"..",(NGDP_NFLD!F7/Hrs_Wkd_NFLD!F7))</f>
        <v>22.885772957316544</v>
      </c>
      <c r="G7" s="117">
        <f>IF(ISERROR(NGDP_NFLD!G7/Hrs_Wkd_NFLD!G7),"..",(NGDP_NFLD!G7/Hrs_Wkd_NFLD!G7))</f>
        <v>27.946523816300168</v>
      </c>
      <c r="H7" s="117">
        <f>IF(ISERROR(NGDP_NFLD!H7/Hrs_Wkd_NFLD!H7),"..",(NGDP_NFLD!H7/Hrs_Wkd_NFLD!H7))</f>
        <v>27.905364750608822</v>
      </c>
      <c r="I7" s="117">
        <f>IF(ISERROR(NGDP_NFLD!I7/Hrs_Wkd_NFLD!I7),"..",(NGDP_NFLD!I7/Hrs_Wkd_NFLD!I7))</f>
        <v>11.602374265786079</v>
      </c>
      <c r="J7" s="117">
        <f>IF(ISERROR(NGDP_NFLD!J7/Hrs_Wkd_NFLD!J7),"..",(NGDP_NFLD!J7/Hrs_Wkd_NFLD!J7))</f>
        <v>18.973235523305643</v>
      </c>
      <c r="K7" s="117">
        <f>IF(ISERROR(NGDP_NFLD!K7/Hrs_Wkd_NFLD!K7),"..",(NGDP_NFLD!K7/Hrs_Wkd_NFLD!K7))</f>
        <v>57.816545451851859</v>
      </c>
      <c r="L7" s="117">
        <f>IF(ISERROR(NGDP_NFLD!L7/Hrs_Wkd_NFLD!L7),"..",(NGDP_NFLD!L7/Hrs_Wkd_NFLD!L7))</f>
        <v>57.099073810219046</v>
      </c>
      <c r="M7" s="117">
        <f>IF(ISERROR(NGDP_NFLD!M7/Hrs_Wkd_NFLD!M7),"..",(NGDP_NFLD!M7/Hrs_Wkd_NFLD!M7))</f>
        <v>20.7726827518349</v>
      </c>
      <c r="N7" s="117">
        <f>IF(ISERROR(NGDP_NFLD!N7/Hrs_Wkd_NFLD!N7),"..",(NGDP_NFLD!N7/Hrs_Wkd_NFLD!N7))</f>
        <v>15.347198587658392</v>
      </c>
      <c r="O7" s="117">
        <f>IF(ISERROR(NGDP_NFLD!O7/Hrs_Wkd_NFLD!O7),"..",(NGDP_NFLD!O7/Hrs_Wkd_NFLD!O7))</f>
        <v>11.142698773952052</v>
      </c>
      <c r="P7" s="117">
        <f>IF(ISERROR(NGDP_NFLD!P7/Hrs_Wkd_NFLD!P7),"..",(NGDP_NFLD!P7/Hrs_Wkd_NFLD!P7))</f>
        <v>11.566279588503336</v>
      </c>
      <c r="Q7" s="117">
        <f>IF(ISERROR(NGDP_NFLD!Q7/Hrs_Wkd_NFLD!Q7),"..",(NGDP_NFLD!Q7/Hrs_Wkd_NFLD!Q7))</f>
        <v>14.670794052503885</v>
      </c>
      <c r="R7" s="55"/>
      <c r="T7" s="6"/>
    </row>
    <row r="8" spans="1:20">
      <c r="A8" s="5">
        <v>2000</v>
      </c>
      <c r="B8" s="16">
        <f>IF(ISERROR(NGDP_NFLD!B8/Hrs_Wkd_NFLD!B8),"..",(NGDP_NFLD!B8/Hrs_Wkd_NFLD!B8))</f>
        <v>32.496094570642299</v>
      </c>
      <c r="C8" s="117">
        <f>IF(ISERROR(NGDP_NFLD!C8/Hrs_Wkd_NFLD!C8),"..",(NGDP_NFLD!C8/Hrs_Wkd_NFLD!C8))</f>
        <v>28.231013353059261</v>
      </c>
      <c r="D8" s="117">
        <f>IF(ISERROR(NGDP_NFLD!D8/Hrs_Wkd_NFLD!D8),"..",(NGDP_NFLD!D8/Hrs_Wkd_NFLD!D8))</f>
        <v>237.63583814998609</v>
      </c>
      <c r="E8" s="117">
        <f>IF(ISERROR(NGDP_NFLD!E8/Hrs_Wkd_NFLD!E8),"..",(NGDP_NFLD!E8/Hrs_Wkd_NFLD!E8))</f>
        <v>109.02381590854461</v>
      </c>
      <c r="F8" s="117">
        <f>IF(ISERROR(NGDP_NFLD!F8/Hrs_Wkd_NFLD!F8),"..",(NGDP_NFLD!F8/Hrs_Wkd_NFLD!F8))</f>
        <v>23.027533495341263</v>
      </c>
      <c r="G8" s="117">
        <f>IF(ISERROR(NGDP_NFLD!G8/Hrs_Wkd_NFLD!G8),"..",(NGDP_NFLD!G8/Hrs_Wkd_NFLD!G8))</f>
        <v>27.707819986890943</v>
      </c>
      <c r="H8" s="117">
        <f>IF(ISERROR(NGDP_NFLD!H8/Hrs_Wkd_NFLD!H8),"..",(NGDP_NFLD!H8/Hrs_Wkd_NFLD!H8))</f>
        <v>31.524817392141234</v>
      </c>
      <c r="I8" s="117">
        <f>IF(ISERROR(NGDP_NFLD!I8/Hrs_Wkd_NFLD!I8),"..",(NGDP_NFLD!I8/Hrs_Wkd_NFLD!I8))</f>
        <v>12.629134189201528</v>
      </c>
      <c r="J8" s="117">
        <f>IF(ISERROR(NGDP_NFLD!J8/Hrs_Wkd_NFLD!J8),"..",(NGDP_NFLD!J8/Hrs_Wkd_NFLD!J8))</f>
        <v>21.127527421118039</v>
      </c>
      <c r="K8" s="117">
        <f>IF(ISERROR(NGDP_NFLD!K8/Hrs_Wkd_NFLD!K8),"..",(NGDP_NFLD!K8/Hrs_Wkd_NFLD!K8))</f>
        <v>63.976303626312351</v>
      </c>
      <c r="L8" s="117">
        <f>IF(ISERROR(NGDP_NFLD!L8/Hrs_Wkd_NFLD!L8),"..",(NGDP_NFLD!L8/Hrs_Wkd_NFLD!L8))</f>
        <v>59.399632742023591</v>
      </c>
      <c r="M8" s="117">
        <f>IF(ISERROR(NGDP_NFLD!M8/Hrs_Wkd_NFLD!M8),"..",(NGDP_NFLD!M8/Hrs_Wkd_NFLD!M8))</f>
        <v>21.794704833297118</v>
      </c>
      <c r="N8" s="117">
        <f>IF(ISERROR(NGDP_NFLD!N8/Hrs_Wkd_NFLD!N8),"..",(NGDP_NFLD!N8/Hrs_Wkd_NFLD!N8))</f>
        <v>16.472645668746033</v>
      </c>
      <c r="O8" s="117">
        <f>IF(ISERROR(NGDP_NFLD!O8/Hrs_Wkd_NFLD!O8),"..",(NGDP_NFLD!O8/Hrs_Wkd_NFLD!O8))</f>
        <v>11.464909326319638</v>
      </c>
      <c r="P8" s="117">
        <f>IF(ISERROR(NGDP_NFLD!P8/Hrs_Wkd_NFLD!P8),"..",(NGDP_NFLD!P8/Hrs_Wkd_NFLD!P8))</f>
        <v>11.701139451277244</v>
      </c>
      <c r="Q8" s="117">
        <f>IF(ISERROR(NGDP_NFLD!Q8/Hrs_Wkd_NFLD!Q8),"..",(NGDP_NFLD!Q8/Hrs_Wkd_NFLD!Q8))</f>
        <v>17.068861777601914</v>
      </c>
      <c r="R8" s="55"/>
      <c r="T8" s="6"/>
    </row>
    <row r="9" spans="1:20">
      <c r="A9" s="5">
        <v>2001</v>
      </c>
      <c r="B9" s="16">
        <f>IF(ISERROR(NGDP_NFLD!B9/Hrs_Wkd_NFLD!B9),"..",(NGDP_NFLD!B9/Hrs_Wkd_NFLD!B9))</f>
        <v>31.511421240224241</v>
      </c>
      <c r="C9" s="117">
        <f>IF(ISERROR(NGDP_NFLD!C9/Hrs_Wkd_NFLD!C9),"..",(NGDP_NFLD!C9/Hrs_Wkd_NFLD!C9))</f>
        <v>32.560857866440074</v>
      </c>
      <c r="D9" s="117">
        <f>IF(ISERROR(NGDP_NFLD!D9/Hrs_Wkd_NFLD!D9),"..",(NGDP_NFLD!D9/Hrs_Wkd_NFLD!D9))</f>
        <v>258.5812430410989</v>
      </c>
      <c r="E9" s="117">
        <f>IF(ISERROR(NGDP_NFLD!E9/Hrs_Wkd_NFLD!E9),"..",(NGDP_NFLD!E9/Hrs_Wkd_NFLD!E9))</f>
        <v>108.79576820625286</v>
      </c>
      <c r="F9" s="117">
        <f>IF(ISERROR(NGDP_NFLD!F9/Hrs_Wkd_NFLD!F9),"..",(NGDP_NFLD!F9/Hrs_Wkd_NFLD!F9))</f>
        <v>23.728161549584069</v>
      </c>
      <c r="G9" s="117">
        <f>IF(ISERROR(NGDP_NFLD!G9/Hrs_Wkd_NFLD!G9),"..",(NGDP_NFLD!G9/Hrs_Wkd_NFLD!G9))</f>
        <v>25.691525645921175</v>
      </c>
      <c r="H9" s="117">
        <f>IF(ISERROR(NGDP_NFLD!H9/Hrs_Wkd_NFLD!H9),"..",(NGDP_NFLD!H9/Hrs_Wkd_NFLD!H9))</f>
        <v>28.854841985418251</v>
      </c>
      <c r="I9" s="117">
        <f>IF(ISERROR(NGDP_NFLD!I9/Hrs_Wkd_NFLD!I9),"..",(NGDP_NFLD!I9/Hrs_Wkd_NFLD!I9))</f>
        <v>13.257866604646354</v>
      </c>
      <c r="J9" s="117">
        <f>IF(ISERROR(NGDP_NFLD!J9/Hrs_Wkd_NFLD!J9),"..",(NGDP_NFLD!J9/Hrs_Wkd_NFLD!J9))</f>
        <v>21.253911282822312</v>
      </c>
      <c r="K9" s="117">
        <f>IF(ISERROR(NGDP_NFLD!K9/Hrs_Wkd_NFLD!K9),"..",(NGDP_NFLD!K9/Hrs_Wkd_NFLD!K9))</f>
        <v>60.020208612724538</v>
      </c>
      <c r="L9" s="117">
        <f>IF(ISERROR(NGDP_NFLD!L9/Hrs_Wkd_NFLD!L9),"..",(NGDP_NFLD!L9/Hrs_Wkd_NFLD!L9))</f>
        <v>67.317862986122478</v>
      </c>
      <c r="M9" s="117">
        <f>IF(ISERROR(NGDP_NFLD!M9/Hrs_Wkd_NFLD!M9),"..",(NGDP_NFLD!M9/Hrs_Wkd_NFLD!M9))</f>
        <v>22.061405769603905</v>
      </c>
      <c r="N9" s="117">
        <f>IF(ISERROR(NGDP_NFLD!N9/Hrs_Wkd_NFLD!N9),"..",(NGDP_NFLD!N9/Hrs_Wkd_NFLD!N9))</f>
        <v>15.947116519746626</v>
      </c>
      <c r="O9" s="117">
        <f>IF(ISERROR(NGDP_NFLD!O9/Hrs_Wkd_NFLD!O9),"..",(NGDP_NFLD!O9/Hrs_Wkd_NFLD!O9))</f>
        <v>10.537750928185723</v>
      </c>
      <c r="P9" s="117">
        <f>IF(ISERROR(NGDP_NFLD!P9/Hrs_Wkd_NFLD!P9),"..",(NGDP_NFLD!P9/Hrs_Wkd_NFLD!P9))</f>
        <v>11.103134109244854</v>
      </c>
      <c r="Q9" s="117">
        <f>IF(ISERROR(NGDP_NFLD!Q9/Hrs_Wkd_NFLD!Q9),"..",(NGDP_NFLD!Q9/Hrs_Wkd_NFLD!Q9))</f>
        <v>18.224258740800707</v>
      </c>
      <c r="R9" s="55"/>
      <c r="T9" s="6"/>
    </row>
    <row r="10" spans="1:20">
      <c r="A10" s="5">
        <v>2002</v>
      </c>
      <c r="B10" s="16">
        <f>IF(ISERROR(NGDP_NFLD!B10/Hrs_Wkd_NFLD!B10),"..",(NGDP_NFLD!B10/Hrs_Wkd_NFLD!B10))</f>
        <v>39.02197028564499</v>
      </c>
      <c r="C10" s="117">
        <f>IF(ISERROR(NGDP_NFLD!C10/Hrs_Wkd_NFLD!C10),"..",(NGDP_NFLD!C10/Hrs_Wkd_NFLD!C10))</f>
        <v>32.123431148955866</v>
      </c>
      <c r="D10" s="117">
        <f>IF(ISERROR(NGDP_NFLD!D10/Hrs_Wkd_NFLD!D10),"..",(NGDP_NFLD!D10/Hrs_Wkd_NFLD!D10))</f>
        <v>473.65585449286442</v>
      </c>
      <c r="E10" s="117">
        <f>IF(ISERROR(NGDP_NFLD!E10/Hrs_Wkd_NFLD!E10),"..",(NGDP_NFLD!E10/Hrs_Wkd_NFLD!E10))</f>
        <v>151.96557257524896</v>
      </c>
      <c r="F10" s="117">
        <f>IF(ISERROR(NGDP_NFLD!F10/Hrs_Wkd_NFLD!F10),"..",(NGDP_NFLD!F10/Hrs_Wkd_NFLD!F10))</f>
        <v>24.89927190999618</v>
      </c>
      <c r="G10" s="117">
        <f>IF(ISERROR(NGDP_NFLD!G10/Hrs_Wkd_NFLD!G10),"..",(NGDP_NFLD!G10/Hrs_Wkd_NFLD!G10))</f>
        <v>25.882507106933961</v>
      </c>
      <c r="H10" s="117">
        <f>IF(ISERROR(NGDP_NFLD!H10/Hrs_Wkd_NFLD!H10),"..",(NGDP_NFLD!H10/Hrs_Wkd_NFLD!H10))</f>
        <v>28.018748825876933</v>
      </c>
      <c r="I10" s="117">
        <f>IF(ISERROR(NGDP_NFLD!I10/Hrs_Wkd_NFLD!I10),"..",(NGDP_NFLD!I10/Hrs_Wkd_NFLD!I10))</f>
        <v>13.265228134440216</v>
      </c>
      <c r="J10" s="117">
        <f>IF(ISERROR(NGDP_NFLD!J10/Hrs_Wkd_NFLD!J10),"..",(NGDP_NFLD!J10/Hrs_Wkd_NFLD!J10))</f>
        <v>22.364330819878148</v>
      </c>
      <c r="K10" s="117">
        <f>IF(ISERROR(NGDP_NFLD!K10/Hrs_Wkd_NFLD!K10),"..",(NGDP_NFLD!K10/Hrs_Wkd_NFLD!K10))</f>
        <v>72.849193846066768</v>
      </c>
      <c r="L10" s="117">
        <f>IF(ISERROR(NGDP_NFLD!L10/Hrs_Wkd_NFLD!L10),"..",(NGDP_NFLD!L10/Hrs_Wkd_NFLD!L10))</f>
        <v>68.840214639613947</v>
      </c>
      <c r="M10" s="117">
        <f>IF(ISERROR(NGDP_NFLD!M10/Hrs_Wkd_NFLD!M10),"..",(NGDP_NFLD!M10/Hrs_Wkd_NFLD!M10))</f>
        <v>24.38418118914915</v>
      </c>
      <c r="N10" s="117">
        <f>IF(ISERROR(NGDP_NFLD!N10/Hrs_Wkd_NFLD!N10),"..",(NGDP_NFLD!N10/Hrs_Wkd_NFLD!N10))</f>
        <v>16.620104965516237</v>
      </c>
      <c r="O10" s="117">
        <f>IF(ISERROR(NGDP_NFLD!O10/Hrs_Wkd_NFLD!O10),"..",(NGDP_NFLD!O10/Hrs_Wkd_NFLD!O10))</f>
        <v>13.499482308971167</v>
      </c>
      <c r="P10" s="117">
        <f>IF(ISERROR(NGDP_NFLD!P10/Hrs_Wkd_NFLD!P10),"..",(NGDP_NFLD!P10/Hrs_Wkd_NFLD!P10))</f>
        <v>11.91670522644006</v>
      </c>
      <c r="Q10" s="117">
        <f>IF(ISERROR(NGDP_NFLD!Q10/Hrs_Wkd_NFLD!Q10),"..",(NGDP_NFLD!Q10/Hrs_Wkd_NFLD!Q10))</f>
        <v>19.502280173773009</v>
      </c>
      <c r="R10" s="55"/>
      <c r="T10" s="6"/>
    </row>
    <row r="11" spans="1:20">
      <c r="A11" s="5">
        <v>2003</v>
      </c>
      <c r="B11" s="16">
        <f>IF(ISERROR(NGDP_NFLD!B11/Hrs_Wkd_NFLD!B11),"..",(NGDP_NFLD!B11/Hrs_Wkd_NFLD!B11))</f>
        <v>44.02031545191889</v>
      </c>
      <c r="C11" s="117">
        <f>IF(ISERROR(NGDP_NFLD!C11/Hrs_Wkd_NFLD!C11),"..",(NGDP_NFLD!C11/Hrs_Wkd_NFLD!C11))</f>
        <v>37.486739909262859</v>
      </c>
      <c r="D11" s="117">
        <f>IF(ISERROR(NGDP_NFLD!D11/Hrs_Wkd_NFLD!D11),"..",(NGDP_NFLD!D11/Hrs_Wkd_NFLD!D11))</f>
        <v>594.43075521192463</v>
      </c>
      <c r="E11" s="117">
        <f>IF(ISERROR(NGDP_NFLD!E11/Hrs_Wkd_NFLD!E11),"..",(NGDP_NFLD!E11/Hrs_Wkd_NFLD!E11))</f>
        <v>145.66906120025078</v>
      </c>
      <c r="F11" s="117">
        <f>IF(ISERROR(NGDP_NFLD!F11/Hrs_Wkd_NFLD!F11),"..",(NGDP_NFLD!F11/Hrs_Wkd_NFLD!F11))</f>
        <v>26.860994983388903</v>
      </c>
      <c r="G11" s="117">
        <f>IF(ISERROR(NGDP_NFLD!G11/Hrs_Wkd_NFLD!G11),"..",(NGDP_NFLD!G11/Hrs_Wkd_NFLD!G11))</f>
        <v>26.459915502884066</v>
      </c>
      <c r="H11" s="117">
        <f>IF(ISERROR(NGDP_NFLD!H11/Hrs_Wkd_NFLD!H11),"..",(NGDP_NFLD!H11/Hrs_Wkd_NFLD!H11))</f>
        <v>30.560758865344049</v>
      </c>
      <c r="I11" s="117">
        <f>IF(ISERROR(NGDP_NFLD!I11/Hrs_Wkd_NFLD!I11),"..",(NGDP_NFLD!I11/Hrs_Wkd_NFLD!I11))</f>
        <v>15.318309257082134</v>
      </c>
      <c r="J11" s="117">
        <f>IF(ISERROR(NGDP_NFLD!J11/Hrs_Wkd_NFLD!J11),"..",(NGDP_NFLD!J11/Hrs_Wkd_NFLD!J11))</f>
        <v>23.358382785068862</v>
      </c>
      <c r="K11" s="117">
        <f>IF(ISERROR(NGDP_NFLD!K11/Hrs_Wkd_NFLD!K11),"..",(NGDP_NFLD!K11/Hrs_Wkd_NFLD!K11))</f>
        <v>72.920507192732472</v>
      </c>
      <c r="L11" s="117">
        <f>IF(ISERROR(NGDP_NFLD!L11/Hrs_Wkd_NFLD!L11),"..",(NGDP_NFLD!L11/Hrs_Wkd_NFLD!L11))</f>
        <v>64.495890086286195</v>
      </c>
      <c r="M11" s="117">
        <f>IF(ISERROR(NGDP_NFLD!M11/Hrs_Wkd_NFLD!M11),"..",(NGDP_NFLD!M11/Hrs_Wkd_NFLD!M11))</f>
        <v>26.431838094743092</v>
      </c>
      <c r="N11" s="117">
        <f>IF(ISERROR(NGDP_NFLD!N11/Hrs_Wkd_NFLD!N11),"..",(NGDP_NFLD!N11/Hrs_Wkd_NFLD!N11))</f>
        <v>16.95024007131855</v>
      </c>
      <c r="O11" s="117">
        <f>IF(ISERROR(NGDP_NFLD!O11/Hrs_Wkd_NFLD!O11),"..",(NGDP_NFLD!O11/Hrs_Wkd_NFLD!O11))</f>
        <v>11.575670570704697</v>
      </c>
      <c r="P11" s="117">
        <f>IF(ISERROR(NGDP_NFLD!P11/Hrs_Wkd_NFLD!P11),"..",(NGDP_NFLD!P11/Hrs_Wkd_NFLD!P11))</f>
        <v>12.446163934788071</v>
      </c>
      <c r="Q11" s="117">
        <f>IF(ISERROR(NGDP_NFLD!Q11/Hrs_Wkd_NFLD!Q11),"..",(NGDP_NFLD!Q11/Hrs_Wkd_NFLD!Q11))</f>
        <v>20.1734718866431</v>
      </c>
      <c r="R11" s="55"/>
      <c r="T11" s="6"/>
    </row>
    <row r="12" spans="1:20">
      <c r="A12" s="5">
        <v>2004</v>
      </c>
      <c r="B12" s="16">
        <f>IF(ISERROR(NGDP_NFLD!B12/Hrs_Wkd_NFLD!B12),"..",(NGDP_NFLD!B12/Hrs_Wkd_NFLD!B12))</f>
        <v>47.145476577122992</v>
      </c>
      <c r="C12" s="117">
        <f>IF(ISERROR(NGDP_NFLD!C12/Hrs_Wkd_NFLD!C12),"..",(NGDP_NFLD!C12/Hrs_Wkd_NFLD!C12))</f>
        <v>45.080340488151812</v>
      </c>
      <c r="D12" s="117">
        <f>IF(ISERROR(NGDP_NFLD!D12/Hrs_Wkd_NFLD!D12),"..",(NGDP_NFLD!D12/Hrs_Wkd_NFLD!D12))</f>
        <v>672.93051138015278</v>
      </c>
      <c r="E12" s="117">
        <f>IF(ISERROR(NGDP_NFLD!E12/Hrs_Wkd_NFLD!E12),"..",(NGDP_NFLD!E12/Hrs_Wkd_NFLD!E12))</f>
        <v>137.13636405262554</v>
      </c>
      <c r="F12" s="117">
        <f>IF(ISERROR(NGDP_NFLD!F12/Hrs_Wkd_NFLD!F12),"..",(NGDP_NFLD!F12/Hrs_Wkd_NFLD!F12))</f>
        <v>27.603606798357504</v>
      </c>
      <c r="G12" s="117">
        <f>IF(ISERROR(NGDP_NFLD!G12/Hrs_Wkd_NFLD!G12),"..",(NGDP_NFLD!G12/Hrs_Wkd_NFLD!G12))</f>
        <v>25.480013834118758</v>
      </c>
      <c r="H12" s="117">
        <f>IF(ISERROR(NGDP_NFLD!H12/Hrs_Wkd_NFLD!H12),"..",(NGDP_NFLD!H12/Hrs_Wkd_NFLD!H12))</f>
        <v>32.182331365329645</v>
      </c>
      <c r="I12" s="117">
        <f>IF(ISERROR(NGDP_NFLD!I12/Hrs_Wkd_NFLD!I12),"..",(NGDP_NFLD!I12/Hrs_Wkd_NFLD!I12))</f>
        <v>15.26904794997002</v>
      </c>
      <c r="J12" s="117">
        <f>IF(ISERROR(NGDP_NFLD!J12/Hrs_Wkd_NFLD!J12),"..",(NGDP_NFLD!J12/Hrs_Wkd_NFLD!J12))</f>
        <v>23.026862435803924</v>
      </c>
      <c r="K12" s="117">
        <f>IF(ISERROR(NGDP_NFLD!K12/Hrs_Wkd_NFLD!K12),"..",(NGDP_NFLD!K12/Hrs_Wkd_NFLD!K12))</f>
        <v>67.333287683325679</v>
      </c>
      <c r="L12" s="117">
        <f>IF(ISERROR(NGDP_NFLD!L12/Hrs_Wkd_NFLD!L12),"..",(NGDP_NFLD!L12/Hrs_Wkd_NFLD!L12))</f>
        <v>66.050939232097221</v>
      </c>
      <c r="M12" s="117">
        <f>IF(ISERROR(NGDP_NFLD!M12/Hrs_Wkd_NFLD!M12),"..",(NGDP_NFLD!M12/Hrs_Wkd_NFLD!M12))</f>
        <v>26.631986686493356</v>
      </c>
      <c r="N12" s="117">
        <f>IF(ISERROR(NGDP_NFLD!N12/Hrs_Wkd_NFLD!N12),"..",(NGDP_NFLD!N12/Hrs_Wkd_NFLD!N12))</f>
        <v>19.624705985989177</v>
      </c>
      <c r="O12" s="117">
        <f>IF(ISERROR(NGDP_NFLD!O12/Hrs_Wkd_NFLD!O12),"..",(NGDP_NFLD!O12/Hrs_Wkd_NFLD!O12))</f>
        <v>14.960084868703069</v>
      </c>
      <c r="P12" s="117">
        <f>IF(ISERROR(NGDP_NFLD!P12/Hrs_Wkd_NFLD!P12),"..",(NGDP_NFLD!P12/Hrs_Wkd_NFLD!P12))</f>
        <v>12.976461765206881</v>
      </c>
      <c r="Q12" s="117">
        <f>IF(ISERROR(NGDP_NFLD!Q12/Hrs_Wkd_NFLD!Q12),"..",(NGDP_NFLD!Q12/Hrs_Wkd_NFLD!Q12))</f>
        <v>22.332495656904911</v>
      </c>
      <c r="R12" s="55"/>
      <c r="T12" s="6"/>
    </row>
    <row r="13" spans="1:20">
      <c r="A13" s="5">
        <v>2005</v>
      </c>
      <c r="B13" s="16">
        <f>IF(ISERROR(NGDP_NFLD!B13/Hrs_Wkd_NFLD!B13),"..",(NGDP_NFLD!B13/Hrs_Wkd_NFLD!B13))</f>
        <v>56.378129577675317</v>
      </c>
      <c r="C13" s="117">
        <f>IF(ISERROR(NGDP_NFLD!C13/Hrs_Wkd_NFLD!C13),"..",(NGDP_NFLD!C13/Hrs_Wkd_NFLD!C13))</f>
        <v>37.20492907422291</v>
      </c>
      <c r="D13" s="117">
        <f>IF(ISERROR(NGDP_NFLD!D13/Hrs_Wkd_NFLD!D13),"..",(NGDP_NFLD!D13/Hrs_Wkd_NFLD!D13))</f>
        <v>738.93801105796547</v>
      </c>
      <c r="E13" s="117">
        <f>IF(ISERROR(NGDP_NFLD!E13/Hrs_Wkd_NFLD!E13),"..",(NGDP_NFLD!E13/Hrs_Wkd_NFLD!E13))</f>
        <v>148.42980714200402</v>
      </c>
      <c r="F13" s="117">
        <f>IF(ISERROR(NGDP_NFLD!F13/Hrs_Wkd_NFLD!F13),"..",(NGDP_NFLD!F13/Hrs_Wkd_NFLD!F13))</f>
        <v>31.64989628797359</v>
      </c>
      <c r="G13" s="117">
        <f>IF(ISERROR(NGDP_NFLD!G13/Hrs_Wkd_NFLD!G13),"..",(NGDP_NFLD!G13/Hrs_Wkd_NFLD!G13))</f>
        <v>29.555392150446444</v>
      </c>
      <c r="H13" s="117">
        <f>IF(ISERROR(NGDP_NFLD!H13/Hrs_Wkd_NFLD!H13),"..",(NGDP_NFLD!H13/Hrs_Wkd_NFLD!H13))</f>
        <v>35.938956376018936</v>
      </c>
      <c r="I13" s="117">
        <f>IF(ISERROR(NGDP_NFLD!I13/Hrs_Wkd_NFLD!I13),"..",(NGDP_NFLD!I13/Hrs_Wkd_NFLD!I13))</f>
        <v>15.929382485819412</v>
      </c>
      <c r="J13" s="117">
        <f>IF(ISERROR(NGDP_NFLD!J13/Hrs_Wkd_NFLD!J13),"..",(NGDP_NFLD!J13/Hrs_Wkd_NFLD!J13))</f>
        <v>27.872247130266054</v>
      </c>
      <c r="K13" s="117">
        <f>IF(ISERROR(NGDP_NFLD!K13/Hrs_Wkd_NFLD!K13),"..",(NGDP_NFLD!K13/Hrs_Wkd_NFLD!K13))</f>
        <v>72.381313351415059</v>
      </c>
      <c r="L13" s="117">
        <f>IF(ISERROR(NGDP_NFLD!L13/Hrs_Wkd_NFLD!L13),"..",(NGDP_NFLD!L13/Hrs_Wkd_NFLD!L13))</f>
        <v>71.129983459125881</v>
      </c>
      <c r="M13" s="117">
        <f>IF(ISERROR(NGDP_NFLD!M13/Hrs_Wkd_NFLD!M13),"..",(NGDP_NFLD!M13/Hrs_Wkd_NFLD!M13))</f>
        <v>30.047988476295107</v>
      </c>
      <c r="N13" s="117">
        <f>IF(ISERROR(NGDP_NFLD!N13/Hrs_Wkd_NFLD!N13),"..",(NGDP_NFLD!N13/Hrs_Wkd_NFLD!N13))</f>
        <v>19.76930034318012</v>
      </c>
      <c r="O13" s="117">
        <f>IF(ISERROR(NGDP_NFLD!O13/Hrs_Wkd_NFLD!O13),"..",(NGDP_NFLD!O13/Hrs_Wkd_NFLD!O13))</f>
        <v>13.521265453941783</v>
      </c>
      <c r="P13" s="117">
        <f>IF(ISERROR(NGDP_NFLD!P13/Hrs_Wkd_NFLD!P13),"..",(NGDP_NFLD!P13/Hrs_Wkd_NFLD!P13))</f>
        <v>13.840749430533711</v>
      </c>
      <c r="Q13" s="117">
        <f>IF(ISERROR(NGDP_NFLD!Q13/Hrs_Wkd_NFLD!Q13),"..",(NGDP_NFLD!Q13/Hrs_Wkd_NFLD!Q13))</f>
        <v>22.258191770560455</v>
      </c>
      <c r="R13" s="55"/>
      <c r="T13" s="6"/>
    </row>
    <row r="14" spans="1:20">
      <c r="A14" s="5">
        <v>2006</v>
      </c>
      <c r="B14" s="16">
        <f>IF(ISERROR(NGDP_NFLD!B14/Hrs_Wkd_NFLD!B14),"..",(NGDP_NFLD!B14/Hrs_Wkd_NFLD!B14))</f>
        <v>62.27617369423924</v>
      </c>
      <c r="C14" s="117">
        <f>IF(ISERROR(NGDP_NFLD!C14/Hrs_Wkd_NFLD!C14),"..",(NGDP_NFLD!C14/Hrs_Wkd_NFLD!C14))</f>
        <v>36.556038539790606</v>
      </c>
      <c r="D14" s="117">
        <f>IF(ISERROR(NGDP_NFLD!D14/Hrs_Wkd_NFLD!D14),"..",(NGDP_NFLD!D14/Hrs_Wkd_NFLD!D14))</f>
        <v>779.58627072695356</v>
      </c>
      <c r="E14" s="117">
        <f>IF(ISERROR(NGDP_NFLD!E14/Hrs_Wkd_NFLD!E14),"..",(NGDP_NFLD!E14/Hrs_Wkd_NFLD!E14))</f>
        <v>165.73160333068964</v>
      </c>
      <c r="F14" s="117">
        <f>IF(ISERROR(NGDP_NFLD!F14/Hrs_Wkd_NFLD!F14),"..",(NGDP_NFLD!F14/Hrs_Wkd_NFLD!F14))</f>
        <v>32.804209557408285</v>
      </c>
      <c r="G14" s="117">
        <f>IF(ISERROR(NGDP_NFLD!G14/Hrs_Wkd_NFLD!G14),"..",(NGDP_NFLD!G14/Hrs_Wkd_NFLD!G14))</f>
        <v>31.670517515161798</v>
      </c>
      <c r="H14" s="117">
        <f>IF(ISERROR(NGDP_NFLD!H14/Hrs_Wkd_NFLD!H14),"..",(NGDP_NFLD!H14/Hrs_Wkd_NFLD!H14))</f>
        <v>39.655427560811567</v>
      </c>
      <c r="I14" s="117">
        <f>IF(ISERROR(NGDP_NFLD!I14/Hrs_Wkd_NFLD!I14),"..",(NGDP_NFLD!I14/Hrs_Wkd_NFLD!I14))</f>
        <v>15.754182594474448</v>
      </c>
      <c r="J14" s="117">
        <f>IF(ISERROR(NGDP_NFLD!J14/Hrs_Wkd_NFLD!J14),"..",(NGDP_NFLD!J14/Hrs_Wkd_NFLD!J14))</f>
        <v>28.938823811692068</v>
      </c>
      <c r="K14" s="117">
        <f>IF(ISERROR(NGDP_NFLD!K14/Hrs_Wkd_NFLD!K14),"..",(NGDP_NFLD!K14/Hrs_Wkd_NFLD!K14))</f>
        <v>78.309660669790716</v>
      </c>
      <c r="L14" s="117">
        <f>IF(ISERROR(NGDP_NFLD!L14/Hrs_Wkd_NFLD!L14),"..",(NGDP_NFLD!L14/Hrs_Wkd_NFLD!L14))</f>
        <v>76.602084167336301</v>
      </c>
      <c r="M14" s="117">
        <f>IF(ISERROR(NGDP_NFLD!M14/Hrs_Wkd_NFLD!M14),"..",(NGDP_NFLD!M14/Hrs_Wkd_NFLD!M14))</f>
        <v>29.866405616907322</v>
      </c>
      <c r="N14" s="117">
        <f>IF(ISERROR(NGDP_NFLD!N14/Hrs_Wkd_NFLD!N14),"..",(NGDP_NFLD!N14/Hrs_Wkd_NFLD!N14))</f>
        <v>20.455078409531229</v>
      </c>
      <c r="O14" s="117">
        <f>IF(ISERROR(NGDP_NFLD!O14/Hrs_Wkd_NFLD!O14),"..",(NGDP_NFLD!O14/Hrs_Wkd_NFLD!O14))</f>
        <v>11.443265603019917</v>
      </c>
      <c r="P14" s="117">
        <f>IF(ISERROR(NGDP_NFLD!P14/Hrs_Wkd_NFLD!P14),"..",(NGDP_NFLD!P14/Hrs_Wkd_NFLD!P14))</f>
        <v>14.567187441554431</v>
      </c>
      <c r="Q14" s="117">
        <f>IF(ISERROR(NGDP_NFLD!Q14/Hrs_Wkd_NFLD!Q14),"..",(NGDP_NFLD!Q14/Hrs_Wkd_NFLD!Q14))</f>
        <v>21.160056746315131</v>
      </c>
      <c r="R14" s="55"/>
      <c r="T14" s="6"/>
    </row>
    <row r="15" spans="1:20">
      <c r="A15" s="5">
        <v>2007</v>
      </c>
      <c r="B15" s="16">
        <f>IF(ISERROR(NGDP_NFLD!B15/Hrs_Wkd_NFLD!B15),"..",(NGDP_NFLD!B15/Hrs_Wkd_NFLD!B15))</f>
        <v>75.776444328457927</v>
      </c>
      <c r="C15" s="117">
        <f>IF(ISERROR(NGDP_NFLD!C15/Hrs_Wkd_NFLD!C15),"..",(NGDP_NFLD!C15/Hrs_Wkd_NFLD!C15))</f>
        <v>47.608314932391089</v>
      </c>
      <c r="D15" s="117">
        <f>IF(ISERROR(NGDP_NFLD!D15/Hrs_Wkd_NFLD!D15),"..",(NGDP_NFLD!D15/Hrs_Wkd_NFLD!D15))</f>
        <v>996.66326840058423</v>
      </c>
      <c r="E15" s="117">
        <f>IF(ISERROR(NGDP_NFLD!E15/Hrs_Wkd_NFLD!E15),"..",(NGDP_NFLD!E15/Hrs_Wkd_NFLD!E15))</f>
        <v>150.42734671979343</v>
      </c>
      <c r="F15" s="117">
        <f>IF(ISERROR(NGDP_NFLD!F15/Hrs_Wkd_NFLD!F15),"..",(NGDP_NFLD!F15/Hrs_Wkd_NFLD!F15))</f>
        <v>35.470452368568807</v>
      </c>
      <c r="G15" s="117">
        <f>IF(ISERROR(NGDP_NFLD!G15/Hrs_Wkd_NFLD!G15),"..",(NGDP_NFLD!G15/Hrs_Wkd_NFLD!G15))</f>
        <v>32.823399906370881</v>
      </c>
      <c r="H15" s="117">
        <f>IF(ISERROR(NGDP_NFLD!H15/Hrs_Wkd_NFLD!H15),"..",(NGDP_NFLD!H15/Hrs_Wkd_NFLD!H15))</f>
        <v>42.037586083410339</v>
      </c>
      <c r="I15" s="117">
        <f>IF(ISERROR(NGDP_NFLD!I15/Hrs_Wkd_NFLD!I15),"..",(NGDP_NFLD!I15/Hrs_Wkd_NFLD!I15))</f>
        <v>18.346031219574684</v>
      </c>
      <c r="J15" s="117">
        <f>IF(ISERROR(NGDP_NFLD!J15/Hrs_Wkd_NFLD!J15),"..",(NGDP_NFLD!J15/Hrs_Wkd_NFLD!J15))</f>
        <v>30.84188314041398</v>
      </c>
      <c r="K15" s="117">
        <f>IF(ISERROR(NGDP_NFLD!K15/Hrs_Wkd_NFLD!K15),"..",(NGDP_NFLD!K15/Hrs_Wkd_NFLD!K15))</f>
        <v>55.117586888954591</v>
      </c>
      <c r="L15" s="117">
        <f>IF(ISERROR(NGDP_NFLD!L15/Hrs_Wkd_NFLD!L15),"..",(NGDP_NFLD!L15/Hrs_Wkd_NFLD!L15))</f>
        <v>74.555800623263892</v>
      </c>
      <c r="M15" s="117">
        <f>IF(ISERROR(NGDP_NFLD!M15/Hrs_Wkd_NFLD!M15),"..",(NGDP_NFLD!M15/Hrs_Wkd_NFLD!M15))</f>
        <v>31.418040838389206</v>
      </c>
      <c r="N15" s="117">
        <f>IF(ISERROR(NGDP_NFLD!N15/Hrs_Wkd_NFLD!N15),"..",(NGDP_NFLD!N15/Hrs_Wkd_NFLD!N15))</f>
        <v>22.239919432951531</v>
      </c>
      <c r="O15" s="117">
        <f>IF(ISERROR(NGDP_NFLD!O15/Hrs_Wkd_NFLD!O15),"..",(NGDP_NFLD!O15/Hrs_Wkd_NFLD!O15))</f>
        <v>13.706002809357248</v>
      </c>
      <c r="P15" s="117">
        <f>IF(ISERROR(NGDP_NFLD!P15/Hrs_Wkd_NFLD!P15),"..",(NGDP_NFLD!P15/Hrs_Wkd_NFLD!P15))</f>
        <v>15.380075930549545</v>
      </c>
      <c r="Q15" s="117">
        <f>IF(ISERROR(NGDP_NFLD!Q15/Hrs_Wkd_NFLD!Q15),"..",(NGDP_NFLD!Q15/Hrs_Wkd_NFLD!Q15))</f>
        <v>23.661887046874146</v>
      </c>
      <c r="R15" s="55"/>
      <c r="T15" s="6"/>
    </row>
    <row r="16" spans="1:20">
      <c r="A16" s="5">
        <v>2008</v>
      </c>
      <c r="B16" s="16">
        <f>IF(ISERROR(NGDP_NFLD!B16/Hrs_Wkd_NFLD!B16),"..",(NGDP_NFLD!B16/Hrs_Wkd_NFLD!B16))</f>
        <v>85.078269423622999</v>
      </c>
      <c r="C16" s="117">
        <f>IF(ISERROR(NGDP_NFLD!C16/Hrs_Wkd_NFLD!C16),"..",(NGDP_NFLD!C16/Hrs_Wkd_NFLD!C16))</f>
        <v>55.13358356359106</v>
      </c>
      <c r="D16" s="117">
        <f>IF(ISERROR(NGDP_NFLD!D16/Hrs_Wkd_NFLD!D16),"..",(NGDP_NFLD!D16/Hrs_Wkd_NFLD!D16))</f>
        <v>1041.7095872400391</v>
      </c>
      <c r="E16" s="117">
        <f>IF(ISERROR(NGDP_NFLD!E16/Hrs_Wkd_NFLD!E16),"..",(NGDP_NFLD!E16/Hrs_Wkd_NFLD!E16))</f>
        <v>124.93104260678274</v>
      </c>
      <c r="F16" s="117">
        <f>IF(ISERROR(NGDP_NFLD!F16/Hrs_Wkd_NFLD!F16),"..",(NGDP_NFLD!F16/Hrs_Wkd_NFLD!F16))</f>
        <v>42.890281924573721</v>
      </c>
      <c r="G16" s="117">
        <f>IF(ISERROR(NGDP_NFLD!G16/Hrs_Wkd_NFLD!G16),"..",(NGDP_NFLD!G16/Hrs_Wkd_NFLD!G16))</f>
        <v>33.792477188983568</v>
      </c>
      <c r="H16" s="117">
        <f>IF(ISERROR(NGDP_NFLD!H16/Hrs_Wkd_NFLD!H16),"..",(NGDP_NFLD!H16/Hrs_Wkd_NFLD!H16))</f>
        <v>43.538272436677588</v>
      </c>
      <c r="I16" s="117">
        <f>IF(ISERROR(NGDP_NFLD!I16/Hrs_Wkd_NFLD!I16),"..",(NGDP_NFLD!I16/Hrs_Wkd_NFLD!I16))</f>
        <v>20.208218372605579</v>
      </c>
      <c r="J16" s="117">
        <f>IF(ISERROR(NGDP_NFLD!J16/Hrs_Wkd_NFLD!J16),"..",(NGDP_NFLD!J16/Hrs_Wkd_NFLD!J16))</f>
        <v>31.608643224131658</v>
      </c>
      <c r="K16" s="117">
        <f>IF(ISERROR(NGDP_NFLD!K16/Hrs_Wkd_NFLD!K16),"..",(NGDP_NFLD!K16/Hrs_Wkd_NFLD!K16))</f>
        <v>54.714459482150275</v>
      </c>
      <c r="L16" s="117">
        <f>IF(ISERROR(NGDP_NFLD!L16/Hrs_Wkd_NFLD!L16),"..",(NGDP_NFLD!L16/Hrs_Wkd_NFLD!L16))</f>
        <v>83.233379945799911</v>
      </c>
      <c r="M16" s="117">
        <f>IF(ISERROR(NGDP_NFLD!M16/Hrs_Wkd_NFLD!M16),"..",(NGDP_NFLD!M16/Hrs_Wkd_NFLD!M16))</f>
        <v>33.087470358283539</v>
      </c>
      <c r="N16" s="117">
        <f>IF(ISERROR(NGDP_NFLD!N16/Hrs_Wkd_NFLD!N16),"..",(NGDP_NFLD!N16/Hrs_Wkd_NFLD!N16))</f>
        <v>24.9394221612033</v>
      </c>
      <c r="O16" s="117">
        <f>IF(ISERROR(NGDP_NFLD!O16/Hrs_Wkd_NFLD!O16),"..",(NGDP_NFLD!O16/Hrs_Wkd_NFLD!O16))</f>
        <v>13.791995080042007</v>
      </c>
      <c r="P16" s="117">
        <f>IF(ISERROR(NGDP_NFLD!P16/Hrs_Wkd_NFLD!P16),"..",(NGDP_NFLD!P16/Hrs_Wkd_NFLD!P16))</f>
        <v>15.954266438789716</v>
      </c>
      <c r="Q16" s="117">
        <f>IF(ISERROR(NGDP_NFLD!Q16/Hrs_Wkd_NFLD!Q16),"..",(NGDP_NFLD!Q16/Hrs_Wkd_NFLD!Q16))</f>
        <v>26.574357632524855</v>
      </c>
      <c r="R16" s="55"/>
      <c r="T16" s="6"/>
    </row>
    <row r="17" spans="1:20">
      <c r="A17" s="5">
        <v>2009</v>
      </c>
      <c r="B17" s="16">
        <f>IF(ISERROR(NGDP_NFLD!B17/Hrs_Wkd_NFLD!B17),"..",(NGDP_NFLD!B17/Hrs_Wkd_NFLD!B17))</f>
        <v>65.903016877207634</v>
      </c>
      <c r="C17" s="117">
        <f>IF(ISERROR(NGDP_NFLD!C17/Hrs_Wkd_NFLD!C17),"..",(NGDP_NFLD!C17/Hrs_Wkd_NFLD!C17))</f>
        <v>49.245673093908287</v>
      </c>
      <c r="D17" s="117">
        <f>IF(ISERROR(NGDP_NFLD!D17/Hrs_Wkd_NFLD!D17),"..",(NGDP_NFLD!D17/Hrs_Wkd_NFLD!D17))</f>
        <v>660.26550781719311</v>
      </c>
      <c r="E17" s="117">
        <f>IF(ISERROR(NGDP_NFLD!E17/Hrs_Wkd_NFLD!E17),"..",(NGDP_NFLD!E17/Hrs_Wkd_NFLD!E17))</f>
        <v>139.33741822794826</v>
      </c>
      <c r="F17" s="117">
        <f>IF(ISERROR(NGDP_NFLD!F17/Hrs_Wkd_NFLD!F17),"..",(NGDP_NFLD!F17/Hrs_Wkd_NFLD!F17))</f>
        <v>40.507906844270437</v>
      </c>
      <c r="G17" s="117">
        <f>IF(ISERROR(NGDP_NFLD!G17/Hrs_Wkd_NFLD!G17),"..",(NGDP_NFLD!G17/Hrs_Wkd_NFLD!G17))</f>
        <v>38.938825094950218</v>
      </c>
      <c r="H17" s="117">
        <f>IF(ISERROR(NGDP_NFLD!H17/Hrs_Wkd_NFLD!H17),"..",(NGDP_NFLD!H17/Hrs_Wkd_NFLD!H17))</f>
        <v>48.83652293750032</v>
      </c>
      <c r="I17" s="117">
        <f>IF(ISERROR(NGDP_NFLD!I17/Hrs_Wkd_NFLD!I17),"..",(NGDP_NFLD!I17/Hrs_Wkd_NFLD!I17))</f>
        <v>22.555667399079837</v>
      </c>
      <c r="J17" s="117">
        <f>IF(ISERROR(NGDP_NFLD!J17/Hrs_Wkd_NFLD!J17),"..",(NGDP_NFLD!J17/Hrs_Wkd_NFLD!J17))</f>
        <v>32.759791391671314</v>
      </c>
      <c r="K17" s="117">
        <f>IF(ISERROR(NGDP_NFLD!K17/Hrs_Wkd_NFLD!K17),"..",(NGDP_NFLD!K17/Hrs_Wkd_NFLD!K17))</f>
        <v>68.384234410088496</v>
      </c>
      <c r="L17" s="117">
        <f>IF(ISERROR(NGDP_NFLD!L17/Hrs_Wkd_NFLD!L17),"..",(NGDP_NFLD!L17/Hrs_Wkd_NFLD!L17))</f>
        <v>92.05191091396641</v>
      </c>
      <c r="M17" s="117">
        <f>IF(ISERROR(NGDP_NFLD!M17/Hrs_Wkd_NFLD!M17),"..",(NGDP_NFLD!M17/Hrs_Wkd_NFLD!M17))</f>
        <v>33.959015665266072</v>
      </c>
      <c r="N17" s="117">
        <f>IF(ISERROR(NGDP_NFLD!N17/Hrs_Wkd_NFLD!N17),"..",(NGDP_NFLD!N17/Hrs_Wkd_NFLD!N17))</f>
        <v>23.73902321504525</v>
      </c>
      <c r="O17" s="117">
        <f>IF(ISERROR(NGDP_NFLD!O17/Hrs_Wkd_NFLD!O17),"..",(NGDP_NFLD!O17/Hrs_Wkd_NFLD!O17))</f>
        <v>15.63198925184431</v>
      </c>
      <c r="P17" s="117">
        <f>IF(ISERROR(NGDP_NFLD!P17/Hrs_Wkd_NFLD!P17),"..",(NGDP_NFLD!P17/Hrs_Wkd_NFLD!P17))</f>
        <v>17.679824452555607</v>
      </c>
      <c r="Q17" s="117">
        <f>IF(ISERROR(NGDP_NFLD!Q17/Hrs_Wkd_NFLD!Q17),"..",(NGDP_NFLD!Q17/Hrs_Wkd_NFLD!Q17))</f>
        <v>29.751724193631514</v>
      </c>
      <c r="R17" s="55"/>
      <c r="T17" s="6"/>
    </row>
    <row r="18" spans="1:20">
      <c r="A18" s="5">
        <v>2010</v>
      </c>
      <c r="B18" s="16">
        <f>IF(ISERROR(NGDP_NFLD!B18/Hrs_Wkd_NFLD!B18),"..",(NGDP_NFLD!B18/Hrs_Wkd_NFLD!B18))</f>
        <v>75.204503718103652</v>
      </c>
      <c r="C18" s="117">
        <f>IF(ISERROR(NGDP_NFLD!C18/Hrs_Wkd_NFLD!C18),"..",(NGDP_NFLD!C18/Hrs_Wkd_NFLD!C18))</f>
        <v>49.113968043384034</v>
      </c>
      <c r="D18" s="117">
        <f>IF(ISERROR(NGDP_NFLD!D18/Hrs_Wkd_NFLD!D18),"..",(NGDP_NFLD!D18/Hrs_Wkd_NFLD!D18))</f>
        <v>830.00420546398277</v>
      </c>
      <c r="E18" s="117">
        <f>IF(ISERROR(NGDP_NFLD!E18/Hrs_Wkd_NFLD!E18),"..",(NGDP_NFLD!E18/Hrs_Wkd_NFLD!E18))</f>
        <v>152.10903966708156</v>
      </c>
      <c r="F18" s="117">
        <f>IF(ISERROR(NGDP_NFLD!F18/Hrs_Wkd_NFLD!F18),"..",(NGDP_NFLD!F18/Hrs_Wkd_NFLD!F18))</f>
        <v>48.311781853727041</v>
      </c>
      <c r="G18" s="117">
        <f>IF(ISERROR(NGDP_NFLD!G18/Hrs_Wkd_NFLD!G18),"..",(NGDP_NFLD!G18/Hrs_Wkd_NFLD!G18))</f>
        <v>41.420891051909884</v>
      </c>
      <c r="H18" s="117">
        <f>IF(ISERROR(NGDP_NFLD!H18/Hrs_Wkd_NFLD!H18),"..",(NGDP_NFLD!H18/Hrs_Wkd_NFLD!H18))</f>
        <v>53.755285748359711</v>
      </c>
      <c r="I18" s="117">
        <f>IF(ISERROR(NGDP_NFLD!I18/Hrs_Wkd_NFLD!I18),"..",(NGDP_NFLD!I18/Hrs_Wkd_NFLD!I18))</f>
        <v>22.489428457287051</v>
      </c>
      <c r="J18" s="117">
        <f>IF(ISERROR(NGDP_NFLD!J18/Hrs_Wkd_NFLD!J18),"..",(NGDP_NFLD!J18/Hrs_Wkd_NFLD!J18))</f>
        <v>35.185027198237492</v>
      </c>
      <c r="K18" s="117">
        <f>IF(ISERROR(NGDP_NFLD!K18/Hrs_Wkd_NFLD!K18),"..",(NGDP_NFLD!K18/Hrs_Wkd_NFLD!K18))</f>
        <v>78.643248320389958</v>
      </c>
      <c r="L18" s="117">
        <f>IF(ISERROR(NGDP_NFLD!L18/Hrs_Wkd_NFLD!L18),"..",(NGDP_NFLD!L18/Hrs_Wkd_NFLD!L18))</f>
        <v>93.097279404894365</v>
      </c>
      <c r="M18" s="117">
        <f>IF(ISERROR(NGDP_NFLD!M18/Hrs_Wkd_NFLD!M18),"..",(NGDP_NFLD!M18/Hrs_Wkd_NFLD!M18))</f>
        <v>33.648990530830581</v>
      </c>
      <c r="N18" s="117">
        <f>IF(ISERROR(NGDP_NFLD!N18/Hrs_Wkd_NFLD!N18),"..",(NGDP_NFLD!N18/Hrs_Wkd_NFLD!N18))</f>
        <v>24.639289307424939</v>
      </c>
      <c r="O18" s="117">
        <f>IF(ISERROR(NGDP_NFLD!O18/Hrs_Wkd_NFLD!O18),"..",(NGDP_NFLD!O18/Hrs_Wkd_NFLD!O18))</f>
        <v>16.289109221004502</v>
      </c>
      <c r="P18" s="117">
        <f>IF(ISERROR(NGDP_NFLD!P18/Hrs_Wkd_NFLD!P18),"..",(NGDP_NFLD!P18/Hrs_Wkd_NFLD!P18))</f>
        <v>18.511615311275754</v>
      </c>
      <c r="Q18" s="117">
        <f>IF(ISERROR(NGDP_NFLD!Q18/Hrs_Wkd_NFLD!Q18),"..",(NGDP_NFLD!Q18/Hrs_Wkd_NFLD!Q18))</f>
        <v>30.673638316657062</v>
      </c>
      <c r="R18" s="55"/>
      <c r="T18" s="6"/>
    </row>
    <row r="19" spans="1:20">
      <c r="A19" s="5">
        <v>2011</v>
      </c>
      <c r="B19" s="16" t="str">
        <f>IF(ISERROR(RGDP_NFLD!B19/Hrs_Wkd_NFLD!B19),"..",(RGDP_NFLD!B19/Hrs_Wkd_NFLD!B19))</f>
        <v>..</v>
      </c>
      <c r="C19" s="117" t="str">
        <f>IF(ISERROR(RGDP_NFLD!C19/Hrs_Wkd_NFLD!C19),"..",(RGDP_NFLD!C19/Hrs_Wkd_NFLD!C19))</f>
        <v>..</v>
      </c>
      <c r="D19" s="117" t="str">
        <f>IF(ISERROR(RGDP_NFLD!D19/Hrs_Wkd_NFLD!D19),"..",(RGDP_NFLD!D19/Hrs_Wkd_NFLD!D19))</f>
        <v>..</v>
      </c>
      <c r="E19" s="117" t="str">
        <f>IF(ISERROR(RGDP_NFLD!E19/Hrs_Wkd_NFLD!E19),"..",(RGDP_NFLD!E19/Hrs_Wkd_NFLD!E19))</f>
        <v>..</v>
      </c>
      <c r="F19" s="117" t="str">
        <f>IF(ISERROR(RGDP_NFLD!F19/Hrs_Wkd_NFLD!F19),"..",(RGDP_NFLD!F19/Hrs_Wkd_NFLD!F19))</f>
        <v>..</v>
      </c>
      <c r="G19" s="117" t="str">
        <f>IF(ISERROR(RGDP_NFLD!G19/Hrs_Wkd_NFLD!G19),"..",(RGDP_NFLD!G19/Hrs_Wkd_NFLD!G19))</f>
        <v>..</v>
      </c>
      <c r="H19" s="117" t="str">
        <f>IF(ISERROR(RGDP_NFLD!H19/Hrs_Wkd_NFLD!H19),"..",(RGDP_NFLD!H19/Hrs_Wkd_NFLD!H19))</f>
        <v>..</v>
      </c>
      <c r="I19" s="117" t="str">
        <f>IF(ISERROR(RGDP_NFLD!I19/Hrs_Wkd_NFLD!I19),"..",(RGDP_NFLD!I19/Hrs_Wkd_NFLD!I19))</f>
        <v>..</v>
      </c>
      <c r="J19" s="117" t="str">
        <f>IF(ISERROR(RGDP_NFLD!J19/Hrs_Wkd_NFLD!J19),"..",(RGDP_NFLD!J19/Hrs_Wkd_NFLD!J19))</f>
        <v>..</v>
      </c>
      <c r="K19" s="117" t="str">
        <f>IF(ISERROR(RGDP_NFLD!K19/Hrs_Wkd_NFLD!K19),"..",(RGDP_NFLD!K19/Hrs_Wkd_NFLD!K19))</f>
        <v>..</v>
      </c>
      <c r="L19" s="117" t="str">
        <f>IF(ISERROR(RGDP_NFLD!L19/Hrs_Wkd_NFLD!L19),"..",(RGDP_NFLD!L19/Hrs_Wkd_NFLD!L19))</f>
        <v>..</v>
      </c>
      <c r="M19" s="117" t="str">
        <f>IF(ISERROR(RGDP_NFLD!M19/Hrs_Wkd_NFLD!M19),"..",(RGDP_NFLD!M19/Hrs_Wkd_NFLD!M19))</f>
        <v>..</v>
      </c>
      <c r="N19" s="117" t="str">
        <f>IF(ISERROR(RGDP_NFLD!N19/Hrs_Wkd_NFLD!N19),"..",(RGDP_NFLD!N19/Hrs_Wkd_NFLD!N19))</f>
        <v>..</v>
      </c>
      <c r="O19" s="117" t="str">
        <f>IF(ISERROR(RGDP_NFLD!O19/Hrs_Wkd_NFLD!O19),"..",(RGDP_NFLD!O19/Hrs_Wkd_NFLD!O19))</f>
        <v>..</v>
      </c>
      <c r="P19" s="117" t="str">
        <f>IF(ISERROR(RGDP_NFLD!P19/Hrs_Wkd_NFLD!P19),"..",(RGDP_NFLD!P19/Hrs_Wkd_NFLD!P19))</f>
        <v>..</v>
      </c>
      <c r="Q19" s="117" t="str">
        <f>IF(ISERROR(RGDP_NFLD!Q19/Hrs_Wkd_NFLD!Q19),"..",(RGDP_NFLD!Q19/Hrs_Wkd_NFLD!Q19))</f>
        <v>..</v>
      </c>
      <c r="R19" s="55"/>
      <c r="T19" s="6"/>
    </row>
    <row r="20" spans="1:20">
      <c r="A20" s="5">
        <v>2012</v>
      </c>
      <c r="B20" s="16" t="str">
        <f>IF(ISERROR(RGDP_NFLD!B20/Hrs_Wkd_NFLD!B20),"..",(RGDP_NFLD!B20/Hrs_Wkd_NFLD!B20))</f>
        <v>..</v>
      </c>
      <c r="C20" s="117" t="str">
        <f>IF(ISERROR(RGDP_NFLD!C20/Hrs_Wkd_NFLD!C20),"..",(RGDP_NFLD!C20/Hrs_Wkd_NFLD!C20))</f>
        <v>..</v>
      </c>
      <c r="D20" s="117" t="str">
        <f>IF(ISERROR(RGDP_NFLD!D20/Hrs_Wkd_NFLD!D20),"..",(RGDP_NFLD!D20/Hrs_Wkd_NFLD!D20))</f>
        <v>..</v>
      </c>
      <c r="E20" s="117" t="str">
        <f>IF(ISERROR(RGDP_NFLD!E20/Hrs_Wkd_NFLD!E20),"..",(RGDP_NFLD!E20/Hrs_Wkd_NFLD!E20))</f>
        <v>..</v>
      </c>
      <c r="F20" s="117" t="str">
        <f>IF(ISERROR(RGDP_NFLD!F20/Hrs_Wkd_NFLD!F20),"..",(RGDP_NFLD!F20/Hrs_Wkd_NFLD!F20))</f>
        <v>..</v>
      </c>
      <c r="G20" s="117" t="str">
        <f>IF(ISERROR(RGDP_NFLD!G20/Hrs_Wkd_NFLD!G20),"..",(RGDP_NFLD!G20/Hrs_Wkd_NFLD!G20))</f>
        <v>..</v>
      </c>
      <c r="H20" s="117" t="str">
        <f>IF(ISERROR(RGDP_NFLD!H20/Hrs_Wkd_NFLD!H20),"..",(RGDP_NFLD!H20/Hrs_Wkd_NFLD!H20))</f>
        <v>..</v>
      </c>
      <c r="I20" s="117" t="str">
        <f>IF(ISERROR(RGDP_NFLD!I20/Hrs_Wkd_NFLD!I20),"..",(RGDP_NFLD!I20/Hrs_Wkd_NFLD!I20))</f>
        <v>..</v>
      </c>
      <c r="J20" s="117" t="str">
        <f>IF(ISERROR(RGDP_NFLD!J20/Hrs_Wkd_NFLD!J20),"..",(RGDP_NFLD!J20/Hrs_Wkd_NFLD!J20))</f>
        <v>..</v>
      </c>
      <c r="K20" s="117" t="str">
        <f>IF(ISERROR(RGDP_NFLD!K20/Hrs_Wkd_NFLD!K20),"..",(RGDP_NFLD!K20/Hrs_Wkd_NFLD!K20))</f>
        <v>..</v>
      </c>
      <c r="L20" s="117" t="str">
        <f>IF(ISERROR(RGDP_NFLD!L20/Hrs_Wkd_NFLD!L20),"..",(RGDP_NFLD!L20/Hrs_Wkd_NFLD!L20))</f>
        <v>..</v>
      </c>
      <c r="M20" s="117" t="str">
        <f>IF(ISERROR(RGDP_NFLD!M20/Hrs_Wkd_NFLD!M20),"..",(RGDP_NFLD!M20/Hrs_Wkd_NFLD!M20))</f>
        <v>..</v>
      </c>
      <c r="N20" s="117" t="str">
        <f>IF(ISERROR(RGDP_NFLD!N20/Hrs_Wkd_NFLD!N20),"..",(RGDP_NFLD!N20/Hrs_Wkd_NFLD!N20))</f>
        <v>..</v>
      </c>
      <c r="O20" s="117" t="str">
        <f>IF(ISERROR(RGDP_NFLD!O20/Hrs_Wkd_NFLD!O20),"..",(RGDP_NFLD!O20/Hrs_Wkd_NFLD!O20))</f>
        <v>..</v>
      </c>
      <c r="P20" s="117" t="str">
        <f>IF(ISERROR(RGDP_NFLD!P20/Hrs_Wkd_NFLD!P20),"..",(RGDP_NFLD!P20/Hrs_Wkd_NFLD!P20))</f>
        <v>..</v>
      </c>
      <c r="Q20" s="117" t="str">
        <f>IF(ISERROR(RGDP_NFLD!Q20/Hrs_Wkd_NFLD!Q20),"..",(RGDP_NFLD!Q20/Hrs_Wkd_NFLD!Q20))</f>
        <v>..</v>
      </c>
      <c r="R20" s="55"/>
      <c r="T20" s="6"/>
    </row>
    <row r="21" spans="1:20">
      <c r="H21" s="55"/>
      <c r="I21" s="55"/>
      <c r="J21" s="55"/>
      <c r="K21" s="55"/>
      <c r="L21" s="55"/>
      <c r="M21" s="55"/>
      <c r="N21" s="55"/>
      <c r="O21" s="55"/>
      <c r="P21" s="55"/>
      <c r="Q21" s="55"/>
      <c r="R21" s="55"/>
    </row>
    <row r="22" spans="1:20">
      <c r="A22" s="4"/>
      <c r="B22" s="10" t="s">
        <v>17</v>
      </c>
      <c r="C22" s="8"/>
      <c r="D22" s="8"/>
      <c r="E22" s="8"/>
      <c r="F22" s="8"/>
      <c r="G22" s="8"/>
      <c r="H22" s="10"/>
      <c r="I22" s="8"/>
      <c r="J22" s="8"/>
      <c r="K22" s="8"/>
      <c r="L22" s="8"/>
      <c r="M22" s="8"/>
      <c r="N22" s="8"/>
      <c r="O22" s="8"/>
      <c r="P22" s="8"/>
      <c r="Q22" s="8"/>
      <c r="R22" s="55"/>
    </row>
    <row r="23" spans="1:20">
      <c r="A23" s="118" t="s">
        <v>18</v>
      </c>
      <c r="B23" s="15">
        <f t="shared" ref="B23:Q25" si="0">IF(ISERROR((POWER(VLOOKUP(VALUE(RIGHT($A23,4)),$A$3:$Q$21,COLUMN(B$21),)/VLOOKUP(VALUE(LEFT($A23,4)),$A$3:$Q$21,COLUMN(B$21),),1/(VALUE(RIGHT($A23,4))-VALUE(LEFT($A23,4))))-1)*100),"n.a.",(POWER(VLOOKUP(VALUE(RIGHT($A23,4)),$A$3:$Q$21,COLUMN(B$21),)/VLOOKUP(VALUE(LEFT($A23,4)),$A$3:$Q$21,COLUMN(B$21),),1/(VALUE(RIGHT($A23,4))-VALUE(LEFT($A23,4))))-1)*100)</f>
        <v>9.147063554428204</v>
      </c>
      <c r="C23" s="9">
        <f t="shared" si="0"/>
        <v>6.4385013084792941</v>
      </c>
      <c r="D23" s="9">
        <f t="shared" si="0"/>
        <v>23.006466132762405</v>
      </c>
      <c r="E23" s="9">
        <f t="shared" si="0"/>
        <v>2.5841184770414083</v>
      </c>
      <c r="F23" s="9">
        <f t="shared" si="0"/>
        <v>6.4638076518473753</v>
      </c>
      <c r="G23" s="9">
        <f t="shared" si="0"/>
        <v>3.4727522583944959</v>
      </c>
      <c r="H23" s="28">
        <f t="shared" si="0"/>
        <v>5.64660293568644</v>
      </c>
      <c r="I23" s="28">
        <f t="shared" si="0"/>
        <v>5.4312830218300912</v>
      </c>
      <c r="J23" s="28">
        <f t="shared" si="0"/>
        <v>3.0434874125728539</v>
      </c>
      <c r="K23" s="28">
        <f t="shared" si="0"/>
        <v>3.8538023614222539</v>
      </c>
      <c r="L23" s="28">
        <f t="shared" si="0"/>
        <v>3.693415652086296</v>
      </c>
      <c r="M23" s="28">
        <f t="shared" si="0"/>
        <v>3.2734311395812288</v>
      </c>
      <c r="N23" s="28">
        <f t="shared" si="0"/>
        <v>2.8421815861487287</v>
      </c>
      <c r="O23" s="28">
        <f t="shared" si="0"/>
        <v>-2.1595506725013647</v>
      </c>
      <c r="P23" s="28">
        <f t="shared" si="0"/>
        <v>4.600351529553226</v>
      </c>
      <c r="Q23" s="58">
        <f t="shared" si="0"/>
        <v>5.4521322110959725</v>
      </c>
      <c r="R23" s="55"/>
    </row>
    <row r="24" spans="1:20">
      <c r="A24" s="118" t="s">
        <v>19</v>
      </c>
      <c r="B24" s="16">
        <f t="shared" si="0"/>
        <v>10.4709316617555</v>
      </c>
      <c r="C24" s="9">
        <f t="shared" si="0"/>
        <v>8.9603280106809624</v>
      </c>
      <c r="D24" s="9">
        <f t="shared" si="0"/>
        <v>61.670815629347885</v>
      </c>
      <c r="E24" s="9">
        <f t="shared" si="0"/>
        <v>-4.5423137881661635E-2</v>
      </c>
      <c r="F24" s="9">
        <f t="shared" si="0"/>
        <v>2.4723663773930538</v>
      </c>
      <c r="G24" s="9">
        <f t="shared" si="0"/>
        <v>1.4005500829854745</v>
      </c>
      <c r="H24" s="28">
        <f t="shared" si="0"/>
        <v>6.1983562552627491</v>
      </c>
      <c r="I24" s="28">
        <f t="shared" si="0"/>
        <v>3.7527261209421514</v>
      </c>
      <c r="J24" s="28">
        <f t="shared" si="0"/>
        <v>-3.9304024384764324</v>
      </c>
      <c r="K24" s="28">
        <f t="shared" si="0"/>
        <v>9.9722155907419499</v>
      </c>
      <c r="L24" s="28">
        <f t="shared" si="0"/>
        <v>0.74048518141656139</v>
      </c>
      <c r="M24" s="28">
        <f t="shared" si="0"/>
        <v>-0.51820548321696025</v>
      </c>
      <c r="N24" s="28">
        <f t="shared" si="0"/>
        <v>-1.2689074012624202</v>
      </c>
      <c r="O24" s="28">
        <f t="shared" si="0"/>
        <v>-19.077182258875482</v>
      </c>
      <c r="P24" s="28">
        <f t="shared" si="0"/>
        <v>4.2889361194496267</v>
      </c>
      <c r="Q24" s="28">
        <f t="shared" si="0"/>
        <v>3.5268516167875408</v>
      </c>
      <c r="R24" s="55"/>
    </row>
    <row r="25" spans="1:20">
      <c r="A25" s="118" t="s">
        <v>20</v>
      </c>
      <c r="B25" s="16">
        <f t="shared" si="0"/>
        <v>8.7530055018351973</v>
      </c>
      <c r="C25" s="9">
        <f t="shared" si="0"/>
        <v>5.6933968002102819</v>
      </c>
      <c r="D25" s="9">
        <f t="shared" si="0"/>
        <v>13.322679684575522</v>
      </c>
      <c r="E25" s="9">
        <f t="shared" si="0"/>
        <v>3.3863884524013343</v>
      </c>
      <c r="F25" s="9">
        <f t="shared" si="0"/>
        <v>7.6912860378365533</v>
      </c>
      <c r="G25" s="9">
        <f t="shared" si="0"/>
        <v>4.1026315632199717</v>
      </c>
      <c r="H25" s="28">
        <f t="shared" si="0"/>
        <v>5.4816366124312621</v>
      </c>
      <c r="I25" s="28">
        <f t="shared" si="0"/>
        <v>5.9401257411459074</v>
      </c>
      <c r="J25" s="28">
        <f t="shared" si="0"/>
        <v>5.2327504688157278</v>
      </c>
      <c r="K25" s="28">
        <f t="shared" si="0"/>
        <v>2.0855398905717637</v>
      </c>
      <c r="L25" s="28">
        <f t="shared" si="0"/>
        <v>4.5960593904029068</v>
      </c>
      <c r="M25" s="28">
        <f t="shared" si="0"/>
        <v>4.4388557135144779</v>
      </c>
      <c r="N25" s="28">
        <f t="shared" si="0"/>
        <v>4.1085701975039024</v>
      </c>
      <c r="O25" s="28">
        <f t="shared" si="0"/>
        <v>3.5744584207777708</v>
      </c>
      <c r="P25" s="28">
        <f t="shared" si="0"/>
        <v>4.6939573592860162</v>
      </c>
      <c r="Q25" s="28">
        <f t="shared" si="0"/>
        <v>6.036668166763115</v>
      </c>
      <c r="R25" s="55"/>
    </row>
    <row r="26" spans="1:20">
      <c r="H26" s="55"/>
      <c r="I26" s="55"/>
      <c r="J26" s="55"/>
      <c r="K26" s="55"/>
      <c r="L26" s="55"/>
      <c r="M26" s="55"/>
      <c r="N26" s="55"/>
      <c r="O26" s="55"/>
      <c r="P26" s="55"/>
      <c r="Q26" s="55"/>
      <c r="R26" s="55"/>
    </row>
    <row r="27" spans="1:20">
      <c r="H27" s="55"/>
      <c r="I27" s="55"/>
      <c r="J27" s="55"/>
      <c r="K27" s="55"/>
      <c r="L27" s="55"/>
      <c r="M27" s="55"/>
      <c r="N27" s="55"/>
      <c r="O27" s="55"/>
      <c r="P27" s="55"/>
      <c r="Q27" s="55"/>
      <c r="R27" s="55"/>
    </row>
    <row r="28" spans="1:20">
      <c r="H28" s="55"/>
      <c r="I28" s="55"/>
      <c r="J28" s="55"/>
      <c r="K28" s="55"/>
      <c r="L28" s="55"/>
      <c r="M28" s="55"/>
      <c r="N28" s="55"/>
      <c r="O28" s="55"/>
      <c r="P28" s="55"/>
      <c r="Q28" s="55"/>
      <c r="R28" s="55"/>
    </row>
    <row r="29" spans="1:20"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20" ht="11.25" customHeight="1">
      <c r="A30" s="5"/>
      <c r="B30" s="141" t="s">
        <v>27</v>
      </c>
      <c r="C30" s="142"/>
      <c r="D30" s="142"/>
      <c r="E30" s="142"/>
      <c r="F30" s="142"/>
      <c r="G30" s="142"/>
      <c r="H30" s="142"/>
      <c r="I30" s="142"/>
      <c r="J30" s="142" t="s">
        <v>27</v>
      </c>
      <c r="K30" s="142"/>
      <c r="L30" s="142"/>
      <c r="M30" s="142"/>
      <c r="N30" s="142"/>
      <c r="O30" s="142"/>
      <c r="P30" s="142"/>
      <c r="Q30" s="142"/>
      <c r="R30" s="55"/>
    </row>
    <row r="31" spans="1:20">
      <c r="A31" s="5">
        <v>1997</v>
      </c>
      <c r="B31" s="87">
        <f t="shared" ref="B31:Q46" si="1">IF(ISERROR((B5/$B5)*100),"..",(B5/$B5)*100)</f>
        <v>100</v>
      </c>
      <c r="C31" s="117">
        <f t="shared" si="1"/>
        <v>90.538676490493117</v>
      </c>
      <c r="D31" s="117">
        <f t="shared" si="1"/>
        <v>233.30816062689257</v>
      </c>
      <c r="E31" s="117">
        <f t="shared" si="1"/>
        <v>452.92490676944743</v>
      </c>
      <c r="F31" s="117">
        <f t="shared" si="1"/>
        <v>88.785083301643525</v>
      </c>
      <c r="G31" s="117">
        <f t="shared" si="1"/>
        <v>110.25398729401871</v>
      </c>
      <c r="H31" s="117">
        <f t="shared" si="1"/>
        <v>109.19734404566756</v>
      </c>
      <c r="I31" s="117">
        <f t="shared" si="1"/>
        <v>46.912427664108293</v>
      </c>
      <c r="J31" s="117">
        <f t="shared" si="1"/>
        <v>98.856137968566642</v>
      </c>
      <c r="K31" s="117">
        <f t="shared" si="1"/>
        <v>199.56441336807367</v>
      </c>
      <c r="L31" s="117">
        <f t="shared" si="1"/>
        <v>241.0374506831991</v>
      </c>
      <c r="M31" s="117">
        <f t="shared" si="1"/>
        <v>91.84024624767676</v>
      </c>
      <c r="N31" s="117">
        <f t="shared" si="1"/>
        <v>71.00916526575169</v>
      </c>
      <c r="O31" s="117">
        <f t="shared" si="1"/>
        <v>89.757451844835074</v>
      </c>
      <c r="P31" s="117">
        <f t="shared" si="1"/>
        <v>42.798280804899171</v>
      </c>
      <c r="Q31" s="117">
        <f t="shared" si="1"/>
        <v>63.820238269924047</v>
      </c>
      <c r="R31" s="55"/>
    </row>
    <row r="32" spans="1:20">
      <c r="A32" s="5">
        <v>1998</v>
      </c>
      <c r="B32" s="87">
        <f t="shared" si="1"/>
        <v>100</v>
      </c>
      <c r="C32" s="117">
        <f t="shared" si="1"/>
        <v>83.39506312418321</v>
      </c>
      <c r="D32" s="117">
        <f t="shared" si="1"/>
        <v>344.45953199702063</v>
      </c>
      <c r="E32" s="117">
        <f t="shared" si="1"/>
        <v>439.06558350208468</v>
      </c>
      <c r="F32" s="117">
        <f t="shared" si="1"/>
        <v>83.455554200694976</v>
      </c>
      <c r="G32" s="117">
        <f t="shared" si="1"/>
        <v>116.51304105982054</v>
      </c>
      <c r="H32" s="117">
        <f t="shared" si="1"/>
        <v>115.7545007239561</v>
      </c>
      <c r="I32" s="117">
        <f t="shared" si="1"/>
        <v>46.338999782425603</v>
      </c>
      <c r="J32" s="117">
        <f t="shared" si="1"/>
        <v>77.971791775709988</v>
      </c>
      <c r="K32" s="117">
        <f t="shared" si="1"/>
        <v>228.49584789905265</v>
      </c>
      <c r="L32" s="117">
        <f t="shared" si="1"/>
        <v>229.80917124942653</v>
      </c>
      <c r="M32" s="117">
        <f t="shared" si="1"/>
        <v>86.68748196089696</v>
      </c>
      <c r="N32" s="117">
        <f t="shared" si="1"/>
        <v>62.722539774647878</v>
      </c>
      <c r="O32" s="117">
        <f t="shared" si="1"/>
        <v>50.626887913142092</v>
      </c>
      <c r="P32" s="117">
        <f t="shared" si="1"/>
        <v>41.370788213900596</v>
      </c>
      <c r="Q32" s="117">
        <f t="shared" si="1"/>
        <v>60.146894830852546</v>
      </c>
      <c r="R32" s="55"/>
    </row>
    <row r="33" spans="1:18">
      <c r="A33" s="5">
        <v>1999</v>
      </c>
      <c r="B33" s="87">
        <f t="shared" si="1"/>
        <v>100</v>
      </c>
      <c r="C33" s="117">
        <f t="shared" si="1"/>
        <v>113.58004473302144</v>
      </c>
      <c r="D33" s="117">
        <f t="shared" si="1"/>
        <v>428.68842714050271</v>
      </c>
      <c r="E33" s="117">
        <f t="shared" si="1"/>
        <v>383.15789394166933</v>
      </c>
      <c r="F33" s="117">
        <f t="shared" si="1"/>
        <v>86.779552664059068</v>
      </c>
      <c r="G33" s="117">
        <f t="shared" si="1"/>
        <v>105.96919054545953</v>
      </c>
      <c r="H33" s="117">
        <f t="shared" si="1"/>
        <v>105.81312130036882</v>
      </c>
      <c r="I33" s="117">
        <f t="shared" si="1"/>
        <v>43.994531034793773</v>
      </c>
      <c r="J33" s="117">
        <f t="shared" si="1"/>
        <v>71.943774604996193</v>
      </c>
      <c r="K33" s="117">
        <f t="shared" si="1"/>
        <v>219.23200759924183</v>
      </c>
      <c r="L33" s="117">
        <f t="shared" si="1"/>
        <v>216.51145853908264</v>
      </c>
      <c r="M33" s="117">
        <f t="shared" si="1"/>
        <v>78.767019151972576</v>
      </c>
      <c r="N33" s="117">
        <f t="shared" si="1"/>
        <v>58.19436514411862</v>
      </c>
      <c r="O33" s="117">
        <f t="shared" si="1"/>
        <v>42.25150782004868</v>
      </c>
      <c r="P33" s="117">
        <f t="shared" si="1"/>
        <v>43.857665220648371</v>
      </c>
      <c r="Q33" s="117">
        <f t="shared" si="1"/>
        <v>55.629536632967849</v>
      </c>
      <c r="R33" s="55"/>
    </row>
    <row r="34" spans="1:18">
      <c r="A34" s="5">
        <v>2000</v>
      </c>
      <c r="B34" s="87">
        <f t="shared" si="1"/>
        <v>100</v>
      </c>
      <c r="C34" s="117">
        <f t="shared" si="1"/>
        <v>86.875095995577851</v>
      </c>
      <c r="D34" s="117">
        <f t="shared" si="1"/>
        <v>731.27506948072346</v>
      </c>
      <c r="E34" s="117">
        <f t="shared" si="1"/>
        <v>335.49821093590475</v>
      </c>
      <c r="F34" s="117">
        <f t="shared" si="1"/>
        <v>70.862464550262771</v>
      </c>
      <c r="G34" s="117">
        <f t="shared" si="1"/>
        <v>85.265076782250659</v>
      </c>
      <c r="H34" s="117">
        <f t="shared" si="1"/>
        <v>97.011095667543572</v>
      </c>
      <c r="I34" s="117">
        <f t="shared" si="1"/>
        <v>38.863544546091305</v>
      </c>
      <c r="J34" s="117">
        <f t="shared" si="1"/>
        <v>65.01558941241241</v>
      </c>
      <c r="K34" s="117">
        <f t="shared" si="1"/>
        <v>196.87382275194994</v>
      </c>
      <c r="L34" s="117">
        <f t="shared" si="1"/>
        <v>182.79006608900798</v>
      </c>
      <c r="M34" s="117">
        <f t="shared" si="1"/>
        <v>67.068689703368051</v>
      </c>
      <c r="N34" s="117">
        <f t="shared" si="1"/>
        <v>50.691155003062406</v>
      </c>
      <c r="O34" s="117">
        <f t="shared" si="1"/>
        <v>35.280883680949451</v>
      </c>
      <c r="P34" s="117">
        <f t="shared" si="1"/>
        <v>36.007832959251409</v>
      </c>
      <c r="Q34" s="117">
        <f t="shared" si="1"/>
        <v>52.525886581528802</v>
      </c>
      <c r="R34" s="55"/>
    </row>
    <row r="35" spans="1:18">
      <c r="A35" s="5">
        <v>2001</v>
      </c>
      <c r="B35" s="87">
        <f t="shared" si="1"/>
        <v>100</v>
      </c>
      <c r="C35" s="117">
        <f t="shared" si="1"/>
        <v>103.33033733456691</v>
      </c>
      <c r="D35" s="117">
        <f t="shared" si="1"/>
        <v>820.59530438132276</v>
      </c>
      <c r="E35" s="117">
        <f t="shared" si="1"/>
        <v>345.25820773635996</v>
      </c>
      <c r="F35" s="117">
        <f t="shared" si="1"/>
        <v>75.30019470938727</v>
      </c>
      <c r="G35" s="117">
        <f t="shared" si="1"/>
        <v>81.530837501946792</v>
      </c>
      <c r="H35" s="117">
        <f t="shared" si="1"/>
        <v>91.569471797054732</v>
      </c>
      <c r="I35" s="117">
        <f t="shared" si="1"/>
        <v>42.073210546665933</v>
      </c>
      <c r="J35" s="117">
        <f t="shared" si="1"/>
        <v>67.448278897975428</v>
      </c>
      <c r="K35" s="117">
        <f t="shared" si="1"/>
        <v>190.47128390422742</v>
      </c>
      <c r="L35" s="117">
        <f t="shared" si="1"/>
        <v>213.63004376391444</v>
      </c>
      <c r="M35" s="117">
        <f t="shared" si="1"/>
        <v>70.010824333884955</v>
      </c>
      <c r="N35" s="117">
        <f t="shared" si="1"/>
        <v>50.607417539740084</v>
      </c>
      <c r="O35" s="117">
        <f t="shared" si="1"/>
        <v>33.44105252458214</v>
      </c>
      <c r="P35" s="117">
        <f t="shared" si="1"/>
        <v>35.235269220646046</v>
      </c>
      <c r="Q35" s="117">
        <f t="shared" si="1"/>
        <v>57.83382032143156</v>
      </c>
      <c r="R35" s="55"/>
    </row>
    <row r="36" spans="1:18">
      <c r="A36" s="5">
        <v>2002</v>
      </c>
      <c r="B36" s="87">
        <f t="shared" si="1"/>
        <v>100</v>
      </c>
      <c r="C36" s="117">
        <f t="shared" si="1"/>
        <v>82.321397186787138</v>
      </c>
      <c r="D36" s="117">
        <f t="shared" si="1"/>
        <v>1213.8183977529914</v>
      </c>
      <c r="E36" s="117">
        <f t="shared" si="1"/>
        <v>389.4359292030739</v>
      </c>
      <c r="F36" s="117">
        <f t="shared" si="1"/>
        <v>63.808341115865886</v>
      </c>
      <c r="G36" s="117">
        <f t="shared" si="1"/>
        <v>66.328037557999366</v>
      </c>
      <c r="H36" s="117">
        <f t="shared" si="1"/>
        <v>71.802496441816501</v>
      </c>
      <c r="I36" s="117">
        <f t="shared" si="1"/>
        <v>33.994255126887055</v>
      </c>
      <c r="J36" s="117">
        <f t="shared" si="1"/>
        <v>57.312151734443084</v>
      </c>
      <c r="K36" s="117">
        <f t="shared" si="1"/>
        <v>186.68763599788244</v>
      </c>
      <c r="L36" s="117">
        <f t="shared" si="1"/>
        <v>176.41398969784515</v>
      </c>
      <c r="M36" s="117">
        <f t="shared" si="1"/>
        <v>62.488339288493989</v>
      </c>
      <c r="N36" s="117">
        <f t="shared" si="1"/>
        <v>42.591660143901741</v>
      </c>
      <c r="O36" s="117">
        <f t="shared" si="1"/>
        <v>34.594568675424419</v>
      </c>
      <c r="P36" s="117">
        <f t="shared" si="1"/>
        <v>30.538450875772043</v>
      </c>
      <c r="Q36" s="117">
        <f t="shared" si="1"/>
        <v>49.977692133467983</v>
      </c>
      <c r="R36" s="55"/>
    </row>
    <row r="37" spans="1:18">
      <c r="A37" s="5">
        <v>2003</v>
      </c>
      <c r="B37" s="87">
        <f t="shared" si="1"/>
        <v>100</v>
      </c>
      <c r="C37" s="117">
        <f t="shared" si="1"/>
        <v>85.157817531334317</v>
      </c>
      <c r="D37" s="117">
        <f t="shared" si="1"/>
        <v>1350.3555099717325</v>
      </c>
      <c r="E37" s="117">
        <f t="shared" si="1"/>
        <v>330.91326062703376</v>
      </c>
      <c r="F37" s="117">
        <f t="shared" si="1"/>
        <v>61.019542244597901</v>
      </c>
      <c r="G37" s="117">
        <f t="shared" si="1"/>
        <v>60.108418649986419</v>
      </c>
      <c r="H37" s="117">
        <f t="shared" si="1"/>
        <v>69.424215959388079</v>
      </c>
      <c r="I37" s="117">
        <f t="shared" si="1"/>
        <v>34.798272342717603</v>
      </c>
      <c r="J37" s="117">
        <f t="shared" si="1"/>
        <v>53.062733752060488</v>
      </c>
      <c r="K37" s="117">
        <f t="shared" si="1"/>
        <v>165.65194148229074</v>
      </c>
      <c r="L37" s="117">
        <f t="shared" si="1"/>
        <v>146.51392072992232</v>
      </c>
      <c r="M37" s="117">
        <f t="shared" si="1"/>
        <v>60.044635808239988</v>
      </c>
      <c r="N37" s="117">
        <f t="shared" si="1"/>
        <v>38.505494332116768</v>
      </c>
      <c r="O37" s="117">
        <f t="shared" si="1"/>
        <v>26.29620086059629</v>
      </c>
      <c r="P37" s="117">
        <f t="shared" si="1"/>
        <v>28.273681837610571</v>
      </c>
      <c r="Q37" s="117">
        <f t="shared" si="1"/>
        <v>45.827640441780879</v>
      </c>
      <c r="R37" s="55"/>
    </row>
    <row r="38" spans="1:18">
      <c r="A38" s="5">
        <v>2004</v>
      </c>
      <c r="B38" s="87">
        <f t="shared" si="1"/>
        <v>100</v>
      </c>
      <c r="C38" s="117">
        <f t="shared" si="1"/>
        <v>95.619651684731778</v>
      </c>
      <c r="D38" s="117">
        <f t="shared" si="1"/>
        <v>1427.3490485971406</v>
      </c>
      <c r="E38" s="117">
        <f t="shared" si="1"/>
        <v>290.87915534863845</v>
      </c>
      <c r="F38" s="117">
        <f t="shared" si="1"/>
        <v>58.54985208008685</v>
      </c>
      <c r="G38" s="117">
        <f t="shared" si="1"/>
        <v>54.045511221924428</v>
      </c>
      <c r="H38" s="117">
        <f t="shared" si="1"/>
        <v>68.261758501229991</v>
      </c>
      <c r="I38" s="117">
        <f t="shared" si="1"/>
        <v>32.387090042439439</v>
      </c>
      <c r="J38" s="117">
        <f t="shared" si="1"/>
        <v>48.842145859179936</v>
      </c>
      <c r="K38" s="117">
        <f t="shared" si="1"/>
        <v>142.82025036522523</v>
      </c>
      <c r="L38" s="117">
        <f t="shared" si="1"/>
        <v>140.10026841927817</v>
      </c>
      <c r="M38" s="117">
        <f t="shared" si="1"/>
        <v>56.488954232814649</v>
      </c>
      <c r="N38" s="117">
        <f t="shared" si="1"/>
        <v>41.625851324010007</v>
      </c>
      <c r="O38" s="117">
        <f t="shared" si="1"/>
        <v>31.731750222591543</v>
      </c>
      <c r="P38" s="117">
        <f t="shared" si="1"/>
        <v>27.524298633357368</v>
      </c>
      <c r="Q38" s="117">
        <f t="shared" si="1"/>
        <v>47.369328466480269</v>
      </c>
      <c r="R38" s="55"/>
    </row>
    <row r="39" spans="1:18">
      <c r="A39" s="5">
        <v>2005</v>
      </c>
      <c r="B39" s="87">
        <f t="shared" si="1"/>
        <v>100</v>
      </c>
      <c r="C39" s="117">
        <f t="shared" si="1"/>
        <v>65.991776160228213</v>
      </c>
      <c r="D39" s="117">
        <f t="shared" si="1"/>
        <v>1310.6820261567725</v>
      </c>
      <c r="E39" s="117">
        <f t="shared" si="1"/>
        <v>263.27550816935837</v>
      </c>
      <c r="F39" s="117">
        <f t="shared" si="1"/>
        <v>56.138606450871606</v>
      </c>
      <c r="G39" s="117">
        <f t="shared" si="1"/>
        <v>52.423506015264877</v>
      </c>
      <c r="H39" s="117">
        <f t="shared" si="1"/>
        <v>63.746272970095283</v>
      </c>
      <c r="I39" s="117">
        <f t="shared" si="1"/>
        <v>28.254542328994091</v>
      </c>
      <c r="J39" s="117">
        <f t="shared" si="1"/>
        <v>49.438048653006291</v>
      </c>
      <c r="K39" s="117">
        <f t="shared" si="1"/>
        <v>128.38544643750777</v>
      </c>
      <c r="L39" s="117">
        <f t="shared" si="1"/>
        <v>126.16591574065276</v>
      </c>
      <c r="M39" s="117">
        <f t="shared" si="1"/>
        <v>53.297242567964773</v>
      </c>
      <c r="N39" s="117">
        <f t="shared" si="1"/>
        <v>35.065548451625808</v>
      </c>
      <c r="O39" s="117">
        <f t="shared" si="1"/>
        <v>23.983174956722848</v>
      </c>
      <c r="P39" s="117">
        <f t="shared" si="1"/>
        <v>24.54985565185261</v>
      </c>
      <c r="Q39" s="117">
        <f t="shared" si="1"/>
        <v>39.480188394498072</v>
      </c>
      <c r="R39" s="55"/>
    </row>
    <row r="40" spans="1:18">
      <c r="A40" s="5">
        <v>2006</v>
      </c>
      <c r="B40" s="87">
        <f t="shared" si="1"/>
        <v>100</v>
      </c>
      <c r="C40" s="117">
        <f t="shared" si="1"/>
        <v>58.699878896336507</v>
      </c>
      <c r="D40" s="117">
        <f t="shared" si="1"/>
        <v>1251.8210809715627</v>
      </c>
      <c r="E40" s="117">
        <f t="shared" si="1"/>
        <v>266.12361277105947</v>
      </c>
      <c r="F40" s="117">
        <f t="shared" si="1"/>
        <v>52.675377454094921</v>
      </c>
      <c r="G40" s="117">
        <f t="shared" si="1"/>
        <v>50.854950836665537</v>
      </c>
      <c r="H40" s="117">
        <f t="shared" si="1"/>
        <v>63.676724513471243</v>
      </c>
      <c r="I40" s="117">
        <f t="shared" si="1"/>
        <v>25.297287325042845</v>
      </c>
      <c r="J40" s="117">
        <f t="shared" si="1"/>
        <v>46.46853217696804</v>
      </c>
      <c r="K40" s="117">
        <f t="shared" si="1"/>
        <v>125.74578048785072</v>
      </c>
      <c r="L40" s="117">
        <f t="shared" si="1"/>
        <v>123.00383858429353</v>
      </c>
      <c r="M40" s="117">
        <f t="shared" si="1"/>
        <v>47.957997168458135</v>
      </c>
      <c r="N40" s="117">
        <f t="shared" si="1"/>
        <v>32.845753353378214</v>
      </c>
      <c r="O40" s="117">
        <f t="shared" si="1"/>
        <v>18.375030006184303</v>
      </c>
      <c r="P40" s="117">
        <f t="shared" si="1"/>
        <v>23.391269208470888</v>
      </c>
      <c r="Q40" s="117">
        <f t="shared" si="1"/>
        <v>33.977772703579745</v>
      </c>
      <c r="R40" s="55"/>
    </row>
    <row r="41" spans="1:18">
      <c r="A41" s="5">
        <v>2007</v>
      </c>
      <c r="B41" s="87">
        <f t="shared" si="1"/>
        <v>100</v>
      </c>
      <c r="C41" s="117">
        <f t="shared" si="1"/>
        <v>62.827327613881899</v>
      </c>
      <c r="D41" s="117">
        <f t="shared" si="1"/>
        <v>1315.2679269041478</v>
      </c>
      <c r="E41" s="117">
        <f t="shared" si="1"/>
        <v>198.51465459075425</v>
      </c>
      <c r="F41" s="117">
        <f t="shared" si="1"/>
        <v>46.809338552254872</v>
      </c>
      <c r="G41" s="117">
        <f t="shared" si="1"/>
        <v>43.31609934625029</v>
      </c>
      <c r="H41" s="117">
        <f t="shared" si="1"/>
        <v>55.475796543310594</v>
      </c>
      <c r="I41" s="117">
        <f t="shared" si="1"/>
        <v>24.210731160797963</v>
      </c>
      <c r="J41" s="117">
        <f t="shared" si="1"/>
        <v>40.701148508272347</v>
      </c>
      <c r="K41" s="117">
        <f t="shared" si="1"/>
        <v>72.737098418136142</v>
      </c>
      <c r="L41" s="117">
        <f t="shared" si="1"/>
        <v>98.389151515340217</v>
      </c>
      <c r="M41" s="117">
        <f t="shared" si="1"/>
        <v>41.461487295716417</v>
      </c>
      <c r="N41" s="117">
        <f t="shared" si="1"/>
        <v>29.349383743252922</v>
      </c>
      <c r="O41" s="117">
        <f t="shared" si="1"/>
        <v>18.087418762943912</v>
      </c>
      <c r="P41" s="117">
        <f t="shared" si="1"/>
        <v>20.296645041674964</v>
      </c>
      <c r="Q41" s="117">
        <f t="shared" si="1"/>
        <v>31.225913615463607</v>
      </c>
      <c r="R41" s="55"/>
    </row>
    <row r="42" spans="1:18">
      <c r="A42" s="5">
        <v>2008</v>
      </c>
      <c r="B42" s="87">
        <f t="shared" si="1"/>
        <v>100</v>
      </c>
      <c r="C42" s="117">
        <f t="shared" si="1"/>
        <v>64.803367460460549</v>
      </c>
      <c r="D42" s="117">
        <f t="shared" si="1"/>
        <v>1224.4132306607498</v>
      </c>
      <c r="E42" s="117">
        <f t="shared" si="1"/>
        <v>146.84248216747829</v>
      </c>
      <c r="F42" s="117">
        <f t="shared" si="1"/>
        <v>50.412734315285356</v>
      </c>
      <c r="G42" s="117">
        <f t="shared" si="1"/>
        <v>39.719281336957565</v>
      </c>
      <c r="H42" s="117">
        <f t="shared" si="1"/>
        <v>51.174374762950535</v>
      </c>
      <c r="I42" s="117">
        <f t="shared" si="1"/>
        <v>23.752502853560074</v>
      </c>
      <c r="J42" s="117">
        <f t="shared" si="1"/>
        <v>37.152428508795147</v>
      </c>
      <c r="K42" s="117">
        <f t="shared" si="1"/>
        <v>64.310733931029105</v>
      </c>
      <c r="L42" s="117">
        <f t="shared" si="1"/>
        <v>97.831538546421314</v>
      </c>
      <c r="M42" s="117">
        <f t="shared" si="1"/>
        <v>38.890624577157197</v>
      </c>
      <c r="N42" s="117">
        <f t="shared" si="1"/>
        <v>29.313504294527377</v>
      </c>
      <c r="O42" s="117">
        <f t="shared" si="1"/>
        <v>16.210949251175641</v>
      </c>
      <c r="P42" s="117">
        <f t="shared" si="1"/>
        <v>18.752457645030358</v>
      </c>
      <c r="Q42" s="117">
        <f t="shared" si="1"/>
        <v>31.23518827140855</v>
      </c>
      <c r="R42" s="55"/>
    </row>
    <row r="43" spans="1:18">
      <c r="A43" s="5">
        <v>2009</v>
      </c>
      <c r="B43" s="87">
        <f t="shared" si="1"/>
        <v>100</v>
      </c>
      <c r="C43" s="117">
        <f t="shared" si="1"/>
        <v>74.724459406257864</v>
      </c>
      <c r="D43" s="117">
        <f t="shared" si="1"/>
        <v>1001.8744802645658</v>
      </c>
      <c r="E43" s="117">
        <f t="shared" si="1"/>
        <v>211.42798134350312</v>
      </c>
      <c r="F43" s="117">
        <f t="shared" si="1"/>
        <v>61.465937014303783</v>
      </c>
      <c r="G43" s="117">
        <f t="shared" si="1"/>
        <v>59.085041838831351</v>
      </c>
      <c r="H43" s="117">
        <f t="shared" si="1"/>
        <v>74.103622643700689</v>
      </c>
      <c r="I43" s="117">
        <f t="shared" si="1"/>
        <v>34.225546064311736</v>
      </c>
      <c r="J43" s="117">
        <f t="shared" si="1"/>
        <v>49.709092153869506</v>
      </c>
      <c r="K43" s="117">
        <f t="shared" si="1"/>
        <v>103.76495288144993</v>
      </c>
      <c r="L43" s="117">
        <f t="shared" si="1"/>
        <v>139.67784067530647</v>
      </c>
      <c r="M43" s="117">
        <f t="shared" si="1"/>
        <v>51.528772542445921</v>
      </c>
      <c r="N43" s="117">
        <f t="shared" si="1"/>
        <v>36.021147953327343</v>
      </c>
      <c r="O43" s="117">
        <f t="shared" si="1"/>
        <v>23.71968688621687</v>
      </c>
      <c r="P43" s="117">
        <f t="shared" si="1"/>
        <v>26.827033556744688</v>
      </c>
      <c r="Q43" s="117">
        <f t="shared" si="1"/>
        <v>45.144707485949795</v>
      </c>
      <c r="R43" s="55"/>
    </row>
    <row r="44" spans="1:18">
      <c r="A44" s="5">
        <v>2010</v>
      </c>
      <c r="B44" s="87">
        <f t="shared" si="1"/>
        <v>100</v>
      </c>
      <c r="C44" s="117">
        <f t="shared" si="1"/>
        <v>65.307216476665658</v>
      </c>
      <c r="D44" s="117">
        <f t="shared" si="1"/>
        <v>1103.6628984018937</v>
      </c>
      <c r="E44" s="117">
        <f t="shared" si="1"/>
        <v>202.26054577428854</v>
      </c>
      <c r="F44" s="117">
        <f t="shared" si="1"/>
        <v>64.240543405244438</v>
      </c>
      <c r="G44" s="117">
        <f t="shared" si="1"/>
        <v>55.077673548876582</v>
      </c>
      <c r="H44" s="117">
        <f t="shared" si="1"/>
        <v>71.478811893840657</v>
      </c>
      <c r="I44" s="117">
        <f t="shared" si="1"/>
        <v>29.904363894995384</v>
      </c>
      <c r="J44" s="117">
        <f t="shared" si="1"/>
        <v>46.785798002370903</v>
      </c>
      <c r="K44" s="117">
        <f t="shared" si="1"/>
        <v>104.57252482534302</v>
      </c>
      <c r="L44" s="117">
        <f t="shared" si="1"/>
        <v>123.79215978056305</v>
      </c>
      <c r="M44" s="117">
        <f t="shared" si="1"/>
        <v>44.743318374868032</v>
      </c>
      <c r="N44" s="117">
        <f t="shared" si="1"/>
        <v>32.763050202129889</v>
      </c>
      <c r="O44" s="117">
        <f t="shared" si="1"/>
        <v>21.659752296302031</v>
      </c>
      <c r="P44" s="117">
        <f t="shared" si="1"/>
        <v>24.615035531202548</v>
      </c>
      <c r="Q44" s="117">
        <f t="shared" si="1"/>
        <v>40.786969928867613</v>
      </c>
      <c r="R44" s="55"/>
    </row>
    <row r="45" spans="1:18">
      <c r="A45" s="5">
        <v>2011</v>
      </c>
      <c r="B45" s="87" t="str">
        <f t="shared" si="1"/>
        <v>..</v>
      </c>
      <c r="C45" s="117" t="str">
        <f t="shared" si="1"/>
        <v>..</v>
      </c>
      <c r="D45" s="117" t="str">
        <f t="shared" si="1"/>
        <v>..</v>
      </c>
      <c r="E45" s="117" t="str">
        <f t="shared" si="1"/>
        <v>..</v>
      </c>
      <c r="F45" s="117" t="str">
        <f t="shared" si="1"/>
        <v>..</v>
      </c>
      <c r="G45" s="117" t="str">
        <f t="shared" si="1"/>
        <v>..</v>
      </c>
      <c r="H45" s="117" t="str">
        <f t="shared" si="1"/>
        <v>..</v>
      </c>
      <c r="I45" s="117" t="str">
        <f t="shared" si="1"/>
        <v>..</v>
      </c>
      <c r="J45" s="117" t="str">
        <f t="shared" si="1"/>
        <v>..</v>
      </c>
      <c r="K45" s="117" t="str">
        <f t="shared" si="1"/>
        <v>..</v>
      </c>
      <c r="L45" s="117" t="str">
        <f t="shared" si="1"/>
        <v>..</v>
      </c>
      <c r="M45" s="117" t="str">
        <f t="shared" si="1"/>
        <v>..</v>
      </c>
      <c r="N45" s="117" t="str">
        <f t="shared" si="1"/>
        <v>..</v>
      </c>
      <c r="O45" s="117" t="str">
        <f t="shared" si="1"/>
        <v>..</v>
      </c>
      <c r="P45" s="117" t="str">
        <f t="shared" si="1"/>
        <v>..</v>
      </c>
      <c r="Q45" s="117" t="str">
        <f t="shared" si="1"/>
        <v>..</v>
      </c>
      <c r="R45" s="55"/>
    </row>
    <row r="46" spans="1:18">
      <c r="A46" s="5">
        <v>2012</v>
      </c>
      <c r="B46" s="87" t="str">
        <f t="shared" si="1"/>
        <v>..</v>
      </c>
      <c r="C46" s="117" t="str">
        <f t="shared" si="1"/>
        <v>..</v>
      </c>
      <c r="D46" s="117" t="str">
        <f t="shared" si="1"/>
        <v>..</v>
      </c>
      <c r="E46" s="117" t="str">
        <f t="shared" si="1"/>
        <v>..</v>
      </c>
      <c r="F46" s="117" t="str">
        <f t="shared" si="1"/>
        <v>..</v>
      </c>
      <c r="G46" s="117" t="str">
        <f t="shared" si="1"/>
        <v>..</v>
      </c>
      <c r="H46" s="117" t="str">
        <f t="shared" si="1"/>
        <v>..</v>
      </c>
      <c r="I46" s="117" t="str">
        <f t="shared" si="1"/>
        <v>..</v>
      </c>
      <c r="J46" s="117" t="str">
        <f t="shared" si="1"/>
        <v>..</v>
      </c>
      <c r="K46" s="117" t="str">
        <f t="shared" si="1"/>
        <v>..</v>
      </c>
      <c r="L46" s="117" t="str">
        <f t="shared" si="1"/>
        <v>..</v>
      </c>
      <c r="M46" s="117" t="str">
        <f t="shared" si="1"/>
        <v>..</v>
      </c>
      <c r="N46" s="117" t="str">
        <f t="shared" si="1"/>
        <v>..</v>
      </c>
      <c r="O46" s="117" t="str">
        <f t="shared" si="1"/>
        <v>..</v>
      </c>
      <c r="P46" s="117" t="str">
        <f t="shared" si="1"/>
        <v>..</v>
      </c>
      <c r="Q46" s="117" t="str">
        <f t="shared" ref="Q46" si="2">IF(ISERROR((Q20/$B20)*100),"..",(Q20/$B20)*100)</f>
        <v>..</v>
      </c>
      <c r="R46" s="55"/>
    </row>
    <row r="48" spans="1:18">
      <c r="B48" s="116" t="s">
        <v>16</v>
      </c>
      <c r="C48" s="116" t="s">
        <v>78</v>
      </c>
      <c r="J48" s="116" t="s">
        <v>23</v>
      </c>
      <c r="K48" s="116" t="s">
        <v>26</v>
      </c>
    </row>
    <row r="49" spans="10:11">
      <c r="J49" s="116" t="s">
        <v>16</v>
      </c>
      <c r="K49" s="116" t="s">
        <v>21</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63.xml><?xml version="1.0" encoding="utf-8"?>
<worksheet xmlns="http://schemas.openxmlformats.org/spreadsheetml/2006/main" xmlns:r="http://schemas.openxmlformats.org/officeDocument/2006/relationships">
  <sheetPr codeName="Sheet50">
    <tabColor theme="4" tint="-0.249977111117893"/>
  </sheetPr>
  <dimension ref="A1:T49"/>
  <sheetViews>
    <sheetView zoomScaleNormal="100" workbookViewId="0">
      <selection activeCell="H16" sqref="A9:H16"/>
    </sheetView>
  </sheetViews>
  <sheetFormatPr defaultRowHeight="11.25"/>
  <cols>
    <col min="1" max="1" width="9.140625" style="1"/>
    <col min="2" max="17" width="12.7109375" style="1" customWidth="1"/>
    <col min="18" max="16384" width="9.140625" style="1"/>
  </cols>
  <sheetData>
    <row r="1" spans="1:20" ht="12.75">
      <c r="B1" s="7" t="str">
        <f>'Table of Contents'!B106</f>
        <v>Table 83: Labour Productivity (Current Dollars), Newfoundland and Labrador, Business Sector Industries, 1997-2010</v>
      </c>
      <c r="J1" s="7" t="str">
        <f>B1 &amp; " (continued)"</f>
        <v>Table 83: Labour Productivity (Current Dollars), Newfoundland and Labrador, Business Sector Industries, 1997-2010 (continued)</v>
      </c>
    </row>
    <row r="3" spans="1:20"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20" ht="11.25" customHeight="1">
      <c r="A4" s="5"/>
      <c r="B4" s="141" t="s">
        <v>214</v>
      </c>
      <c r="C4" s="142"/>
      <c r="D4" s="142"/>
      <c r="E4" s="142"/>
      <c r="F4" s="142"/>
      <c r="G4" s="142"/>
      <c r="H4" s="142"/>
      <c r="I4" s="142"/>
      <c r="J4" s="142" t="s">
        <v>214</v>
      </c>
      <c r="K4" s="142"/>
      <c r="L4" s="142"/>
      <c r="M4" s="142"/>
      <c r="N4" s="142"/>
      <c r="O4" s="142"/>
      <c r="P4" s="142"/>
      <c r="Q4" s="142"/>
      <c r="R4" s="55"/>
    </row>
    <row r="5" spans="1:20">
      <c r="A5" s="5">
        <v>1997</v>
      </c>
      <c r="B5" s="16">
        <f>IF(ISERROR(RGDP_NFLD!B5/Hrs_Wkd_NFLD!B5),"..",(RGDP_NFLD!B5/Hrs_Wkd_NFLD!B5))</f>
        <v>45.430099349993299</v>
      </c>
      <c r="C5" s="21">
        <f>IF(ISERROR(RGDP_NFLD!C5/Hrs_Wkd_NFLD!C5),"..",(RGDP_NFLD!C5/Hrs_Wkd_NFLD!C5))</f>
        <v>23.39007603495379</v>
      </c>
      <c r="D5" s="21">
        <f>IF(ISERROR(RGDP_NFLD!D5/Hrs_Wkd_NFLD!D5),"..",(RGDP_NFLD!D5/Hrs_Wkd_NFLD!D5))</f>
        <v>210.76212773875699</v>
      </c>
      <c r="E5" s="21">
        <f>IF(ISERROR(RGDP_NFLD!E5/Hrs_Wkd_NFLD!E5),"..",(RGDP_NFLD!E5/Hrs_Wkd_NFLD!E5))</f>
        <v>142.57801044704937</v>
      </c>
      <c r="F5" s="21">
        <f>IF(ISERROR(RGDP_NFLD!F5/Hrs_Wkd_NFLD!F5),"..",(RGDP_NFLD!F5/Hrs_Wkd_NFLD!F5))</f>
        <v>30.918718902060711</v>
      </c>
      <c r="G5" s="21">
        <f>IF(ISERROR(RGDP_NFLD!G5/Hrs_Wkd_NFLD!G5),"..",(RGDP_NFLD!G5/Hrs_Wkd_NFLD!G5))</f>
        <v>34.515783521365968</v>
      </c>
      <c r="H5" s="21">
        <f>IF(ISERROR(RGDP_NFLD!H5/Hrs_Wkd_NFLD!H5),"..",(RGDP_NFLD!H5/Hrs_Wkd_NFLD!H5))</f>
        <v>27.527513738953189</v>
      </c>
      <c r="I5" s="21">
        <f>IF(ISERROR(RGDP_NFLD!I5/Hrs_Wkd_NFLD!I5),"..",(RGDP_NFLD!I5/Hrs_Wkd_NFLD!I5))</f>
        <v>14.28112574578069</v>
      </c>
      <c r="J5" s="21">
        <f>IF(ISERROR(RGDP_NFLD!J5/Hrs_Wkd_NFLD!J5),"..",(RGDP_NFLD!J5/Hrs_Wkd_NFLD!J5))</f>
        <v>32.377720613100244</v>
      </c>
      <c r="K5" s="21">
        <f>IF(ISERROR(RGDP_NFLD!K5/Hrs_Wkd_NFLD!K5),"..",(RGDP_NFLD!K5/Hrs_Wkd_NFLD!K5))</f>
        <v>43.394956707231557</v>
      </c>
      <c r="L5" s="21">
        <f>IF(ISERROR(RGDP_NFLD!L5/Hrs_Wkd_NFLD!L5),"..",(RGDP_NFLD!L5/Hrs_Wkd_NFLD!L5))</f>
        <v>64.405231457511618</v>
      </c>
      <c r="M5" s="21">
        <f>IF(ISERROR(RGDP_NFLD!M5/Hrs_Wkd_NFLD!M5),"..",(RGDP_NFLD!M5/Hrs_Wkd_NFLD!M5))</f>
        <v>30.374604154204899</v>
      </c>
      <c r="N5" s="21">
        <f>IF(ISERROR(RGDP_NFLD!N5/Hrs_Wkd_NFLD!N5),"..",(RGDP_NFLD!N5/Hrs_Wkd_NFLD!N5))</f>
        <v>22.998983346293063</v>
      </c>
      <c r="O5" s="21">
        <f>IF(ISERROR(RGDP_NFLD!O5/Hrs_Wkd_NFLD!O5),"..",(RGDP_NFLD!O5/Hrs_Wkd_NFLD!O5))</f>
        <v>22.205388768247371</v>
      </c>
      <c r="P5" s="21">
        <f>IF(ISERROR(RGDP_NFLD!P5/Hrs_Wkd_NFLD!P5),"..",(RGDP_NFLD!P5/Hrs_Wkd_NFLD!P5))</f>
        <v>13.356035126925498</v>
      </c>
      <c r="Q5" s="21">
        <f>IF(ISERROR(RGDP_NFLD!Q5/Hrs_Wkd_NFLD!Q5),"..",(RGDP_NFLD!Q5/Hrs_Wkd_NFLD!Q5))</f>
        <v>21.824173408090981</v>
      </c>
      <c r="R5" s="55"/>
      <c r="T5" s="6"/>
    </row>
    <row r="6" spans="1:20">
      <c r="A6" s="5">
        <v>1998</v>
      </c>
      <c r="B6" s="16">
        <f>IF(ISERROR(RGDP_NFLD!B6/Hrs_Wkd_NFLD!B6),"..",(RGDP_NFLD!B6/Hrs_Wkd_NFLD!B6))</f>
        <v>47.968694816595118</v>
      </c>
      <c r="C6" s="21">
        <f>IF(ISERROR(RGDP_NFLD!C6/Hrs_Wkd_NFLD!C6),"..",(RGDP_NFLD!C6/Hrs_Wkd_NFLD!C6))</f>
        <v>21.452143396555925</v>
      </c>
      <c r="D6" s="21">
        <f>IF(ISERROR(RGDP_NFLD!D6/Hrs_Wkd_NFLD!D6),"..",(RGDP_NFLD!D6/Hrs_Wkd_NFLD!D6))</f>
        <v>334.33910781316098</v>
      </c>
      <c r="E6" s="21">
        <f>IF(ISERROR(RGDP_NFLD!E6/Hrs_Wkd_NFLD!E6),"..",(RGDP_NFLD!E6/Hrs_Wkd_NFLD!E6))</f>
        <v>146.7948603064446</v>
      </c>
      <c r="F6" s="21">
        <f>IF(ISERROR(RGDP_NFLD!F6/Hrs_Wkd_NFLD!F6),"..",(RGDP_NFLD!F6/Hrs_Wkd_NFLD!F6))</f>
        <v>32.191041975606609</v>
      </c>
      <c r="G6" s="21">
        <f>IF(ISERROR(RGDP_NFLD!G6/Hrs_Wkd_NFLD!G6),"..",(RGDP_NFLD!G6/Hrs_Wkd_NFLD!G6))</f>
        <v>33.983727318921872</v>
      </c>
      <c r="H6" s="21">
        <f>IF(ISERROR(RGDP_NFLD!H6/Hrs_Wkd_NFLD!H6),"..",(RGDP_NFLD!H6/Hrs_Wkd_NFLD!H6))</f>
        <v>32.8415942678295</v>
      </c>
      <c r="I6" s="21">
        <f>IF(ISERROR(RGDP_NFLD!I6/Hrs_Wkd_NFLD!I6),"..",(RGDP_NFLD!I6/Hrs_Wkd_NFLD!I6))</f>
        <v>14.633365433694619</v>
      </c>
      <c r="J6" s="21">
        <f>IF(ISERROR(RGDP_NFLD!J6/Hrs_Wkd_NFLD!J6),"..",(RGDP_NFLD!J6/Hrs_Wkd_NFLD!J6))</f>
        <v>26.379052304635024</v>
      </c>
      <c r="K6" s="21">
        <f>IF(ISERROR(RGDP_NFLD!K6/Hrs_Wkd_NFLD!K6),"..",(RGDP_NFLD!K6/Hrs_Wkd_NFLD!K6))</f>
        <v>51.732875728020076</v>
      </c>
      <c r="L6" s="21">
        <f>IF(ISERROR(RGDP_NFLD!L6/Hrs_Wkd_NFLD!L6),"..",(RGDP_NFLD!L6/Hrs_Wkd_NFLD!L6))</f>
        <v>67.852739346084562</v>
      </c>
      <c r="M6" s="21">
        <f>IF(ISERROR(RGDP_NFLD!M6/Hrs_Wkd_NFLD!M6),"..",(RGDP_NFLD!M6/Hrs_Wkd_NFLD!M6))</f>
        <v>29.751219995843318</v>
      </c>
      <c r="N6" s="21">
        <f>IF(ISERROR(RGDP_NFLD!N6/Hrs_Wkd_NFLD!N6),"..",(RGDP_NFLD!N6/Hrs_Wkd_NFLD!N6))</f>
        <v>20.862216710463926</v>
      </c>
      <c r="O6" s="21">
        <f>IF(ISERROR(RGDP_NFLD!O6/Hrs_Wkd_NFLD!O6),"..",(RGDP_NFLD!O6/Hrs_Wkd_NFLD!O6))</f>
        <v>16.097156352993938</v>
      </c>
      <c r="P6" s="21">
        <f>IF(ISERROR(RGDP_NFLD!P6/Hrs_Wkd_NFLD!P6),"..",(RGDP_NFLD!P6/Hrs_Wkd_NFLD!P6))</f>
        <v>13.68238501665839</v>
      </c>
      <c r="Q6" s="21">
        <f>IF(ISERROR(RGDP_NFLD!Q6/Hrs_Wkd_NFLD!Q6),"..",(RGDP_NFLD!Q6/Hrs_Wkd_NFLD!Q6))</f>
        <v>22.025960472472921</v>
      </c>
      <c r="R6" s="55"/>
      <c r="T6" s="6"/>
    </row>
    <row r="7" spans="1:20">
      <c r="A7" s="5">
        <v>1999</v>
      </c>
      <c r="B7" s="16">
        <f>IF(ISERROR(RGDP_NFLD!B7/Hrs_Wkd_NFLD!B7),"..",(RGDP_NFLD!B7/Hrs_Wkd_NFLD!B7))</f>
        <v>48.191917794549894</v>
      </c>
      <c r="C7" s="21">
        <f>IF(ISERROR(RGDP_NFLD!C7/Hrs_Wkd_NFLD!C7),"..",(RGDP_NFLD!C7/Hrs_Wkd_NFLD!C7))</f>
        <v>27.196833145112002</v>
      </c>
      <c r="D7" s="21">
        <f>IF(ISERROR(RGDP_NFLD!D7/Hrs_Wkd_NFLD!D7),"..",(RGDP_NFLD!D7/Hrs_Wkd_NFLD!D7))</f>
        <v>356.93898293754245</v>
      </c>
      <c r="E7" s="21">
        <f>IF(ISERROR(RGDP_NFLD!E7/Hrs_Wkd_NFLD!E7),"..",(RGDP_NFLD!E7/Hrs_Wkd_NFLD!E7))</f>
        <v>119.77345173978732</v>
      </c>
      <c r="F7" s="21">
        <f>IF(ISERROR(RGDP_NFLD!F7/Hrs_Wkd_NFLD!F7),"..",(RGDP_NFLD!F7/Hrs_Wkd_NFLD!F7))</f>
        <v>35.498932370652426</v>
      </c>
      <c r="G7" s="21">
        <f>IF(ISERROR(RGDP_NFLD!G7/Hrs_Wkd_NFLD!G7),"..",(RGDP_NFLD!G7/Hrs_Wkd_NFLD!G7))</f>
        <v>34.760004074031571</v>
      </c>
      <c r="H7" s="21">
        <f>IF(ISERROR(RGDP_NFLD!H7/Hrs_Wkd_NFLD!H7),"..",(RGDP_NFLD!H7/Hrs_Wkd_NFLD!H7))</f>
        <v>31.149240810851886</v>
      </c>
      <c r="I7" s="21">
        <f>IF(ISERROR(RGDP_NFLD!I7/Hrs_Wkd_NFLD!I7),"..",(RGDP_NFLD!I7/Hrs_Wkd_NFLD!I7))</f>
        <v>14.134478671772776</v>
      </c>
      <c r="J7" s="21">
        <f>IF(ISERROR(RGDP_NFLD!J7/Hrs_Wkd_NFLD!J7),"..",(RGDP_NFLD!J7/Hrs_Wkd_NFLD!J7))</f>
        <v>25.610988822812118</v>
      </c>
      <c r="K7" s="21">
        <f>IF(ISERROR(RGDP_NFLD!K7/Hrs_Wkd_NFLD!K7),"..",(RGDP_NFLD!K7/Hrs_Wkd_NFLD!K7))</f>
        <v>54.743671021962655</v>
      </c>
      <c r="L7" s="21">
        <f>IF(ISERROR(RGDP_NFLD!L7/Hrs_Wkd_NFLD!L7),"..",(RGDP_NFLD!L7/Hrs_Wkd_NFLD!L7))</f>
        <v>64.829472909058453</v>
      </c>
      <c r="M7" s="21">
        <f>IF(ISERROR(RGDP_NFLD!M7/Hrs_Wkd_NFLD!M7),"..",(RGDP_NFLD!M7/Hrs_Wkd_NFLD!M7))</f>
        <v>28.054336418262814</v>
      </c>
      <c r="N7" s="21">
        <f>IF(ISERROR(RGDP_NFLD!N7/Hrs_Wkd_NFLD!N7),"..",(RGDP_NFLD!N7/Hrs_Wkd_NFLD!N7))</f>
        <v>19.673470483033327</v>
      </c>
      <c r="O7" s="21">
        <f>IF(ISERROR(RGDP_NFLD!O7/Hrs_Wkd_NFLD!O7),"..",(RGDP_NFLD!O7/Hrs_Wkd_NFLD!O7))</f>
        <v>11.789409532092815</v>
      </c>
      <c r="P7" s="21">
        <f>IF(ISERROR(RGDP_NFLD!P7/Hrs_Wkd_NFLD!P7),"..",(RGDP_NFLD!P7/Hrs_Wkd_NFLD!P7))</f>
        <v>14.419675220636931</v>
      </c>
      <c r="Q7" s="21">
        <f>IF(ISERROR(RGDP_NFLD!Q7/Hrs_Wkd_NFLD!Q7),"..",(RGDP_NFLD!Q7/Hrs_Wkd_NFLD!Q7))</f>
        <v>21.145821768444751</v>
      </c>
      <c r="R7" s="55"/>
      <c r="T7" s="6"/>
    </row>
    <row r="8" spans="1:20">
      <c r="A8" s="5">
        <v>2000</v>
      </c>
      <c r="B8" s="16">
        <f>IF(ISERROR(RGDP_NFLD!B8/Hrs_Wkd_NFLD!B8),"..",(RGDP_NFLD!B8/Hrs_Wkd_NFLD!B8))</f>
        <v>53.634216415957027</v>
      </c>
      <c r="C8" s="21">
        <f>IF(ISERROR(RGDP_NFLD!C8/Hrs_Wkd_NFLD!C8),"..",(RGDP_NFLD!C8/Hrs_Wkd_NFLD!C8))</f>
        <v>27.688346619742035</v>
      </c>
      <c r="D8" s="21">
        <f>IF(ISERROR(RGDP_NFLD!D8/Hrs_Wkd_NFLD!D8),"..",(RGDP_NFLD!D8/Hrs_Wkd_NFLD!D8))</f>
        <v>481.81518069553073</v>
      </c>
      <c r="E8" s="21">
        <f>IF(ISERROR(RGDP_NFLD!E8/Hrs_Wkd_NFLD!E8),"..",(RGDP_NFLD!E8/Hrs_Wkd_NFLD!E8))</f>
        <v>137.71521026821452</v>
      </c>
      <c r="F8" s="21">
        <f>IF(ISERROR(RGDP_NFLD!F8/Hrs_Wkd_NFLD!F8),"..",(RGDP_NFLD!F8/Hrs_Wkd_NFLD!F8))</f>
        <v>33.63506707262713</v>
      </c>
      <c r="G8" s="21">
        <f>IF(ISERROR(RGDP_NFLD!G8/Hrs_Wkd_NFLD!G8),"..",(RGDP_NFLD!G8/Hrs_Wkd_NFLD!G8))</f>
        <v>35.891311767051505</v>
      </c>
      <c r="H8" s="21">
        <f>IF(ISERROR(RGDP_NFLD!H8/Hrs_Wkd_NFLD!H8),"..",(RGDP_NFLD!H8/Hrs_Wkd_NFLD!H8))</f>
        <v>35.051658706958833</v>
      </c>
      <c r="I8" s="21">
        <f>IF(ISERROR(RGDP_NFLD!I8/Hrs_Wkd_NFLD!I8),"..",(RGDP_NFLD!I8/Hrs_Wkd_NFLD!I8))</f>
        <v>15.120019026842597</v>
      </c>
      <c r="J8" s="21">
        <f>IF(ISERROR(RGDP_NFLD!J8/Hrs_Wkd_NFLD!J8),"..",(RGDP_NFLD!J8/Hrs_Wkd_NFLD!J8))</f>
        <v>27.940469506844988</v>
      </c>
      <c r="K8" s="21">
        <f>IF(ISERROR(RGDP_NFLD!K8/Hrs_Wkd_NFLD!K8),"..",(RGDP_NFLD!K8/Hrs_Wkd_NFLD!K8))</f>
        <v>62.705391408654833</v>
      </c>
      <c r="L8" s="21">
        <f>IF(ISERROR(RGDP_NFLD!L8/Hrs_Wkd_NFLD!L8),"..",(RGDP_NFLD!L8/Hrs_Wkd_NFLD!L8))</f>
        <v>64.854246018625403</v>
      </c>
      <c r="M8" s="21">
        <f>IF(ISERROR(RGDP_NFLD!M8/Hrs_Wkd_NFLD!M8),"..",(RGDP_NFLD!M8/Hrs_Wkd_NFLD!M8))</f>
        <v>27.581104375019834</v>
      </c>
      <c r="N8" s="21">
        <f>IF(ISERROR(RGDP_NFLD!N8/Hrs_Wkd_NFLD!N8),"..",(RGDP_NFLD!N8/Hrs_Wkd_NFLD!N8))</f>
        <v>20.593399674446747</v>
      </c>
      <c r="O8" s="21">
        <f>IF(ISERROR(RGDP_NFLD!O8/Hrs_Wkd_NFLD!O8),"..",(RGDP_NFLD!O8/Hrs_Wkd_NFLD!O8))</f>
        <v>12.375893744502397</v>
      </c>
      <c r="P8" s="21">
        <f>IF(ISERROR(RGDP_NFLD!P8/Hrs_Wkd_NFLD!P8),"..",(RGDP_NFLD!P8/Hrs_Wkd_NFLD!P8))</f>
        <v>14.67418924746562</v>
      </c>
      <c r="Q8" s="21">
        <f>IF(ISERROR(RGDP_NFLD!Q8/Hrs_Wkd_NFLD!Q8),"..",(RGDP_NFLD!Q8/Hrs_Wkd_NFLD!Q8))</f>
        <v>24.187587078869473</v>
      </c>
      <c r="R8" s="55"/>
      <c r="T8" s="6"/>
    </row>
    <row r="9" spans="1:20">
      <c r="A9" s="5">
        <v>2001</v>
      </c>
      <c r="B9" s="16">
        <f>IF(ISERROR(RGDP_NFLD!B9/Hrs_Wkd_NFLD!B9),"..",(RGDP_NFLD!B9/Hrs_Wkd_NFLD!B9))</f>
        <v>51.777382707265993</v>
      </c>
      <c r="C9" s="21">
        <f>IF(ISERROR(RGDP_NFLD!C9/Hrs_Wkd_NFLD!C9),"..",(RGDP_NFLD!C9/Hrs_Wkd_NFLD!C9))</f>
        <v>32.966253641077536</v>
      </c>
      <c r="D9" s="21">
        <f>IF(ISERROR(RGDP_NFLD!D9/Hrs_Wkd_NFLD!D9),"..",(RGDP_NFLD!D9/Hrs_Wkd_NFLD!D9))</f>
        <v>530.44775169285981</v>
      </c>
      <c r="E9" s="21">
        <f>IF(ISERROR(RGDP_NFLD!E9/Hrs_Wkd_NFLD!E9),"..",(RGDP_NFLD!E9/Hrs_Wkd_NFLD!E9))</f>
        <v>121.01886920650082</v>
      </c>
      <c r="F9" s="21">
        <f>IF(ISERROR(RGDP_NFLD!F9/Hrs_Wkd_NFLD!F9),"..",(RGDP_NFLD!F9/Hrs_Wkd_NFLD!F9))</f>
        <v>34.934849948689696</v>
      </c>
      <c r="G9" s="21">
        <f>IF(ISERROR(RGDP_NFLD!G9/Hrs_Wkd_NFLD!G9),"..",(RGDP_NFLD!G9/Hrs_Wkd_NFLD!G9))</f>
        <v>30.901289897037479</v>
      </c>
      <c r="H9" s="21">
        <f>IF(ISERROR(RGDP_NFLD!H9/Hrs_Wkd_NFLD!H9),"..",(RGDP_NFLD!H9/Hrs_Wkd_NFLD!H9))</f>
        <v>31.335115639264178</v>
      </c>
      <c r="I9" s="21">
        <f>IF(ISERROR(RGDP_NFLD!I9/Hrs_Wkd_NFLD!I9),"..",(RGDP_NFLD!I9/Hrs_Wkd_NFLD!I9))</f>
        <v>15.817369905454635</v>
      </c>
      <c r="J9" s="21">
        <f>IF(ISERROR(RGDP_NFLD!J9/Hrs_Wkd_NFLD!J9),"..",(RGDP_NFLD!J9/Hrs_Wkd_NFLD!J9))</f>
        <v>27.672539319674609</v>
      </c>
      <c r="K9" s="21">
        <f>IF(ISERROR(RGDP_NFLD!K9/Hrs_Wkd_NFLD!K9),"..",(RGDP_NFLD!K9/Hrs_Wkd_NFLD!K9))</f>
        <v>59.570207747192718</v>
      </c>
      <c r="L9" s="21">
        <f>IF(ISERROR(RGDP_NFLD!L9/Hrs_Wkd_NFLD!L9),"..",(RGDP_NFLD!L9/Hrs_Wkd_NFLD!L9))</f>
        <v>74.048550082577236</v>
      </c>
      <c r="M9" s="21">
        <f>IF(ISERROR(RGDP_NFLD!M9/Hrs_Wkd_NFLD!M9),"..",(RGDP_NFLD!M9/Hrs_Wkd_NFLD!M9))</f>
        <v>27.374144269877846</v>
      </c>
      <c r="N9" s="21">
        <f>IF(ISERROR(RGDP_NFLD!N9/Hrs_Wkd_NFLD!N9),"..",(RGDP_NFLD!N9/Hrs_Wkd_NFLD!N9))</f>
        <v>18.864236162051427</v>
      </c>
      <c r="O9" s="21">
        <f>IF(ISERROR(RGDP_NFLD!O9/Hrs_Wkd_NFLD!O9),"..",(RGDP_NFLD!O9/Hrs_Wkd_NFLD!O9))</f>
        <v>13.240000825913347</v>
      </c>
      <c r="P9" s="21">
        <f>IF(ISERROR(RGDP_NFLD!P9/Hrs_Wkd_NFLD!P9),"..",(RGDP_NFLD!P9/Hrs_Wkd_NFLD!P9))</f>
        <v>13.267432063799049</v>
      </c>
      <c r="Q9" s="21">
        <f>IF(ISERROR(RGDP_NFLD!Q9/Hrs_Wkd_NFLD!Q9),"..",(RGDP_NFLD!Q9/Hrs_Wkd_NFLD!Q9))</f>
        <v>25.439910735708779</v>
      </c>
      <c r="R9" s="55"/>
      <c r="T9" s="6"/>
    </row>
    <row r="10" spans="1:20">
      <c r="A10" s="5">
        <v>2002</v>
      </c>
      <c r="B10" s="16">
        <f>IF(ISERROR(RGDP_NFLD!B10/Hrs_Wkd_NFLD!B10),"..",(RGDP_NFLD!B10/Hrs_Wkd_NFLD!B10))</f>
        <v>63.117905522510753</v>
      </c>
      <c r="C10" s="21">
        <f>IF(ISERROR(RGDP_NFLD!C10/Hrs_Wkd_NFLD!C10),"..",(RGDP_NFLD!C10/Hrs_Wkd_NFLD!C10))</f>
        <v>33.306111073018997</v>
      </c>
      <c r="D10" s="21">
        <f>IF(ISERROR(RGDP_NFLD!D10/Hrs_Wkd_NFLD!D10),"..",(RGDP_NFLD!D10/Hrs_Wkd_NFLD!D10))</f>
        <v>1030.5419526880726</v>
      </c>
      <c r="E10" s="21">
        <f>IF(ISERROR(RGDP_NFLD!E10/Hrs_Wkd_NFLD!E10),"..",(RGDP_NFLD!E10/Hrs_Wkd_NFLD!E10))</f>
        <v>178.61099191866319</v>
      </c>
      <c r="F10" s="21">
        <f>IF(ISERROR(RGDP_NFLD!F10/Hrs_Wkd_NFLD!F10),"..",(RGDP_NFLD!F10/Hrs_Wkd_NFLD!F10))</f>
        <v>36.05207157533345</v>
      </c>
      <c r="G10" s="21">
        <f>IF(ISERROR(RGDP_NFLD!G10/Hrs_Wkd_NFLD!G10),"..",(RGDP_NFLD!G10/Hrs_Wkd_NFLD!G10))</f>
        <v>35.55629257015579</v>
      </c>
      <c r="H10" s="21">
        <f>IF(ISERROR(RGDP_NFLD!H10/Hrs_Wkd_NFLD!H10),"..",(RGDP_NFLD!H10/Hrs_Wkd_NFLD!H10))</f>
        <v>30.541292374924431</v>
      </c>
      <c r="I10" s="21">
        <f>IF(ISERROR(RGDP_NFLD!I10/Hrs_Wkd_NFLD!I10),"..",(RGDP_NFLD!I10/Hrs_Wkd_NFLD!I10))</f>
        <v>15.514937056328284</v>
      </c>
      <c r="J10" s="21">
        <f>IF(ISERROR(RGDP_NFLD!J10/Hrs_Wkd_NFLD!J10),"..",(RGDP_NFLD!J10/Hrs_Wkd_NFLD!J10))</f>
        <v>28.986381230901653</v>
      </c>
      <c r="K10" s="21">
        <f>IF(ISERROR(RGDP_NFLD!K10/Hrs_Wkd_NFLD!K10),"..",(RGDP_NFLD!K10/Hrs_Wkd_NFLD!K10))</f>
        <v>72.948938234851624</v>
      </c>
      <c r="L10" s="21">
        <f>IF(ISERROR(RGDP_NFLD!L10/Hrs_Wkd_NFLD!L10),"..",(RGDP_NFLD!L10/Hrs_Wkd_NFLD!L10))</f>
        <v>75.316760164478893</v>
      </c>
      <c r="M10" s="21">
        <f>IF(ISERROR(RGDP_NFLD!M10/Hrs_Wkd_NFLD!M10),"..",(RGDP_NFLD!M10/Hrs_Wkd_NFLD!M10))</f>
        <v>31.065503607750212</v>
      </c>
      <c r="N10" s="21">
        <f>IF(ISERROR(RGDP_NFLD!N10/Hrs_Wkd_NFLD!N10),"..",(RGDP_NFLD!N10/Hrs_Wkd_NFLD!N10))</f>
        <v>19.705309931827149</v>
      </c>
      <c r="O10" s="21">
        <f>IF(ISERROR(RGDP_NFLD!O10/Hrs_Wkd_NFLD!O10),"..",(RGDP_NFLD!O10/Hrs_Wkd_NFLD!O10))</f>
        <v>15.219677547180359</v>
      </c>
      <c r="P10" s="21">
        <f>IF(ISERROR(RGDP_NFLD!P10/Hrs_Wkd_NFLD!P10),"..",(RGDP_NFLD!P10/Hrs_Wkd_NFLD!P10))</f>
        <v>13.808723462935799</v>
      </c>
      <c r="Q10" s="21">
        <f>IF(ISERROR(RGDP_NFLD!Q10/Hrs_Wkd_NFLD!Q10),"..",(RGDP_NFLD!Q10/Hrs_Wkd_NFLD!Q10))</f>
        <v>26.437586859754777</v>
      </c>
      <c r="R10" s="55"/>
      <c r="T10" s="6"/>
    </row>
    <row r="11" spans="1:20">
      <c r="A11" s="5">
        <v>2003</v>
      </c>
      <c r="B11" s="16">
        <f>IF(ISERROR(RGDP_NFLD!B11/Hrs_Wkd_NFLD!B11),"..",(RGDP_NFLD!B11/Hrs_Wkd_NFLD!B11))</f>
        <v>68.102774210723325</v>
      </c>
      <c r="C11" s="21">
        <f>IF(ISERROR(RGDP_NFLD!C11/Hrs_Wkd_NFLD!C11),"..",(RGDP_NFLD!C11/Hrs_Wkd_NFLD!C11))</f>
        <v>38.138652452880578</v>
      </c>
      <c r="D11" s="21">
        <f>IF(ISERROR(RGDP_NFLD!D11/Hrs_Wkd_NFLD!D11),"..",(RGDP_NFLD!D11/Hrs_Wkd_NFLD!D11))</f>
        <v>1212.1277817840262</v>
      </c>
      <c r="E11" s="21">
        <f>IF(ISERROR(RGDP_NFLD!E11/Hrs_Wkd_NFLD!E11),"..",(RGDP_NFLD!E11/Hrs_Wkd_NFLD!E11))</f>
        <v>150.71957421801352</v>
      </c>
      <c r="F11" s="21">
        <f>IF(ISERROR(RGDP_NFLD!F11/Hrs_Wkd_NFLD!F11),"..",(RGDP_NFLD!F11/Hrs_Wkd_NFLD!F11))</f>
        <v>37.686517770868335</v>
      </c>
      <c r="G11" s="21">
        <f>IF(ISERROR(RGDP_NFLD!G11/Hrs_Wkd_NFLD!G11),"..",(RGDP_NFLD!G11/Hrs_Wkd_NFLD!G11))</f>
        <v>38.22424995996338</v>
      </c>
      <c r="H11" s="21">
        <f>IF(ISERROR(RGDP_NFLD!H11/Hrs_Wkd_NFLD!H11),"..",(RGDP_NFLD!H11/Hrs_Wkd_NFLD!H11))</f>
        <v>32.670783002480626</v>
      </c>
      <c r="I11" s="21">
        <f>IF(ISERROR(RGDP_NFLD!I11/Hrs_Wkd_NFLD!I11),"..",(RGDP_NFLD!I11/Hrs_Wkd_NFLD!I11))</f>
        <v>17.207115639089466</v>
      </c>
      <c r="J11" s="21">
        <f>IF(ISERROR(RGDP_NFLD!J11/Hrs_Wkd_NFLD!J11),"..",(RGDP_NFLD!J11/Hrs_Wkd_NFLD!J11))</f>
        <v>28.684664765008812</v>
      </c>
      <c r="K11" s="21">
        <f>IF(ISERROR(RGDP_NFLD!K11/Hrs_Wkd_NFLD!K11),"..",(RGDP_NFLD!K11/Hrs_Wkd_NFLD!K11))</f>
        <v>70.673256385751486</v>
      </c>
      <c r="L11" s="21">
        <f>IF(ISERROR(RGDP_NFLD!L11/Hrs_Wkd_NFLD!L11),"..",(RGDP_NFLD!L11/Hrs_Wkd_NFLD!L11))</f>
        <v>70.68314895964069</v>
      </c>
      <c r="M11" s="21">
        <f>IF(ISERROR(RGDP_NFLD!M11/Hrs_Wkd_NFLD!M11),"..",(RGDP_NFLD!M11/Hrs_Wkd_NFLD!M11))</f>
        <v>31.415368809112756</v>
      </c>
      <c r="N11" s="21">
        <f>IF(ISERROR(RGDP_NFLD!N11/Hrs_Wkd_NFLD!N11),"..",(RGDP_NFLD!N11/Hrs_Wkd_NFLD!N11))</f>
        <v>19.269385061349162</v>
      </c>
      <c r="O11" s="21">
        <f>IF(ISERROR(RGDP_NFLD!O11/Hrs_Wkd_NFLD!O11),"..",(RGDP_NFLD!O11/Hrs_Wkd_NFLD!O11))</f>
        <v>12.489269502238621</v>
      </c>
      <c r="P11" s="21">
        <f>IF(ISERROR(RGDP_NFLD!P11/Hrs_Wkd_NFLD!P11),"..",(RGDP_NFLD!P11/Hrs_Wkd_NFLD!P11))</f>
        <v>14.185716215429295</v>
      </c>
      <c r="Q11" s="21">
        <f>IF(ISERROR(RGDP_NFLD!Q11/Hrs_Wkd_NFLD!Q11),"..",(RGDP_NFLD!Q11/Hrs_Wkd_NFLD!Q11))</f>
        <v>25.247684201487285</v>
      </c>
      <c r="R11" s="55"/>
      <c r="T11" s="6"/>
    </row>
    <row r="12" spans="1:20">
      <c r="A12" s="5">
        <v>2004</v>
      </c>
      <c r="B12" s="16">
        <f>IF(ISERROR(RGDP_NFLD!B12/Hrs_Wkd_NFLD!B12),"..",(RGDP_NFLD!B12/Hrs_Wkd_NFLD!B12))</f>
        <v>65.425248939580882</v>
      </c>
      <c r="C12" s="21">
        <f>IF(ISERROR(RGDP_NFLD!C12/Hrs_Wkd_NFLD!C12),"..",(RGDP_NFLD!C12/Hrs_Wkd_NFLD!C12))</f>
        <v>45.292650392509962</v>
      </c>
      <c r="D12" s="21">
        <f>IF(ISERROR(RGDP_NFLD!D12/Hrs_Wkd_NFLD!D12),"..",(RGDP_NFLD!D12/Hrs_Wkd_NFLD!D12))</f>
        <v>1118.5235417255151</v>
      </c>
      <c r="E12" s="21">
        <f>IF(ISERROR(RGDP_NFLD!E12/Hrs_Wkd_NFLD!E12),"..",(RGDP_NFLD!E12/Hrs_Wkd_NFLD!E12))</f>
        <v>135.67505275815779</v>
      </c>
      <c r="F12" s="21">
        <f>IF(ISERROR(RGDP_NFLD!F12/Hrs_Wkd_NFLD!F12),"..",(RGDP_NFLD!F12/Hrs_Wkd_NFLD!F12))</f>
        <v>37.262881613694852</v>
      </c>
      <c r="G12" s="21">
        <f>IF(ISERROR(RGDP_NFLD!G12/Hrs_Wkd_NFLD!G12),"..",(RGDP_NFLD!G12/Hrs_Wkd_NFLD!G12))</f>
        <v>33.971078417077969</v>
      </c>
      <c r="H12" s="21">
        <f>IF(ISERROR(RGDP_NFLD!H12/Hrs_Wkd_NFLD!H12),"..",(RGDP_NFLD!H12/Hrs_Wkd_NFLD!H12))</f>
        <v>33.531849139454849</v>
      </c>
      <c r="I12" s="21">
        <f>IF(ISERROR(RGDP_NFLD!I12/Hrs_Wkd_NFLD!I12),"..",(RGDP_NFLD!I12/Hrs_Wkd_NFLD!I12))</f>
        <v>16.73075497009582</v>
      </c>
      <c r="J12" s="21">
        <f>IF(ISERROR(RGDP_NFLD!J12/Hrs_Wkd_NFLD!J12),"..",(RGDP_NFLD!J12/Hrs_Wkd_NFLD!J12))</f>
        <v>27.998923634229016</v>
      </c>
      <c r="K12" s="21">
        <f>IF(ISERROR(RGDP_NFLD!K12/Hrs_Wkd_NFLD!K12),"..",(RGDP_NFLD!K12/Hrs_Wkd_NFLD!K12))</f>
        <v>61.488677640074989</v>
      </c>
      <c r="L12" s="21">
        <f>IF(ISERROR(RGDP_NFLD!L12/Hrs_Wkd_NFLD!L12),"..",(RGDP_NFLD!L12/Hrs_Wkd_NFLD!L12))</f>
        <v>67.743516416179233</v>
      </c>
      <c r="M12" s="21">
        <f>IF(ISERROR(RGDP_NFLD!M12/Hrs_Wkd_NFLD!M12),"..",(RGDP_NFLD!M12/Hrs_Wkd_NFLD!M12))</f>
        <v>31.625253234314897</v>
      </c>
      <c r="N12" s="21">
        <f>IF(ISERROR(RGDP_NFLD!N12/Hrs_Wkd_NFLD!N12),"..",(RGDP_NFLD!N12/Hrs_Wkd_NFLD!N12))</f>
        <v>23.063279223486116</v>
      </c>
      <c r="O12" s="21">
        <f>IF(ISERROR(RGDP_NFLD!O12/Hrs_Wkd_NFLD!O12),"..",(RGDP_NFLD!O12/Hrs_Wkd_NFLD!O12))</f>
        <v>15.345919410580647</v>
      </c>
      <c r="P12" s="21">
        <f>IF(ISERROR(RGDP_NFLD!P12/Hrs_Wkd_NFLD!P12),"..",(RGDP_NFLD!P12/Hrs_Wkd_NFLD!P12))</f>
        <v>14.504386302120917</v>
      </c>
      <c r="Q12" s="21">
        <f>IF(ISERROR(RGDP_NFLD!Q12/Hrs_Wkd_NFLD!Q12),"..",(RGDP_NFLD!Q12/Hrs_Wkd_NFLD!Q12))</f>
        <v>26.757027448372916</v>
      </c>
      <c r="R12" s="55"/>
      <c r="T12" s="6"/>
    </row>
    <row r="13" spans="1:20">
      <c r="A13" s="5">
        <v>2005</v>
      </c>
      <c r="B13" s="16">
        <f>IF(ISERROR(RGDP_NFLD!B13/Hrs_Wkd_NFLD!B13),"..",(RGDP_NFLD!B13/Hrs_Wkd_NFLD!B13))</f>
        <v>68.191449100183775</v>
      </c>
      <c r="C13" s="21">
        <f>IF(ISERROR(RGDP_NFLD!C13/Hrs_Wkd_NFLD!C13),"..",(RGDP_NFLD!C13/Hrs_Wkd_NFLD!C13))</f>
        <v>36.981204448266723</v>
      </c>
      <c r="D13" s="21">
        <f>IF(ISERROR(RGDP_NFLD!D13/Hrs_Wkd_NFLD!D13),"..",(RGDP_NFLD!D13/Hrs_Wkd_NFLD!D13))</f>
        <v>936.61495192114967</v>
      </c>
      <c r="E13" s="21">
        <f>IF(ISERROR(RGDP_NFLD!E13/Hrs_Wkd_NFLD!E13),"..",(RGDP_NFLD!E13/Hrs_Wkd_NFLD!E13))</f>
        <v>154.74246229997223</v>
      </c>
      <c r="F13" s="21">
        <f>IF(ISERROR(RGDP_NFLD!F13/Hrs_Wkd_NFLD!F13),"..",(RGDP_NFLD!F13/Hrs_Wkd_NFLD!F13))</f>
        <v>38.006211237818874</v>
      </c>
      <c r="G13" s="21">
        <f>IF(ISERROR(RGDP_NFLD!G13/Hrs_Wkd_NFLD!G13),"..",(RGDP_NFLD!G13/Hrs_Wkd_NFLD!G13))</f>
        <v>36.738669762433069</v>
      </c>
      <c r="H13" s="21">
        <f>IF(ISERROR(RGDP_NFLD!H13/Hrs_Wkd_NFLD!H13),"..",(RGDP_NFLD!H13/Hrs_Wkd_NFLD!H13))</f>
        <v>36.261310592059786</v>
      </c>
      <c r="I13" s="21">
        <f>IF(ISERROR(RGDP_NFLD!I13/Hrs_Wkd_NFLD!I13),"..",(RGDP_NFLD!I13/Hrs_Wkd_NFLD!I13))</f>
        <v>17.048619860765779</v>
      </c>
      <c r="J13" s="21">
        <f>IF(ISERROR(RGDP_NFLD!J13/Hrs_Wkd_NFLD!J13),"..",(RGDP_NFLD!J13/Hrs_Wkd_NFLD!J13))</f>
        <v>32.354736657834259</v>
      </c>
      <c r="K13" s="21">
        <f>IF(ISERROR(RGDP_NFLD!K13/Hrs_Wkd_NFLD!K13),"..",(RGDP_NFLD!K13/Hrs_Wkd_NFLD!K13))</f>
        <v>70.331915408175632</v>
      </c>
      <c r="L13" s="21">
        <f>IF(ISERROR(RGDP_NFLD!L13/Hrs_Wkd_NFLD!L13),"..",(RGDP_NFLD!L13/Hrs_Wkd_NFLD!L13))</f>
        <v>75.343335786565035</v>
      </c>
      <c r="M13" s="21">
        <f>IF(ISERROR(RGDP_NFLD!M13/Hrs_Wkd_NFLD!M13),"..",(RGDP_NFLD!M13/Hrs_Wkd_NFLD!M13))</f>
        <v>33.363577239819143</v>
      </c>
      <c r="N13" s="21">
        <f>IF(ISERROR(RGDP_NFLD!N13/Hrs_Wkd_NFLD!N13),"..",(RGDP_NFLD!N13/Hrs_Wkd_NFLD!N13))</f>
        <v>21.615650292851765</v>
      </c>
      <c r="O13" s="21">
        <f>IF(ISERROR(RGDP_NFLD!O13/Hrs_Wkd_NFLD!O13),"..",(RGDP_NFLD!O13/Hrs_Wkd_NFLD!O13))</f>
        <v>14.619688878447624</v>
      </c>
      <c r="P13" s="21">
        <f>IF(ISERROR(RGDP_NFLD!P13/Hrs_Wkd_NFLD!P13),"..",(RGDP_NFLD!P13/Hrs_Wkd_NFLD!P13))</f>
        <v>15.145465135655083</v>
      </c>
      <c r="Q13" s="21">
        <f>IF(ISERROR(RGDP_NFLD!Q13/Hrs_Wkd_NFLD!Q13),"..",(RGDP_NFLD!Q13/Hrs_Wkd_NFLD!Q13))</f>
        <v>28.294676067367885</v>
      </c>
      <c r="R13" s="55"/>
      <c r="T13" s="6"/>
    </row>
    <row r="14" spans="1:20">
      <c r="A14" s="5">
        <v>2006</v>
      </c>
      <c r="B14" s="16">
        <f>IF(ISERROR(RGDP_NFLD!B14/Hrs_Wkd_NFLD!B14),"..",(RGDP_NFLD!B14/Hrs_Wkd_NFLD!B14))</f>
        <v>68.645633297145054</v>
      </c>
      <c r="C14" s="21">
        <f>IF(ISERROR(RGDP_NFLD!C14/Hrs_Wkd_NFLD!C14),"..",(RGDP_NFLD!C14/Hrs_Wkd_NFLD!C14))</f>
        <v>42.11311372681525</v>
      </c>
      <c r="D14" s="21">
        <f>IF(ISERROR(RGDP_NFLD!D14/Hrs_Wkd_NFLD!D14),"..",(RGDP_NFLD!D14/Hrs_Wkd_NFLD!D14))</f>
        <v>877.31010369190142</v>
      </c>
      <c r="E14" s="21">
        <f>IF(ISERROR(RGDP_NFLD!E14/Hrs_Wkd_NFLD!E14),"..",(RGDP_NFLD!E14/Hrs_Wkd_NFLD!E14))</f>
        <v>166.52380781268613</v>
      </c>
      <c r="F14" s="21">
        <f>IF(ISERROR(RGDP_NFLD!F14/Hrs_Wkd_NFLD!F14),"..",(RGDP_NFLD!F14/Hrs_Wkd_NFLD!F14))</f>
        <v>35.539936220998221</v>
      </c>
      <c r="G14" s="21">
        <f>IF(ISERROR(RGDP_NFLD!G14/Hrs_Wkd_NFLD!G14),"..",(RGDP_NFLD!G14/Hrs_Wkd_NFLD!G14))</f>
        <v>35.456311821870301</v>
      </c>
      <c r="H14" s="21">
        <f>IF(ISERROR(RGDP_NFLD!H14/Hrs_Wkd_NFLD!H14),"..",(RGDP_NFLD!H14/Hrs_Wkd_NFLD!H14))</f>
        <v>38.325591171478983</v>
      </c>
      <c r="I14" s="21">
        <f>IF(ISERROR(RGDP_NFLD!I14/Hrs_Wkd_NFLD!I14),"..",(RGDP_NFLD!I14/Hrs_Wkd_NFLD!I14))</f>
        <v>16.542562345787594</v>
      </c>
      <c r="J14" s="21">
        <f>IF(ISERROR(RGDP_NFLD!J14/Hrs_Wkd_NFLD!J14),"..",(RGDP_NFLD!J14/Hrs_Wkd_NFLD!J14))</f>
        <v>30.373413583334596</v>
      </c>
      <c r="K14" s="21">
        <f>IF(ISERROR(RGDP_NFLD!K14/Hrs_Wkd_NFLD!K14),"..",(RGDP_NFLD!K14/Hrs_Wkd_NFLD!K14))</f>
        <v>73.813985773700892</v>
      </c>
      <c r="L14" s="21">
        <f>IF(ISERROR(RGDP_NFLD!L14/Hrs_Wkd_NFLD!L14),"..",(RGDP_NFLD!L14/Hrs_Wkd_NFLD!L14))</f>
        <v>79.562139919615404</v>
      </c>
      <c r="M14" s="21">
        <f>IF(ISERROR(RGDP_NFLD!M14/Hrs_Wkd_NFLD!M14),"..",(RGDP_NFLD!M14/Hrs_Wkd_NFLD!M14))</f>
        <v>31.449329775257812</v>
      </c>
      <c r="N14" s="21">
        <f>IF(ISERROR(RGDP_NFLD!N14/Hrs_Wkd_NFLD!N14),"..",(RGDP_NFLD!N14/Hrs_Wkd_NFLD!N14))</f>
        <v>21.093855926336932</v>
      </c>
      <c r="O14" s="21">
        <f>IF(ISERROR(RGDP_NFLD!O14/Hrs_Wkd_NFLD!O14),"..",(RGDP_NFLD!O14/Hrs_Wkd_NFLD!O14))</f>
        <v>12.157286058589708</v>
      </c>
      <c r="P14" s="21">
        <f>IF(ISERROR(RGDP_NFLD!P14/Hrs_Wkd_NFLD!P14),"..",(RGDP_NFLD!P14/Hrs_Wkd_NFLD!P14))</f>
        <v>15.046716759665447</v>
      </c>
      <c r="Q14" s="21">
        <f>IF(ISERROR(RGDP_NFLD!Q14/Hrs_Wkd_NFLD!Q14),"..",(RGDP_NFLD!Q14/Hrs_Wkd_NFLD!Q14))</f>
        <v>24.438624492673281</v>
      </c>
      <c r="R14" s="55"/>
      <c r="T14" s="6"/>
    </row>
    <row r="15" spans="1:20">
      <c r="A15" s="5">
        <v>2007</v>
      </c>
      <c r="B15" s="16">
        <f>IF(ISERROR(RGDP_NFLD!B15/Hrs_Wkd_NFLD!B15),"..",(RGDP_NFLD!B15/Hrs_Wkd_NFLD!B15))</f>
        <v>75.776444328457927</v>
      </c>
      <c r="C15" s="21">
        <f>IF(ISERROR(RGDP_NFLD!C15/Hrs_Wkd_NFLD!C15),"..",(RGDP_NFLD!C15/Hrs_Wkd_NFLD!C15))</f>
        <v>47.608314932391089</v>
      </c>
      <c r="D15" s="21">
        <f>IF(ISERROR(RGDP_NFLD!D15/Hrs_Wkd_NFLD!D15),"..",(RGDP_NFLD!D15/Hrs_Wkd_NFLD!D15))</f>
        <v>996.66326840058423</v>
      </c>
      <c r="E15" s="21">
        <f>IF(ISERROR(RGDP_NFLD!E15/Hrs_Wkd_NFLD!E15),"..",(RGDP_NFLD!E15/Hrs_Wkd_NFLD!E15))</f>
        <v>150.42734671979343</v>
      </c>
      <c r="F15" s="21">
        <f>IF(ISERROR(RGDP_NFLD!F15/Hrs_Wkd_NFLD!F15),"..",(RGDP_NFLD!F15/Hrs_Wkd_NFLD!F15))</f>
        <v>35.470452368568807</v>
      </c>
      <c r="G15" s="21">
        <f>IF(ISERROR(RGDP_NFLD!G15/Hrs_Wkd_NFLD!G15),"..",(RGDP_NFLD!G15/Hrs_Wkd_NFLD!G15))</f>
        <v>32.823399906370881</v>
      </c>
      <c r="H15" s="21">
        <f>IF(ISERROR(RGDP_NFLD!H15/Hrs_Wkd_NFLD!H15),"..",(RGDP_NFLD!H15/Hrs_Wkd_NFLD!H15))</f>
        <v>42.037586083410339</v>
      </c>
      <c r="I15" s="21">
        <f>IF(ISERROR(RGDP_NFLD!I15/Hrs_Wkd_NFLD!I15),"..",(RGDP_NFLD!I15/Hrs_Wkd_NFLD!I15))</f>
        <v>18.346031219574684</v>
      </c>
      <c r="J15" s="21">
        <f>IF(ISERROR(RGDP_NFLD!J15/Hrs_Wkd_NFLD!J15),"..",(RGDP_NFLD!J15/Hrs_Wkd_NFLD!J15))</f>
        <v>30.84188314041398</v>
      </c>
      <c r="K15" s="21">
        <f>IF(ISERROR(RGDP_NFLD!K15/Hrs_Wkd_NFLD!K15),"..",(RGDP_NFLD!K15/Hrs_Wkd_NFLD!K15))</f>
        <v>55.117586888954591</v>
      </c>
      <c r="L15" s="21">
        <f>IF(ISERROR(RGDP_NFLD!L15/Hrs_Wkd_NFLD!L15),"..",(RGDP_NFLD!L15/Hrs_Wkd_NFLD!L15))</f>
        <v>74.555800623263892</v>
      </c>
      <c r="M15" s="21">
        <f>IF(ISERROR(RGDP_NFLD!M15/Hrs_Wkd_NFLD!M15),"..",(RGDP_NFLD!M15/Hrs_Wkd_NFLD!M15))</f>
        <v>31.418040838389206</v>
      </c>
      <c r="N15" s="21">
        <f>IF(ISERROR(RGDP_NFLD!N15/Hrs_Wkd_NFLD!N15),"..",(RGDP_NFLD!N15/Hrs_Wkd_NFLD!N15))</f>
        <v>22.239919432951531</v>
      </c>
      <c r="O15" s="21">
        <f>IF(ISERROR(RGDP_NFLD!O15/Hrs_Wkd_NFLD!O15),"..",(RGDP_NFLD!O15/Hrs_Wkd_NFLD!O15))</f>
        <v>13.706002809357248</v>
      </c>
      <c r="P15" s="21">
        <f>IF(ISERROR(RGDP_NFLD!P15/Hrs_Wkd_NFLD!P15),"..",(RGDP_NFLD!P15/Hrs_Wkd_NFLD!P15))</f>
        <v>15.380075930549546</v>
      </c>
      <c r="Q15" s="21">
        <f>IF(ISERROR(RGDP_NFLD!Q15/Hrs_Wkd_NFLD!Q15),"..",(RGDP_NFLD!Q15/Hrs_Wkd_NFLD!Q15))</f>
        <v>23.661887046874146</v>
      </c>
      <c r="R15" s="55"/>
      <c r="T15" s="6"/>
    </row>
    <row r="16" spans="1:20">
      <c r="A16" s="5">
        <v>2008</v>
      </c>
      <c r="B16" s="16">
        <f>IF(ISERROR(RGDP_NFLD!B16/Hrs_Wkd_NFLD!B16),"..",(RGDP_NFLD!B16/Hrs_Wkd_NFLD!B16))</f>
        <v>75.991566515194052</v>
      </c>
      <c r="C16" s="21">
        <f>IF(ISERROR(RGDP_NFLD!C16/Hrs_Wkd_NFLD!C16),"..",(RGDP_NFLD!C16/Hrs_Wkd_NFLD!C16))</f>
        <v>59.522315135157768</v>
      </c>
      <c r="D16" s="21">
        <f>IF(ISERROR(RGDP_NFLD!D16/Hrs_Wkd_NFLD!D16),"..",(RGDP_NFLD!D16/Hrs_Wkd_NFLD!D16))</f>
        <v>865.38921190200642</v>
      </c>
      <c r="E16" s="21">
        <f>IF(ISERROR(RGDP_NFLD!E16/Hrs_Wkd_NFLD!E16),"..",(RGDP_NFLD!E16/Hrs_Wkd_NFLD!E16))</f>
        <v>131.10429450214903</v>
      </c>
      <c r="F16" s="21">
        <f>IF(ISERROR(RGDP_NFLD!F16/Hrs_Wkd_NFLD!F16),"..",(RGDP_NFLD!F16/Hrs_Wkd_NFLD!F16))</f>
        <v>40.638875059588727</v>
      </c>
      <c r="G16" s="21">
        <f>IF(ISERROR(RGDP_NFLD!G16/Hrs_Wkd_NFLD!G16),"..",(RGDP_NFLD!G16/Hrs_Wkd_NFLD!G16))</f>
        <v>38.575739132445598</v>
      </c>
      <c r="H16" s="21">
        <f>IF(ISERROR(RGDP_NFLD!H16/Hrs_Wkd_NFLD!H16),"..",(RGDP_NFLD!H16/Hrs_Wkd_NFLD!H16))</f>
        <v>45.12130293883731</v>
      </c>
      <c r="I16" s="21">
        <f>IF(ISERROR(RGDP_NFLD!I16/Hrs_Wkd_NFLD!I16),"..",(RGDP_NFLD!I16/Hrs_Wkd_NFLD!I16))</f>
        <v>20.043164491747781</v>
      </c>
      <c r="J16" s="21">
        <f>IF(ISERROR(RGDP_NFLD!J16/Hrs_Wkd_NFLD!J16),"..",(RGDP_NFLD!J16/Hrs_Wkd_NFLD!J16))</f>
        <v>31.971593292135619</v>
      </c>
      <c r="K16" s="21">
        <f>IF(ISERROR(RGDP_NFLD!K16/Hrs_Wkd_NFLD!K16),"..",(RGDP_NFLD!K16/Hrs_Wkd_NFLD!K16))</f>
        <v>52.181474056846334</v>
      </c>
      <c r="L16" s="21">
        <f>IF(ISERROR(RGDP_NFLD!L16/Hrs_Wkd_NFLD!L16),"..",(RGDP_NFLD!L16/Hrs_Wkd_NFLD!L16))</f>
        <v>80.36350434924006</v>
      </c>
      <c r="M16" s="21">
        <f>IF(ISERROR(RGDP_NFLD!M16/Hrs_Wkd_NFLD!M16),"..",(RGDP_NFLD!M16/Hrs_Wkd_NFLD!M16))</f>
        <v>32.024324460874183</v>
      </c>
      <c r="N16" s="21">
        <f>IF(ISERROR(RGDP_NFLD!N16/Hrs_Wkd_NFLD!N16),"..",(RGDP_NFLD!N16/Hrs_Wkd_NFLD!N16))</f>
        <v>23.831913676866222</v>
      </c>
      <c r="O16" s="21">
        <f>IF(ISERROR(RGDP_NFLD!O16/Hrs_Wkd_NFLD!O16),"..",(RGDP_NFLD!O16/Hrs_Wkd_NFLD!O16))</f>
        <v>13.695530419652933</v>
      </c>
      <c r="P16" s="21">
        <f>IF(ISERROR(RGDP_NFLD!P16/Hrs_Wkd_NFLD!P16),"..",(RGDP_NFLD!P16/Hrs_Wkd_NFLD!P16))</f>
        <v>15.326985714452338</v>
      </c>
      <c r="Q16" s="21">
        <f>IF(ISERROR(RGDP_NFLD!Q16/Hrs_Wkd_NFLD!Q16),"..",(RGDP_NFLD!Q16/Hrs_Wkd_NFLD!Q16))</f>
        <v>24.406873177116537</v>
      </c>
      <c r="R16" s="55"/>
      <c r="T16" s="6"/>
    </row>
    <row r="17" spans="1:20">
      <c r="A17" s="5">
        <v>2009</v>
      </c>
      <c r="B17" s="16">
        <f>IF(ISERROR(RGDP_NFLD!B17/Hrs_Wkd_NFLD!B17),"..",(RGDP_NFLD!B17/Hrs_Wkd_NFLD!B17))</f>
        <v>71.80180762418199</v>
      </c>
      <c r="C17" s="21">
        <f>IF(ISERROR(RGDP_NFLD!C17/Hrs_Wkd_NFLD!C17),"..",(RGDP_NFLD!C17/Hrs_Wkd_NFLD!C17))</f>
        <v>53.542577262646255</v>
      </c>
      <c r="D17" s="21">
        <f>IF(ISERROR(RGDP_NFLD!D17/Hrs_Wkd_NFLD!D17),"..",(RGDP_NFLD!D17/Hrs_Wkd_NFLD!D17))</f>
        <v>809.92056367794351</v>
      </c>
      <c r="E17" s="21">
        <f>IF(ISERROR(RGDP_NFLD!E17/Hrs_Wkd_NFLD!E17),"..",(RGDP_NFLD!E17/Hrs_Wkd_NFLD!E17))</f>
        <v>126.03159784178958</v>
      </c>
      <c r="F17" s="21">
        <f>IF(ISERROR(RGDP_NFLD!F17/Hrs_Wkd_NFLD!F17),"..",(RGDP_NFLD!F17/Hrs_Wkd_NFLD!F17))</f>
        <v>37.673180190865068</v>
      </c>
      <c r="G17" s="21">
        <f>IF(ISERROR(RGDP_NFLD!G17/Hrs_Wkd_NFLD!G17),"..",(RGDP_NFLD!G17/Hrs_Wkd_NFLD!G17))</f>
        <v>41.499408902706634</v>
      </c>
      <c r="H17" s="21">
        <f>IF(ISERROR(RGDP_NFLD!H17/Hrs_Wkd_NFLD!H17),"..",(RGDP_NFLD!H17/Hrs_Wkd_NFLD!H17))</f>
        <v>47.254531899510177</v>
      </c>
      <c r="I17" s="21">
        <f>IF(ISERROR(RGDP_NFLD!I17/Hrs_Wkd_NFLD!I17),"..",(RGDP_NFLD!I17/Hrs_Wkd_NFLD!I17))</f>
        <v>22.951704120217187</v>
      </c>
      <c r="J17" s="21">
        <f>IF(ISERROR(RGDP_NFLD!J17/Hrs_Wkd_NFLD!J17),"..",(RGDP_NFLD!J17/Hrs_Wkd_NFLD!J17))</f>
        <v>32.34391072950342</v>
      </c>
      <c r="K17" s="21">
        <f>IF(ISERROR(RGDP_NFLD!K17/Hrs_Wkd_NFLD!K17),"..",(RGDP_NFLD!K17/Hrs_Wkd_NFLD!K17))</f>
        <v>67.329430472903908</v>
      </c>
      <c r="L17" s="21">
        <f>IF(ISERROR(RGDP_NFLD!L17/Hrs_Wkd_NFLD!L17),"..",(RGDP_NFLD!L17/Hrs_Wkd_NFLD!L17))</f>
        <v>87.525995912145888</v>
      </c>
      <c r="M17" s="21">
        <f>IF(ISERROR(RGDP_NFLD!M17/Hrs_Wkd_NFLD!M17),"..",(RGDP_NFLD!M17/Hrs_Wkd_NFLD!M17))</f>
        <v>32.204894815348965</v>
      </c>
      <c r="N17" s="21">
        <f>IF(ISERROR(RGDP_NFLD!N17/Hrs_Wkd_NFLD!N17),"..",(RGDP_NFLD!N17/Hrs_Wkd_NFLD!N17))</f>
        <v>23.77498331531228</v>
      </c>
      <c r="O17" s="21">
        <f>IF(ISERROR(RGDP_NFLD!O17/Hrs_Wkd_NFLD!O17),"..",(RGDP_NFLD!O17/Hrs_Wkd_NFLD!O17))</f>
        <v>14.652139974068989</v>
      </c>
      <c r="P17" s="21">
        <f>IF(ISERROR(RGDP_NFLD!P17/Hrs_Wkd_NFLD!P17),"..",(RGDP_NFLD!P17/Hrs_Wkd_NFLD!P17))</f>
        <v>16.992469467885076</v>
      </c>
      <c r="Q17" s="21">
        <f>IF(ISERROR(RGDP_NFLD!Q17/Hrs_Wkd_NFLD!Q17),"..",(RGDP_NFLD!Q17/Hrs_Wkd_NFLD!Q17))</f>
        <v>25.691364998234906</v>
      </c>
      <c r="R17" s="55"/>
      <c r="T17" s="6"/>
    </row>
    <row r="18" spans="1:20">
      <c r="A18" s="5">
        <v>2010</v>
      </c>
      <c r="B18" s="16">
        <f>IF(ISERROR(RGDP_NFLD!B18/Hrs_Wkd_NFLD!B18),"..",(RGDP_NFLD!B18/Hrs_Wkd_NFLD!B18))</f>
        <v>74.299698773529343</v>
      </c>
      <c r="C18" s="21">
        <f>IF(ISERROR(RGDP_NFLD!C18/Hrs_Wkd_NFLD!C18),"..",(RGDP_NFLD!C18/Hrs_Wkd_NFLD!C18))</f>
        <v>50.050405554179292</v>
      </c>
      <c r="D18" s="21">
        <f>IF(ISERROR(RGDP_NFLD!D18/Hrs_Wkd_NFLD!D18),"..",(RGDP_NFLD!D18/Hrs_Wkd_NFLD!D18))</f>
        <v>851.80788233204692</v>
      </c>
      <c r="E18" s="21">
        <f>IF(ISERROR(RGDP_NFLD!E18/Hrs_Wkd_NFLD!E18),"..",(RGDP_NFLD!E18/Hrs_Wkd_NFLD!E18))</f>
        <v>149.73086858620357</v>
      </c>
      <c r="F18" s="21">
        <f>IF(ISERROR(RGDP_NFLD!F18/Hrs_Wkd_NFLD!F18),"..",(RGDP_NFLD!F18/Hrs_Wkd_NFLD!F18))</f>
        <v>43.471723746408799</v>
      </c>
      <c r="G18" s="21">
        <f>IF(ISERROR(RGDP_NFLD!G18/Hrs_Wkd_NFLD!G18),"..",(RGDP_NFLD!G18/Hrs_Wkd_NFLD!G18))</f>
        <v>43.274277237727333</v>
      </c>
      <c r="H18" s="21">
        <f>IF(ISERROR(RGDP_NFLD!H18/Hrs_Wkd_NFLD!H18),"..",(RGDP_NFLD!H18/Hrs_Wkd_NFLD!H18))</f>
        <v>50.190925162515406</v>
      </c>
      <c r="I18" s="21">
        <f>IF(ISERROR(RGDP_NFLD!I18/Hrs_Wkd_NFLD!I18),"..",(RGDP_NFLD!I18/Hrs_Wkd_NFLD!I18))</f>
        <v>22.462084141683434</v>
      </c>
      <c r="J18" s="21">
        <f>IF(ISERROR(RGDP_NFLD!J18/Hrs_Wkd_NFLD!J18),"..",(RGDP_NFLD!J18/Hrs_Wkd_NFLD!J18))</f>
        <v>33.795706043545103</v>
      </c>
      <c r="K18" s="21">
        <f>IF(ISERROR(RGDP_NFLD!K18/Hrs_Wkd_NFLD!K18),"..",(RGDP_NFLD!K18/Hrs_Wkd_NFLD!K18))</f>
        <v>73.883400899238652</v>
      </c>
      <c r="L18" s="21">
        <f>IF(ISERROR(RGDP_NFLD!L18/Hrs_Wkd_NFLD!L18),"..",(RGDP_NFLD!L18/Hrs_Wkd_NFLD!L18))</f>
        <v>86.672867667822757</v>
      </c>
      <c r="M18" s="21">
        <f>IF(ISERROR(RGDP_NFLD!M18/Hrs_Wkd_NFLD!M18),"..",(RGDP_NFLD!M18/Hrs_Wkd_NFLD!M18))</f>
        <v>30.505643855820818</v>
      </c>
      <c r="N18" s="21">
        <f>IF(ISERROR(RGDP_NFLD!N18/Hrs_Wkd_NFLD!N18),"..",(RGDP_NFLD!N18/Hrs_Wkd_NFLD!N18))</f>
        <v>23.87064383979342</v>
      </c>
      <c r="O18" s="21">
        <f>IF(ISERROR(RGDP_NFLD!O18/Hrs_Wkd_NFLD!O18),"..",(RGDP_NFLD!O18/Hrs_Wkd_NFLD!O18))</f>
        <v>15.767792734203299</v>
      </c>
      <c r="P18" s="21">
        <f>IF(ISERROR(RGDP_NFLD!P18/Hrs_Wkd_NFLD!P18),"..",(RGDP_NFLD!P18/Hrs_Wkd_NFLD!P18))</f>
        <v>17.250036792598795</v>
      </c>
      <c r="Q18" s="21">
        <f>IF(ISERROR(RGDP_NFLD!Q18/Hrs_Wkd_NFLD!Q18),"..",(RGDP_NFLD!Q18/Hrs_Wkd_NFLD!Q18))</f>
        <v>25.76306226888628</v>
      </c>
      <c r="R18" s="55"/>
      <c r="T18" s="6"/>
    </row>
    <row r="19" spans="1:20">
      <c r="A19" s="5">
        <v>2011</v>
      </c>
      <c r="B19" s="16" t="str">
        <f>IF(ISERROR(RGDP_NFLD!B19/Hrs_Wkd_NFLD!B19),"..",(RGDP_NFLD!B19/Hrs_Wkd_NFLD!B19))</f>
        <v>..</v>
      </c>
      <c r="C19" s="21" t="str">
        <f>IF(ISERROR(RGDP_NFLD!C19/Hrs_Wkd_NFLD!C19),"..",(RGDP_NFLD!C19/Hrs_Wkd_NFLD!C19))</f>
        <v>..</v>
      </c>
      <c r="D19" s="21" t="str">
        <f>IF(ISERROR(RGDP_NFLD!D19/Hrs_Wkd_NFLD!D19),"..",(RGDP_NFLD!D19/Hrs_Wkd_NFLD!D19))</f>
        <v>..</v>
      </c>
      <c r="E19" s="21" t="str">
        <f>IF(ISERROR(RGDP_NFLD!E19/Hrs_Wkd_NFLD!E19),"..",(RGDP_NFLD!E19/Hrs_Wkd_NFLD!E19))</f>
        <v>..</v>
      </c>
      <c r="F19" s="21" t="str">
        <f>IF(ISERROR(RGDP_NFLD!F19/Hrs_Wkd_NFLD!F19),"..",(RGDP_NFLD!F19/Hrs_Wkd_NFLD!F19))</f>
        <v>..</v>
      </c>
      <c r="G19" s="21" t="str">
        <f>IF(ISERROR(RGDP_NFLD!G19/Hrs_Wkd_NFLD!G19),"..",(RGDP_NFLD!G19/Hrs_Wkd_NFLD!G19))</f>
        <v>..</v>
      </c>
      <c r="H19" s="21" t="str">
        <f>IF(ISERROR(RGDP_NFLD!H19/Hrs_Wkd_NFLD!H19),"..",(RGDP_NFLD!H19/Hrs_Wkd_NFLD!H19))</f>
        <v>..</v>
      </c>
      <c r="I19" s="21" t="str">
        <f>IF(ISERROR(RGDP_NFLD!I19/Hrs_Wkd_NFLD!I19),"..",(RGDP_NFLD!I19/Hrs_Wkd_NFLD!I19))</f>
        <v>..</v>
      </c>
      <c r="J19" s="21" t="str">
        <f>IF(ISERROR(RGDP_NFLD!J19/Hrs_Wkd_NFLD!J19),"..",(RGDP_NFLD!J19/Hrs_Wkd_NFLD!J19))</f>
        <v>..</v>
      </c>
      <c r="K19" s="21" t="str">
        <f>IF(ISERROR(RGDP_NFLD!K19/Hrs_Wkd_NFLD!K19),"..",(RGDP_NFLD!K19/Hrs_Wkd_NFLD!K19))</f>
        <v>..</v>
      </c>
      <c r="L19" s="21" t="str">
        <f>IF(ISERROR(RGDP_NFLD!L19/Hrs_Wkd_NFLD!L19),"..",(RGDP_NFLD!L19/Hrs_Wkd_NFLD!L19))</f>
        <v>..</v>
      </c>
      <c r="M19" s="21" t="str">
        <f>IF(ISERROR(RGDP_NFLD!M19/Hrs_Wkd_NFLD!M19),"..",(RGDP_NFLD!M19/Hrs_Wkd_NFLD!M19))</f>
        <v>..</v>
      </c>
      <c r="N19" s="21" t="str">
        <f>IF(ISERROR(RGDP_NFLD!N19/Hrs_Wkd_NFLD!N19),"..",(RGDP_NFLD!N19/Hrs_Wkd_NFLD!N19))</f>
        <v>..</v>
      </c>
      <c r="O19" s="21" t="str">
        <f>IF(ISERROR(RGDP_NFLD!O19/Hrs_Wkd_NFLD!O19),"..",(RGDP_NFLD!O19/Hrs_Wkd_NFLD!O19))</f>
        <v>..</v>
      </c>
      <c r="P19" s="21" t="str">
        <f>IF(ISERROR(RGDP_NFLD!P19/Hrs_Wkd_NFLD!P19),"..",(RGDP_NFLD!P19/Hrs_Wkd_NFLD!P19))</f>
        <v>..</v>
      </c>
      <c r="Q19" s="21" t="str">
        <f>IF(ISERROR(RGDP_NFLD!Q19/Hrs_Wkd_NFLD!Q19),"..",(RGDP_NFLD!Q19/Hrs_Wkd_NFLD!Q19))</f>
        <v>..</v>
      </c>
      <c r="R19" s="55"/>
      <c r="T19" s="6"/>
    </row>
    <row r="20" spans="1:20">
      <c r="A20" s="5">
        <v>2012</v>
      </c>
      <c r="B20" s="16" t="str">
        <f>IF(ISERROR(RGDP_NFLD!B20/Hrs_Wkd_NFLD!B20),"..",(RGDP_NFLD!B20/Hrs_Wkd_NFLD!B20))</f>
        <v>..</v>
      </c>
      <c r="C20" s="21" t="str">
        <f>IF(ISERROR(RGDP_NFLD!C20/Hrs_Wkd_NFLD!C20),"..",(RGDP_NFLD!C20/Hrs_Wkd_NFLD!C20))</f>
        <v>..</v>
      </c>
      <c r="D20" s="21" t="str">
        <f>IF(ISERROR(RGDP_NFLD!D20/Hrs_Wkd_NFLD!D20),"..",(RGDP_NFLD!D20/Hrs_Wkd_NFLD!D20))</f>
        <v>..</v>
      </c>
      <c r="E20" s="21" t="str">
        <f>IF(ISERROR(RGDP_NFLD!E20/Hrs_Wkd_NFLD!E20),"..",(RGDP_NFLD!E20/Hrs_Wkd_NFLD!E20))</f>
        <v>..</v>
      </c>
      <c r="F20" s="21" t="str">
        <f>IF(ISERROR(RGDP_NFLD!F20/Hrs_Wkd_NFLD!F20),"..",(RGDP_NFLD!F20/Hrs_Wkd_NFLD!F20))</f>
        <v>..</v>
      </c>
      <c r="G20" s="21" t="str">
        <f>IF(ISERROR(RGDP_NFLD!G20/Hrs_Wkd_NFLD!G20),"..",(RGDP_NFLD!G20/Hrs_Wkd_NFLD!G20))</f>
        <v>..</v>
      </c>
      <c r="H20" s="21" t="str">
        <f>IF(ISERROR(RGDP_NFLD!H20/Hrs_Wkd_NFLD!H20),"..",(RGDP_NFLD!H20/Hrs_Wkd_NFLD!H20))</f>
        <v>..</v>
      </c>
      <c r="I20" s="21" t="str">
        <f>IF(ISERROR(RGDP_NFLD!I20/Hrs_Wkd_NFLD!I20),"..",(RGDP_NFLD!I20/Hrs_Wkd_NFLD!I20))</f>
        <v>..</v>
      </c>
      <c r="J20" s="21" t="str">
        <f>IF(ISERROR(RGDP_NFLD!J20/Hrs_Wkd_NFLD!J20),"..",(RGDP_NFLD!J20/Hrs_Wkd_NFLD!J20))</f>
        <v>..</v>
      </c>
      <c r="K20" s="21" t="str">
        <f>IF(ISERROR(RGDP_NFLD!K20/Hrs_Wkd_NFLD!K20),"..",(RGDP_NFLD!K20/Hrs_Wkd_NFLD!K20))</f>
        <v>..</v>
      </c>
      <c r="L20" s="21" t="str">
        <f>IF(ISERROR(RGDP_NFLD!L20/Hrs_Wkd_NFLD!L20),"..",(RGDP_NFLD!L20/Hrs_Wkd_NFLD!L20))</f>
        <v>..</v>
      </c>
      <c r="M20" s="21" t="str">
        <f>IF(ISERROR(RGDP_NFLD!M20/Hrs_Wkd_NFLD!M20),"..",(RGDP_NFLD!M20/Hrs_Wkd_NFLD!M20))</f>
        <v>..</v>
      </c>
      <c r="N20" s="21" t="str">
        <f>IF(ISERROR(RGDP_NFLD!N20/Hrs_Wkd_NFLD!N20),"..",(RGDP_NFLD!N20/Hrs_Wkd_NFLD!N20))</f>
        <v>..</v>
      </c>
      <c r="O20" s="21" t="str">
        <f>IF(ISERROR(RGDP_NFLD!O20/Hrs_Wkd_NFLD!O20),"..",(RGDP_NFLD!O20/Hrs_Wkd_NFLD!O20))</f>
        <v>..</v>
      </c>
      <c r="P20" s="21" t="str">
        <f>IF(ISERROR(RGDP_NFLD!P20/Hrs_Wkd_NFLD!P20),"..",(RGDP_NFLD!P20/Hrs_Wkd_NFLD!P20))</f>
        <v>..</v>
      </c>
      <c r="Q20" s="21" t="str">
        <f>IF(ISERROR(RGDP_NFLD!Q20/Hrs_Wkd_NFLD!Q20),"..",(RGDP_NFLD!Q20/Hrs_Wkd_NFLD!Q20))</f>
        <v>..</v>
      </c>
      <c r="R20" s="55"/>
      <c r="T20" s="6"/>
    </row>
    <row r="21" spans="1:20">
      <c r="H21" s="55"/>
      <c r="I21" s="55"/>
      <c r="J21" s="55"/>
      <c r="K21" s="55"/>
      <c r="L21" s="55"/>
      <c r="M21" s="55"/>
      <c r="N21" s="55"/>
      <c r="O21" s="55"/>
      <c r="P21" s="55"/>
      <c r="Q21" s="55"/>
      <c r="R21" s="55"/>
    </row>
    <row r="22" spans="1:20">
      <c r="A22" s="4"/>
      <c r="B22" s="10" t="s">
        <v>17</v>
      </c>
      <c r="C22" s="8"/>
      <c r="D22" s="8"/>
      <c r="E22" s="8"/>
      <c r="F22" s="8"/>
      <c r="G22" s="8"/>
      <c r="H22" s="10"/>
      <c r="I22" s="8"/>
      <c r="J22" s="8"/>
      <c r="K22" s="8"/>
      <c r="L22" s="8"/>
      <c r="M22" s="8"/>
      <c r="N22" s="8"/>
      <c r="O22" s="8"/>
      <c r="P22" s="8"/>
      <c r="Q22" s="8"/>
      <c r="R22" s="55"/>
    </row>
    <row r="23" spans="1:20">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3.8566010318653809</v>
      </c>
      <c r="C23" s="9">
        <f t="shared" si="0"/>
        <v>6.0262828737940533</v>
      </c>
      <c r="D23" s="9">
        <f t="shared" si="0"/>
        <v>11.34164195477172</v>
      </c>
      <c r="E23" s="9">
        <f t="shared" si="0"/>
        <v>0.37724965961898338</v>
      </c>
      <c r="F23" s="9">
        <f t="shared" si="0"/>
        <v>2.655799577080975</v>
      </c>
      <c r="G23" s="9">
        <f t="shared" si="0"/>
        <v>1.7547697461110401</v>
      </c>
      <c r="H23" s="28">
        <f t="shared" si="0"/>
        <v>4.7287732421459783</v>
      </c>
      <c r="I23" s="28">
        <f t="shared" si="0"/>
        <v>3.5451629487943448</v>
      </c>
      <c r="J23" s="28">
        <f t="shared" si="0"/>
        <v>0.3302611135933109</v>
      </c>
      <c r="K23" s="28">
        <f t="shared" si="0"/>
        <v>4.1783582586607082</v>
      </c>
      <c r="L23" s="28">
        <f t="shared" si="0"/>
        <v>2.3104878265917117</v>
      </c>
      <c r="M23" s="28">
        <f t="shared" si="0"/>
        <v>3.3119647440171818E-2</v>
      </c>
      <c r="N23" s="28">
        <f t="shared" si="0"/>
        <v>0.28655902947078982</v>
      </c>
      <c r="O23" s="28">
        <f t="shared" si="0"/>
        <v>-2.5992050049375881</v>
      </c>
      <c r="P23" s="28">
        <f t="shared" si="0"/>
        <v>1.9875392595805508</v>
      </c>
      <c r="Q23" s="58">
        <f t="shared" si="0"/>
        <v>1.2845148699878628</v>
      </c>
      <c r="R23" s="55"/>
    </row>
    <row r="24" spans="1:20">
      <c r="A24" s="26" t="s">
        <v>19</v>
      </c>
      <c r="B24" s="16">
        <f t="shared" si="0"/>
        <v>5.6897209304342056</v>
      </c>
      <c r="C24" s="9">
        <f t="shared" si="0"/>
        <v>5.7844412573585746</v>
      </c>
      <c r="D24" s="9">
        <f t="shared" si="0"/>
        <v>31.73342043024423</v>
      </c>
      <c r="E24" s="9">
        <f t="shared" si="0"/>
        <v>-1.150050197264707</v>
      </c>
      <c r="F24" s="9">
        <f t="shared" si="0"/>
        <v>2.8466781727011226</v>
      </c>
      <c r="G24" s="9">
        <f t="shared" si="0"/>
        <v>1.3111390725627947</v>
      </c>
      <c r="H24" s="28">
        <f t="shared" si="0"/>
        <v>8.3878318155529143</v>
      </c>
      <c r="I24" s="28">
        <f t="shared" si="0"/>
        <v>1.9209113078252349</v>
      </c>
      <c r="J24" s="28">
        <f t="shared" si="0"/>
        <v>-4.7944039954062152</v>
      </c>
      <c r="K24" s="28">
        <f t="shared" si="0"/>
        <v>13.05467899748276</v>
      </c>
      <c r="L24" s="28">
        <f t="shared" si="0"/>
        <v>0.23185234463003468</v>
      </c>
      <c r="M24" s="28">
        <f t="shared" si="0"/>
        <v>-3.1647061060632864</v>
      </c>
      <c r="N24" s="28">
        <f t="shared" si="0"/>
        <v>-3.6156617739065422</v>
      </c>
      <c r="O24" s="28">
        <f t="shared" si="0"/>
        <v>-17.705136297680891</v>
      </c>
      <c r="P24" s="28">
        <f t="shared" si="0"/>
        <v>3.1871270739458835</v>
      </c>
      <c r="Q24" s="28">
        <f t="shared" si="0"/>
        <v>3.4867895307932439</v>
      </c>
      <c r="R24" s="55"/>
    </row>
    <row r="25" spans="1:20">
      <c r="A25" s="26" t="s">
        <v>20</v>
      </c>
      <c r="B25" s="16">
        <f t="shared" si="0"/>
        <v>3.3128902245987302</v>
      </c>
      <c r="C25" s="9">
        <f t="shared" si="0"/>
        <v>6.098943115201072</v>
      </c>
      <c r="D25" s="9">
        <f t="shared" si="0"/>
        <v>5.8634681234298602</v>
      </c>
      <c r="E25" s="9">
        <f t="shared" si="0"/>
        <v>0.84002471320947514</v>
      </c>
      <c r="F25" s="9">
        <f t="shared" si="0"/>
        <v>2.5986051093644935</v>
      </c>
      <c r="G25" s="9">
        <f t="shared" si="0"/>
        <v>1.8882373710734646</v>
      </c>
      <c r="H25" s="28">
        <f t="shared" si="0"/>
        <v>3.6553357427036026</v>
      </c>
      <c r="I25" s="28">
        <f t="shared" si="0"/>
        <v>4.0374673167267838</v>
      </c>
      <c r="J25" s="28">
        <f t="shared" si="0"/>
        <v>1.9207902716972924</v>
      </c>
      <c r="K25" s="28">
        <f t="shared" si="0"/>
        <v>1.6539361149871201</v>
      </c>
      <c r="L25" s="28">
        <f t="shared" si="0"/>
        <v>2.9424440753608616</v>
      </c>
      <c r="M25" s="28">
        <f t="shared" si="0"/>
        <v>1.0129034554948291</v>
      </c>
      <c r="N25" s="28">
        <f t="shared" si="0"/>
        <v>1.4877463149336689</v>
      </c>
      <c r="O25" s="28">
        <f t="shared" si="0"/>
        <v>2.4517622623231095</v>
      </c>
      <c r="P25" s="28">
        <f t="shared" si="0"/>
        <v>1.6303897291032543</v>
      </c>
      <c r="Q25" s="28">
        <f t="shared" si="0"/>
        <v>0.63301713946077864</v>
      </c>
      <c r="R25" s="55"/>
    </row>
    <row r="26" spans="1:20">
      <c r="H26" s="55"/>
      <c r="I26" s="55"/>
      <c r="J26" s="55"/>
      <c r="K26" s="55"/>
      <c r="L26" s="55"/>
      <c r="M26" s="55"/>
      <c r="N26" s="55"/>
      <c r="O26" s="55"/>
      <c r="P26" s="55"/>
      <c r="Q26" s="55"/>
      <c r="R26" s="55"/>
    </row>
    <row r="27" spans="1:20">
      <c r="H27" s="55"/>
      <c r="I27" s="55"/>
      <c r="J27" s="55"/>
      <c r="K27" s="55"/>
      <c r="L27" s="55"/>
      <c r="M27" s="55"/>
      <c r="N27" s="55"/>
      <c r="O27" s="55"/>
      <c r="P27" s="55"/>
      <c r="Q27" s="55"/>
      <c r="R27" s="55"/>
    </row>
    <row r="28" spans="1:20">
      <c r="H28" s="55"/>
      <c r="I28" s="55"/>
      <c r="J28" s="55"/>
      <c r="K28" s="55"/>
      <c r="L28" s="55"/>
      <c r="M28" s="55"/>
      <c r="N28" s="55"/>
      <c r="O28" s="55"/>
      <c r="P28" s="55"/>
      <c r="Q28" s="55"/>
      <c r="R28" s="55"/>
    </row>
    <row r="29" spans="1:20"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20" ht="11.25" customHeight="1">
      <c r="A30" s="5"/>
      <c r="B30" s="141" t="s">
        <v>27</v>
      </c>
      <c r="C30" s="142"/>
      <c r="D30" s="142"/>
      <c r="E30" s="142"/>
      <c r="F30" s="142"/>
      <c r="G30" s="142"/>
      <c r="H30" s="142"/>
      <c r="I30" s="142"/>
      <c r="J30" s="142" t="s">
        <v>27</v>
      </c>
      <c r="K30" s="142"/>
      <c r="L30" s="142"/>
      <c r="M30" s="142"/>
      <c r="N30" s="142"/>
      <c r="O30" s="142"/>
      <c r="P30" s="142"/>
      <c r="Q30" s="142"/>
      <c r="R30" s="55"/>
    </row>
    <row r="31" spans="1:20">
      <c r="A31" s="5">
        <v>1997</v>
      </c>
      <c r="B31" s="87">
        <f t="shared" ref="B31:Q31" si="1">IF(ISERROR((B5/$B5)*100),"..",(B5/$B5)*100)</f>
        <v>100</v>
      </c>
      <c r="C31" s="21">
        <f t="shared" si="1"/>
        <v>51.485857107105879</v>
      </c>
      <c r="D31" s="21">
        <f t="shared" si="1"/>
        <v>463.92618716293453</v>
      </c>
      <c r="E31" s="21">
        <f t="shared" si="1"/>
        <v>313.84041084442487</v>
      </c>
      <c r="F31" s="21">
        <f t="shared" si="1"/>
        <v>68.057784034023399</v>
      </c>
      <c r="G31" s="21">
        <f t="shared" si="1"/>
        <v>75.975584502812794</v>
      </c>
      <c r="H31" s="21">
        <f t="shared" si="1"/>
        <v>60.593118071086174</v>
      </c>
      <c r="I31" s="21">
        <f t="shared" si="1"/>
        <v>31.435383039246638</v>
      </c>
      <c r="J31" s="21">
        <f t="shared" si="1"/>
        <v>71.269315005592262</v>
      </c>
      <c r="K31" s="21">
        <f t="shared" si="1"/>
        <v>95.520276926794708</v>
      </c>
      <c r="L31" s="21">
        <f t="shared" si="1"/>
        <v>141.76775393188993</v>
      </c>
      <c r="M31" s="21">
        <f t="shared" si="1"/>
        <v>66.860087450390708</v>
      </c>
      <c r="N31" s="21">
        <f t="shared" si="1"/>
        <v>50.624990205522089</v>
      </c>
      <c r="O31" s="21">
        <f t="shared" si="1"/>
        <v>48.878142654228306</v>
      </c>
      <c r="P31" s="21">
        <f t="shared" si="1"/>
        <v>29.399088529458538</v>
      </c>
      <c r="Q31" s="21">
        <f t="shared" si="1"/>
        <v>48.039017568413485</v>
      </c>
      <c r="R31" s="55"/>
    </row>
    <row r="32" spans="1:20">
      <c r="A32" s="5">
        <v>1998</v>
      </c>
      <c r="B32" s="87">
        <f t="shared" ref="B32:Q32" si="2">IF(ISERROR((B6/$B6)*100),"..",(B6/$B6)*100)</f>
        <v>100</v>
      </c>
      <c r="C32" s="21">
        <f t="shared" si="2"/>
        <v>44.721132143738046</v>
      </c>
      <c r="D32" s="21">
        <f t="shared" si="2"/>
        <v>696.99438163052525</v>
      </c>
      <c r="E32" s="21">
        <f t="shared" si="2"/>
        <v>306.02221066823745</v>
      </c>
      <c r="F32" s="21">
        <f t="shared" si="2"/>
        <v>67.10843832354989</v>
      </c>
      <c r="G32" s="21">
        <f t="shared" si="2"/>
        <v>70.845636823883211</v>
      </c>
      <c r="H32" s="21">
        <f t="shared" si="2"/>
        <v>68.464640102043617</v>
      </c>
      <c r="I32" s="21">
        <f t="shared" si="2"/>
        <v>30.50607378342114</v>
      </c>
      <c r="J32" s="21">
        <f t="shared" si="2"/>
        <v>54.992224419474937</v>
      </c>
      <c r="K32" s="21">
        <f t="shared" si="2"/>
        <v>107.84716141603819</v>
      </c>
      <c r="L32" s="21">
        <f t="shared" si="2"/>
        <v>141.45212748755134</v>
      </c>
      <c r="M32" s="21">
        <f t="shared" si="2"/>
        <v>62.022158638243098</v>
      </c>
      <c r="N32" s="21">
        <f t="shared" si="2"/>
        <v>43.491316139055115</v>
      </c>
      <c r="O32" s="21">
        <f t="shared" si="2"/>
        <v>33.55762839606178</v>
      </c>
      <c r="P32" s="21">
        <f t="shared" si="2"/>
        <v>28.52357161055145</v>
      </c>
      <c r="Q32" s="21">
        <f t="shared" si="2"/>
        <v>45.917364557629945</v>
      </c>
      <c r="R32" s="55"/>
    </row>
    <row r="33" spans="1:18">
      <c r="A33" s="5">
        <v>1999</v>
      </c>
      <c r="B33" s="87">
        <f t="shared" ref="B33:Q33" si="3">IF(ISERROR((B7/$B7)*100),"..",(B7/$B7)*100)</f>
        <v>100</v>
      </c>
      <c r="C33" s="21">
        <f t="shared" si="3"/>
        <v>56.434427990719513</v>
      </c>
      <c r="D33" s="21">
        <f t="shared" si="3"/>
        <v>740.6615035725124</v>
      </c>
      <c r="E33" s="21">
        <f t="shared" si="3"/>
        <v>248.53431284972169</v>
      </c>
      <c r="F33" s="21">
        <f t="shared" si="3"/>
        <v>73.661588903745724</v>
      </c>
      <c r="G33" s="21">
        <f t="shared" si="3"/>
        <v>72.128285539951349</v>
      </c>
      <c r="H33" s="21">
        <f t="shared" si="3"/>
        <v>64.635819109017916</v>
      </c>
      <c r="I33" s="21">
        <f t="shared" si="3"/>
        <v>29.329562546214476</v>
      </c>
      <c r="J33" s="21">
        <f t="shared" si="3"/>
        <v>53.14374275785412</v>
      </c>
      <c r="K33" s="21">
        <f t="shared" si="3"/>
        <v>113.59512865900869</v>
      </c>
      <c r="L33" s="21">
        <f t="shared" si="3"/>
        <v>134.52353812819237</v>
      </c>
      <c r="M33" s="21">
        <f t="shared" si="3"/>
        <v>58.213778787271096</v>
      </c>
      <c r="N33" s="21">
        <f t="shared" si="3"/>
        <v>40.823174057742591</v>
      </c>
      <c r="O33" s="21">
        <f t="shared" si="3"/>
        <v>24.463457923282935</v>
      </c>
      <c r="P33" s="21">
        <f t="shared" si="3"/>
        <v>29.921355863259869</v>
      </c>
      <c r="Q33" s="21">
        <f t="shared" si="3"/>
        <v>43.878357069317893</v>
      </c>
      <c r="R33" s="55"/>
    </row>
    <row r="34" spans="1:18">
      <c r="A34" s="5">
        <v>2000</v>
      </c>
      <c r="B34" s="87">
        <f t="shared" ref="B34:Q34" si="4">IF(ISERROR((B8/$B8)*100),"..",(B8/$B8)*100)</f>
        <v>100</v>
      </c>
      <c r="C34" s="21">
        <f t="shared" si="4"/>
        <v>51.624407831386378</v>
      </c>
      <c r="D34" s="21">
        <f t="shared" si="4"/>
        <v>898.33545242619243</v>
      </c>
      <c r="E34" s="21">
        <f t="shared" si="4"/>
        <v>256.76745083804764</v>
      </c>
      <c r="F34" s="21">
        <f t="shared" si="4"/>
        <v>62.711957627519595</v>
      </c>
      <c r="G34" s="21">
        <f t="shared" si="4"/>
        <v>66.918683939928442</v>
      </c>
      <c r="H34" s="21">
        <f t="shared" si="4"/>
        <v>65.353166409886072</v>
      </c>
      <c r="I34" s="21">
        <f t="shared" si="4"/>
        <v>28.190994550158383</v>
      </c>
      <c r="J34" s="21">
        <f t="shared" si="4"/>
        <v>52.094486270022685</v>
      </c>
      <c r="K34" s="21">
        <f t="shared" si="4"/>
        <v>116.91303723419178</v>
      </c>
      <c r="L34" s="21">
        <f t="shared" si="4"/>
        <v>120.91953672941187</v>
      </c>
      <c r="M34" s="21">
        <f t="shared" si="4"/>
        <v>51.424456658630369</v>
      </c>
      <c r="N34" s="21">
        <f t="shared" si="4"/>
        <v>38.396011073855988</v>
      </c>
      <c r="O34" s="21">
        <f t="shared" si="4"/>
        <v>23.074623946254526</v>
      </c>
      <c r="P34" s="21">
        <f t="shared" si="4"/>
        <v>27.359753209892734</v>
      </c>
      <c r="Q34" s="21">
        <f t="shared" si="4"/>
        <v>45.097306710485071</v>
      </c>
      <c r="R34" s="55"/>
    </row>
    <row r="35" spans="1:18">
      <c r="A35" s="5">
        <v>2001</v>
      </c>
      <c r="B35" s="87">
        <f t="shared" ref="B35:Q35" si="5">IF(ISERROR((B9/$B9)*100),"..",(B9/$B9)*100)</f>
        <v>100</v>
      </c>
      <c r="C35" s="21">
        <f t="shared" si="5"/>
        <v>63.669216011668617</v>
      </c>
      <c r="D35" s="21">
        <f t="shared" si="5"/>
        <v>1024.4777235880279</v>
      </c>
      <c r="E35" s="21">
        <f t="shared" si="5"/>
        <v>233.72921317924801</v>
      </c>
      <c r="F35" s="21">
        <f t="shared" si="5"/>
        <v>67.471255057832877</v>
      </c>
      <c r="G35" s="21">
        <f t="shared" si="5"/>
        <v>59.681058178904543</v>
      </c>
      <c r="H35" s="21">
        <f t="shared" si="5"/>
        <v>60.518925447475112</v>
      </c>
      <c r="I35" s="21">
        <f t="shared" si="5"/>
        <v>30.548801577865316</v>
      </c>
      <c r="J35" s="21">
        <f t="shared" si="5"/>
        <v>53.445226221894913</v>
      </c>
      <c r="K35" s="21">
        <f t="shared" si="5"/>
        <v>115.05063530148878</v>
      </c>
      <c r="L35" s="21">
        <f t="shared" si="5"/>
        <v>143.01331239785878</v>
      </c>
      <c r="M35" s="21">
        <f t="shared" si="5"/>
        <v>52.868922372231829</v>
      </c>
      <c r="N35" s="21">
        <f t="shared" si="5"/>
        <v>36.433352123463322</v>
      </c>
      <c r="O35" s="21">
        <f t="shared" si="5"/>
        <v>25.571012155574557</v>
      </c>
      <c r="P35" s="21">
        <f t="shared" si="5"/>
        <v>25.623991345428148</v>
      </c>
      <c r="Q35" s="21">
        <f t="shared" si="5"/>
        <v>49.133249703907417</v>
      </c>
      <c r="R35" s="55"/>
    </row>
    <row r="36" spans="1:18">
      <c r="A36" s="5">
        <v>2002</v>
      </c>
      <c r="B36" s="87">
        <f t="shared" ref="B36:Q36" si="6">IF(ISERROR((B10/$B10)*100),"..",(B10/$B10)*100)</f>
        <v>100</v>
      </c>
      <c r="C36" s="21">
        <f t="shared" si="6"/>
        <v>52.768086642451252</v>
      </c>
      <c r="D36" s="21">
        <f t="shared" si="6"/>
        <v>1632.7252055607801</v>
      </c>
      <c r="E36" s="21">
        <f t="shared" si="6"/>
        <v>282.9799094885401</v>
      </c>
      <c r="F36" s="21">
        <f t="shared" si="6"/>
        <v>57.118612027573732</v>
      </c>
      <c r="G36" s="21">
        <f t="shared" si="6"/>
        <v>56.333131265698889</v>
      </c>
      <c r="H36" s="21">
        <f t="shared" si="6"/>
        <v>48.387683529885187</v>
      </c>
      <c r="I36" s="21">
        <f t="shared" si="6"/>
        <v>24.58088069920974</v>
      </c>
      <c r="J36" s="21">
        <f t="shared" si="6"/>
        <v>45.924181087668977</v>
      </c>
      <c r="K36" s="21">
        <f t="shared" si="6"/>
        <v>115.57566372165925</v>
      </c>
      <c r="L36" s="21">
        <f t="shared" si="6"/>
        <v>119.327090373139</v>
      </c>
      <c r="M36" s="21">
        <f t="shared" si="6"/>
        <v>49.21821050711327</v>
      </c>
      <c r="N36" s="21">
        <f t="shared" si="6"/>
        <v>31.219841293370116</v>
      </c>
      <c r="O36" s="21">
        <f t="shared" si="6"/>
        <v>24.113090289018416</v>
      </c>
      <c r="P36" s="21">
        <f t="shared" si="6"/>
        <v>21.87766426756821</v>
      </c>
      <c r="Q36" s="21">
        <f t="shared" si="6"/>
        <v>41.886033195961986</v>
      </c>
      <c r="R36" s="55"/>
    </row>
    <row r="37" spans="1:18">
      <c r="A37" s="5">
        <v>2003</v>
      </c>
      <c r="B37" s="87">
        <f t="shared" ref="B37:Q37" si="7">IF(ISERROR((B11/$B11)*100),"..",(B11/$B11)*100)</f>
        <v>100</v>
      </c>
      <c r="C37" s="21">
        <f t="shared" si="7"/>
        <v>56.001613583129696</v>
      </c>
      <c r="D37" s="21">
        <f t="shared" si="7"/>
        <v>1779.8508149366505</v>
      </c>
      <c r="E37" s="21">
        <f t="shared" si="7"/>
        <v>221.31194501953422</v>
      </c>
      <c r="F37" s="21">
        <f t="shared" si="7"/>
        <v>55.337713048603376</v>
      </c>
      <c r="G37" s="21">
        <f t="shared" si="7"/>
        <v>56.127302305909097</v>
      </c>
      <c r="H37" s="21">
        <f t="shared" si="7"/>
        <v>47.972763784028565</v>
      </c>
      <c r="I37" s="21">
        <f t="shared" si="7"/>
        <v>25.266394561031063</v>
      </c>
      <c r="J37" s="21">
        <f t="shared" si="7"/>
        <v>42.119671478070543</v>
      </c>
      <c r="K37" s="21">
        <f t="shared" si="7"/>
        <v>103.77441624782359</v>
      </c>
      <c r="L37" s="21">
        <f t="shared" si="7"/>
        <v>103.78894219629464</v>
      </c>
      <c r="M37" s="21">
        <f t="shared" si="7"/>
        <v>46.129352545767738</v>
      </c>
      <c r="N37" s="21">
        <f t="shared" si="7"/>
        <v>28.294566975679892</v>
      </c>
      <c r="O37" s="21">
        <f t="shared" si="7"/>
        <v>18.338855717675134</v>
      </c>
      <c r="P37" s="21">
        <f t="shared" si="7"/>
        <v>20.829865420072181</v>
      </c>
      <c r="Q37" s="21">
        <f t="shared" si="7"/>
        <v>37.072915889396818</v>
      </c>
      <c r="R37" s="55"/>
    </row>
    <row r="38" spans="1:18">
      <c r="A38" s="5">
        <v>2004</v>
      </c>
      <c r="B38" s="87">
        <f t="shared" ref="B38:Q38" si="8">IF(ISERROR((B12/$B12)*100),"..",(B12/$B12)*100)</f>
        <v>100</v>
      </c>
      <c r="C38" s="21">
        <f t="shared" si="8"/>
        <v>69.228090265788609</v>
      </c>
      <c r="D38" s="21">
        <f t="shared" si="8"/>
        <v>1709.6206126146387</v>
      </c>
      <c r="E38" s="21">
        <f t="shared" si="8"/>
        <v>207.37414829472246</v>
      </c>
      <c r="F38" s="21">
        <f t="shared" si="8"/>
        <v>56.954894658645472</v>
      </c>
      <c r="G38" s="21">
        <f t="shared" si="8"/>
        <v>51.923498905521456</v>
      </c>
      <c r="H38" s="21">
        <f t="shared" si="8"/>
        <v>51.252153691338563</v>
      </c>
      <c r="I38" s="21">
        <f t="shared" si="8"/>
        <v>25.572321452756551</v>
      </c>
      <c r="J38" s="21">
        <f t="shared" si="8"/>
        <v>42.7952878866163</v>
      </c>
      <c r="K38" s="21">
        <f t="shared" si="8"/>
        <v>93.983100770252705</v>
      </c>
      <c r="L38" s="21">
        <f t="shared" si="8"/>
        <v>103.54338350128288</v>
      </c>
      <c r="M38" s="21">
        <f t="shared" si="8"/>
        <v>48.337994500441702</v>
      </c>
      <c r="N38" s="21">
        <f t="shared" si="8"/>
        <v>35.251343475642969</v>
      </c>
      <c r="O38" s="21">
        <f t="shared" si="8"/>
        <v>23.455653068668251</v>
      </c>
      <c r="P38" s="21">
        <f t="shared" si="8"/>
        <v>22.169401778685586</v>
      </c>
      <c r="Q38" s="21">
        <f t="shared" si="8"/>
        <v>40.897096888515598</v>
      </c>
      <c r="R38" s="55"/>
    </row>
    <row r="39" spans="1:18">
      <c r="A39" s="5">
        <v>2005</v>
      </c>
      <c r="B39" s="87">
        <f t="shared" ref="B39:Q39" si="9">IF(ISERROR((B13/$B13)*100),"..",(B13/$B13)*100)</f>
        <v>100</v>
      </c>
      <c r="C39" s="21">
        <f t="shared" si="9"/>
        <v>54.231439478483026</v>
      </c>
      <c r="D39" s="21">
        <f t="shared" si="9"/>
        <v>1373.5079167259191</v>
      </c>
      <c r="E39" s="21">
        <f t="shared" si="9"/>
        <v>226.92355763349693</v>
      </c>
      <c r="F39" s="21">
        <f t="shared" si="9"/>
        <v>55.734570447361918</v>
      </c>
      <c r="G39" s="21">
        <f t="shared" si="9"/>
        <v>53.875772178500391</v>
      </c>
      <c r="H39" s="21">
        <f t="shared" si="9"/>
        <v>53.175744276656033</v>
      </c>
      <c r="I39" s="21">
        <f t="shared" si="9"/>
        <v>25.001110968794226</v>
      </c>
      <c r="J39" s="21">
        <f t="shared" si="9"/>
        <v>47.446911723932061</v>
      </c>
      <c r="K39" s="21">
        <f t="shared" si="9"/>
        <v>103.13890720352221</v>
      </c>
      <c r="L39" s="21">
        <f t="shared" si="9"/>
        <v>110.48795234703699</v>
      </c>
      <c r="M39" s="21">
        <f t="shared" si="9"/>
        <v>48.926335603754211</v>
      </c>
      <c r="N39" s="21">
        <f t="shared" si="9"/>
        <v>31.698476243106427</v>
      </c>
      <c r="O39" s="21">
        <f t="shared" si="9"/>
        <v>21.439181996219265</v>
      </c>
      <c r="P39" s="21">
        <f t="shared" si="9"/>
        <v>22.21021159618423</v>
      </c>
      <c r="Q39" s="21">
        <f t="shared" si="9"/>
        <v>41.492997202330507</v>
      </c>
      <c r="R39" s="55"/>
    </row>
    <row r="40" spans="1:18">
      <c r="A40" s="5">
        <v>2006</v>
      </c>
      <c r="B40" s="87">
        <f t="shared" ref="B40:Q40" si="10">IF(ISERROR((B14/$B14)*100),"..",(B14/$B14)*100)</f>
        <v>100</v>
      </c>
      <c r="C40" s="21">
        <f t="shared" si="10"/>
        <v>61.348569026264222</v>
      </c>
      <c r="D40" s="21">
        <f t="shared" si="10"/>
        <v>1278.0275474978953</v>
      </c>
      <c r="E40" s="21">
        <f t="shared" si="10"/>
        <v>242.58470614125983</v>
      </c>
      <c r="F40" s="21">
        <f t="shared" si="10"/>
        <v>51.77304733595679</v>
      </c>
      <c r="G40" s="21">
        <f t="shared" si="10"/>
        <v>51.651226915470694</v>
      </c>
      <c r="H40" s="21">
        <f t="shared" si="10"/>
        <v>55.83106940769229</v>
      </c>
      <c r="I40" s="21">
        <f t="shared" si="10"/>
        <v>24.098491850428587</v>
      </c>
      <c r="J40" s="21">
        <f t="shared" si="10"/>
        <v>44.246679831560115</v>
      </c>
      <c r="K40" s="21">
        <f t="shared" si="10"/>
        <v>107.52903313482985</v>
      </c>
      <c r="L40" s="21">
        <f t="shared" si="10"/>
        <v>115.9026963524632</v>
      </c>
      <c r="M40" s="21">
        <f t="shared" si="10"/>
        <v>45.814028168585317</v>
      </c>
      <c r="N40" s="21">
        <f t="shared" si="10"/>
        <v>30.728620180439382</v>
      </c>
      <c r="O40" s="21">
        <f t="shared" si="10"/>
        <v>17.710210358122406</v>
      </c>
      <c r="P40" s="21">
        <f t="shared" si="10"/>
        <v>21.919408470649561</v>
      </c>
      <c r="Q40" s="21">
        <f t="shared" si="10"/>
        <v>35.601134870278301</v>
      </c>
      <c r="R40" s="55"/>
    </row>
    <row r="41" spans="1:18">
      <c r="A41" s="5">
        <v>2007</v>
      </c>
      <c r="B41" s="87">
        <f t="shared" ref="B41:Q41" si="11">IF(ISERROR((B15/$B15)*100),"..",(B15/$B15)*100)</f>
        <v>100</v>
      </c>
      <c r="C41" s="21">
        <f t="shared" si="11"/>
        <v>62.827327613881899</v>
      </c>
      <c r="D41" s="21">
        <f t="shared" si="11"/>
        <v>1315.2679269041478</v>
      </c>
      <c r="E41" s="21">
        <f t="shared" si="11"/>
        <v>198.51465459075425</v>
      </c>
      <c r="F41" s="21">
        <f t="shared" si="11"/>
        <v>46.809338552254872</v>
      </c>
      <c r="G41" s="21">
        <f t="shared" si="11"/>
        <v>43.31609934625029</v>
      </c>
      <c r="H41" s="21">
        <f t="shared" si="11"/>
        <v>55.475796543310594</v>
      </c>
      <c r="I41" s="21">
        <f t="shared" si="11"/>
        <v>24.210731160797963</v>
      </c>
      <c r="J41" s="21">
        <f t="shared" si="11"/>
        <v>40.701148508272347</v>
      </c>
      <c r="K41" s="21">
        <f t="shared" si="11"/>
        <v>72.737098418136142</v>
      </c>
      <c r="L41" s="21">
        <f t="shared" si="11"/>
        <v>98.389151515340217</v>
      </c>
      <c r="M41" s="21">
        <f t="shared" si="11"/>
        <v>41.461487295716417</v>
      </c>
      <c r="N41" s="21">
        <f t="shared" si="11"/>
        <v>29.349383743252922</v>
      </c>
      <c r="O41" s="21">
        <f t="shared" si="11"/>
        <v>18.087418762943912</v>
      </c>
      <c r="P41" s="21">
        <f t="shared" si="11"/>
        <v>20.296645041674964</v>
      </c>
      <c r="Q41" s="21">
        <f t="shared" si="11"/>
        <v>31.225913615463607</v>
      </c>
      <c r="R41" s="55"/>
    </row>
    <row r="42" spans="1:18">
      <c r="A42" s="5">
        <v>2008</v>
      </c>
      <c r="B42" s="87">
        <f t="shared" ref="B42:Q42" si="12">IF(ISERROR((B16/$B16)*100),"..",(B16/$B16)*100)</f>
        <v>100</v>
      </c>
      <c r="C42" s="21">
        <f t="shared" si="12"/>
        <v>78.327527467481076</v>
      </c>
      <c r="D42" s="21">
        <f t="shared" si="12"/>
        <v>1138.7963843711225</v>
      </c>
      <c r="E42" s="21">
        <f t="shared" si="12"/>
        <v>172.52479520334077</v>
      </c>
      <c r="F42" s="21">
        <f t="shared" si="12"/>
        <v>53.478138329288463</v>
      </c>
      <c r="G42" s="21">
        <f t="shared" si="12"/>
        <v>50.76318452355185</v>
      </c>
      <c r="H42" s="21">
        <f t="shared" si="12"/>
        <v>59.376724297183138</v>
      </c>
      <c r="I42" s="21">
        <f t="shared" si="12"/>
        <v>26.375511666469293</v>
      </c>
      <c r="J42" s="21">
        <f t="shared" si="12"/>
        <v>42.072554571885412</v>
      </c>
      <c r="K42" s="21">
        <f t="shared" si="12"/>
        <v>68.667454100203301</v>
      </c>
      <c r="L42" s="21">
        <f t="shared" si="12"/>
        <v>105.75318819512935</v>
      </c>
      <c r="M42" s="21">
        <f t="shared" si="12"/>
        <v>42.141945388730882</v>
      </c>
      <c r="N42" s="21">
        <f t="shared" si="12"/>
        <v>31.361261215876073</v>
      </c>
      <c r="O42" s="21">
        <f t="shared" si="12"/>
        <v>18.022434656501776</v>
      </c>
      <c r="P42" s="21">
        <f t="shared" si="12"/>
        <v>20.169324593917668</v>
      </c>
      <c r="Q42" s="21">
        <f t="shared" si="12"/>
        <v>32.11787083272791</v>
      </c>
      <c r="R42" s="55"/>
    </row>
    <row r="43" spans="1:18">
      <c r="A43" s="5">
        <v>2009</v>
      </c>
      <c r="B43" s="87">
        <f t="shared" ref="B43:Q43" si="13">IF(ISERROR((B17/$B17)*100),"..",(B17/$B17)*100)</f>
        <v>100</v>
      </c>
      <c r="C43" s="21">
        <f t="shared" si="13"/>
        <v>74.56995726750165</v>
      </c>
      <c r="D43" s="21">
        <f t="shared" si="13"/>
        <v>1127.9946709937312</v>
      </c>
      <c r="E43" s="21">
        <f t="shared" si="13"/>
        <v>175.527054278984</v>
      </c>
      <c r="F43" s="21">
        <f t="shared" si="13"/>
        <v>52.468289361251664</v>
      </c>
      <c r="G43" s="21">
        <f t="shared" si="13"/>
        <v>57.797164550395152</v>
      </c>
      <c r="H43" s="21">
        <f t="shared" si="13"/>
        <v>65.812454397868692</v>
      </c>
      <c r="I43" s="21">
        <f t="shared" si="13"/>
        <v>31.965356973112367</v>
      </c>
      <c r="J43" s="21">
        <f t="shared" si="13"/>
        <v>45.046095355697396</v>
      </c>
      <c r="K43" s="21">
        <f t="shared" si="13"/>
        <v>93.771219278089831</v>
      </c>
      <c r="L43" s="21">
        <f t="shared" si="13"/>
        <v>121.89943235171168</v>
      </c>
      <c r="M43" s="21">
        <f t="shared" si="13"/>
        <v>44.852484750680205</v>
      </c>
      <c r="N43" s="21">
        <f t="shared" si="13"/>
        <v>33.111956511948804</v>
      </c>
      <c r="O43" s="21">
        <f t="shared" si="13"/>
        <v>20.406366439630307</v>
      </c>
      <c r="P43" s="21">
        <f t="shared" si="13"/>
        <v>23.66579621062662</v>
      </c>
      <c r="Q43" s="21">
        <f t="shared" si="13"/>
        <v>35.780944586668546</v>
      </c>
      <c r="R43" s="55"/>
    </row>
    <row r="44" spans="1:18">
      <c r="A44" s="5">
        <v>2010</v>
      </c>
      <c r="B44" s="87">
        <f t="shared" ref="B44:Q44" si="14">IF(ISERROR((B18/$B18)*100),"..",(B18/$B18)*100)</f>
        <v>100</v>
      </c>
      <c r="C44" s="21">
        <f t="shared" si="14"/>
        <v>67.362864695772743</v>
      </c>
      <c r="D44" s="21">
        <f t="shared" si="14"/>
        <v>1146.448634910912</v>
      </c>
      <c r="E44" s="21">
        <f t="shared" si="14"/>
        <v>201.52284741098842</v>
      </c>
      <c r="F44" s="21">
        <f t="shared" si="14"/>
        <v>58.508613714456146</v>
      </c>
      <c r="G44" s="21">
        <f t="shared" si="14"/>
        <v>58.242870364293594</v>
      </c>
      <c r="H44" s="21">
        <f t="shared" si="14"/>
        <v>67.551990103621876</v>
      </c>
      <c r="I44" s="21">
        <f t="shared" si="14"/>
        <v>30.231729754584109</v>
      </c>
      <c r="J44" s="21">
        <f t="shared" si="14"/>
        <v>45.485656875348539</v>
      </c>
      <c r="K44" s="21">
        <f t="shared" si="14"/>
        <v>99.439704492531533</v>
      </c>
      <c r="L44" s="21">
        <f t="shared" si="14"/>
        <v>116.65305391345893</v>
      </c>
      <c r="M44" s="21">
        <f t="shared" si="14"/>
        <v>41.057560608427423</v>
      </c>
      <c r="N44" s="21">
        <f t="shared" si="14"/>
        <v>32.127510923769428</v>
      </c>
      <c r="O44" s="21">
        <f t="shared" si="14"/>
        <v>21.221879757904038</v>
      </c>
      <c r="P44" s="21">
        <f t="shared" si="14"/>
        <v>23.216832742724986</v>
      </c>
      <c r="Q44" s="21">
        <f t="shared" si="14"/>
        <v>34.674517789653351</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16</v>
      </c>
      <c r="C48" s="1" t="s">
        <v>78</v>
      </c>
      <c r="J48" s="1" t="s">
        <v>23</v>
      </c>
      <c r="K48" s="1" t="s">
        <v>26</v>
      </c>
    </row>
    <row r="49" spans="10:11">
      <c r="J49" s="1" t="s">
        <v>16</v>
      </c>
      <c r="K49" s="1" t="s">
        <v>21</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64.xml><?xml version="1.0" encoding="utf-8"?>
<worksheet xmlns="http://schemas.openxmlformats.org/spreadsheetml/2006/main" xmlns:r="http://schemas.openxmlformats.org/officeDocument/2006/relationships">
  <sheetPr codeName="Sheet51">
    <tabColor theme="4" tint="-0.249977111117893"/>
  </sheetPr>
  <dimension ref="A1:T49"/>
  <sheetViews>
    <sheetView zoomScaleNormal="100" workbookViewId="0">
      <selection activeCell="C16" sqref="C16"/>
    </sheetView>
  </sheetViews>
  <sheetFormatPr defaultRowHeight="11.25"/>
  <cols>
    <col min="1" max="1" width="9.140625" style="1"/>
    <col min="2" max="17" width="12.7109375" style="1" customWidth="1"/>
    <col min="18" max="16384" width="9.140625" style="1"/>
  </cols>
  <sheetData>
    <row r="1" spans="1:20" ht="12.75">
      <c r="B1" s="7" t="str">
        <f>'Table of Contents'!B108</f>
        <v>Table 85: Capital Productivity, Newfoundland and Labrador, Business Sector Industries, 1997-2010</v>
      </c>
      <c r="J1" s="7" t="str">
        <f>B1 &amp; " (continued)"</f>
        <v>Table 85: Capital Productivity, Newfoundland and Labrador, Business Sector Industries, 1997-2010 (continued)</v>
      </c>
    </row>
    <row r="3" spans="1:20"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20" ht="11.25" customHeight="1">
      <c r="A4" s="5"/>
      <c r="B4" s="141" t="s">
        <v>256</v>
      </c>
      <c r="C4" s="142"/>
      <c r="D4" s="142"/>
      <c r="E4" s="142"/>
      <c r="F4" s="142"/>
      <c r="G4" s="142"/>
      <c r="H4" s="142"/>
      <c r="I4" s="142"/>
      <c r="J4" s="142" t="s">
        <v>256</v>
      </c>
      <c r="K4" s="142"/>
      <c r="L4" s="142"/>
      <c r="M4" s="142"/>
      <c r="N4" s="142"/>
      <c r="O4" s="142"/>
      <c r="P4" s="142"/>
      <c r="Q4" s="142"/>
      <c r="R4" s="55"/>
    </row>
    <row r="5" spans="1:20">
      <c r="A5" s="5">
        <v>1997</v>
      </c>
      <c r="B5" s="96">
        <f>IF(ISERROR(RGDP_NFLD!B5/KServ_NFLD!B5),"..",RGDP_NFLD!B5/KServ_NFLD!B5)</f>
        <v>0.8451125328992225</v>
      </c>
      <c r="C5" s="38">
        <f>IF(ISERROR(RGDP_NFLD!C5/KServ_NFLD!C5),"..",RGDP_NFLD!C5/KServ_NFLD!C5)</f>
        <v>1.1422667014989505</v>
      </c>
      <c r="D5" s="38">
        <f>IF(ISERROR(RGDP_NFLD!D5/KServ_NFLD!D5),"..",RGDP_NFLD!D5/KServ_NFLD!D5)</f>
        <v>0.15538263559398816</v>
      </c>
      <c r="E5" s="38">
        <f>IF(ISERROR(RGDP_NFLD!E5/KServ_NFLD!E5),"..",RGDP_NFLD!E5/KServ_NFLD!E5)</f>
        <v>1.2292406371199669</v>
      </c>
      <c r="F5" s="38">
        <f>IF(ISERROR(RGDP_NFLD!F5/KServ_NFLD!F5),"..",RGDP_NFLD!F5/KServ_NFLD!F5)</f>
        <v>3.6461121503566001</v>
      </c>
      <c r="G5" s="38">
        <f>IF(ISERROR(RGDP_NFLD!G5/KServ_NFLD!G5),"..",RGDP_NFLD!G5/KServ_NFLD!G5)</f>
        <v>2.4404922502506112</v>
      </c>
      <c r="H5" s="38">
        <f>IF(ISERROR(RGDP_NFLD!H5/KServ_NFLD!H5),"..",RGDP_NFLD!H5/KServ_NFLD!H5)</f>
        <v>1.6195282227743815</v>
      </c>
      <c r="I5" s="38">
        <f>IF(ISERROR(RGDP_NFLD!I5/KServ_NFLD!I5),"..",RGDP_NFLD!I5/KServ_NFLD!I5)</f>
        <v>3.5398842935370207</v>
      </c>
      <c r="J5" s="38">
        <f>IF(ISERROR(RGDP_NFLD!J5/KServ_NFLD!J5),"..",RGDP_NFLD!J5/KServ_NFLD!J5)</f>
        <v>5.1911476994224284</v>
      </c>
      <c r="K5" s="38">
        <f>IF(ISERROR(RGDP_NFLD!K5/KServ_NFLD!K5),"..",RGDP_NFLD!K5/KServ_NFLD!K5)</f>
        <v>1.8766298837032735</v>
      </c>
      <c r="L5" s="38">
        <f>IF(ISERROR(RGDP_NFLD!L5/KServ_NFLD!L5),"..",RGDP_NFLD!L5/KServ_NFLD!L5)</f>
        <v>2.4290362430960131</v>
      </c>
      <c r="M5" s="38">
        <f>IF(ISERROR(RGDP_NFLD!M5/KServ_NFLD!M5),"..",RGDP_NFLD!M5/KServ_NFLD!M5)</f>
        <v>14.531172245107818</v>
      </c>
      <c r="N5" s="38">
        <f>IF(ISERROR(RGDP_NFLD!N5/KServ_NFLD!N5),"..",RGDP_NFLD!N5/KServ_NFLD!N5)</f>
        <v>1.0425247778936453</v>
      </c>
      <c r="O5" s="38">
        <f>IF(ISERROR(RGDP_NFLD!O5/KServ_NFLD!O5),"..",RGDP_NFLD!O5/KServ_NFLD!O5)</f>
        <v>6.3534616480607093</v>
      </c>
      <c r="P5" s="38">
        <f>IF(ISERROR(RGDP_NFLD!P5/KServ_NFLD!P5),"..",RGDP_NFLD!P5/KServ_NFLD!P5)</f>
        <v>3.8224502575341797</v>
      </c>
      <c r="Q5" s="38">
        <f>IF(ISERROR(RGDP_NFLD!Q5/KServ_NFLD!Q5),"..",RGDP_NFLD!Q5/KServ_NFLD!Q5)</f>
        <v>4.4046652377756681</v>
      </c>
      <c r="R5" s="55"/>
      <c r="T5" s="6"/>
    </row>
    <row r="6" spans="1:20">
      <c r="A6" s="5">
        <v>1998</v>
      </c>
      <c r="B6" s="96">
        <f>IF(ISERROR(RGDP_NFLD!B6/KServ_NFLD!B6),"..",RGDP_NFLD!B6/KServ_NFLD!B6)</f>
        <v>0.90304890436817109</v>
      </c>
      <c r="C6" s="38">
        <f>IF(ISERROR(RGDP_NFLD!C6/KServ_NFLD!C6),"..",RGDP_NFLD!C6/KServ_NFLD!C6)</f>
        <v>1.175525601371326</v>
      </c>
      <c r="D6" s="38">
        <f>IF(ISERROR(RGDP_NFLD!D6/KServ_NFLD!D6),"..",RGDP_NFLD!D6/KServ_NFLD!D6)</f>
        <v>0.26703564898505505</v>
      </c>
      <c r="E6" s="38">
        <f>IF(ISERROR(RGDP_NFLD!E6/KServ_NFLD!E6),"..",RGDP_NFLD!E6/KServ_NFLD!E6)</f>
        <v>1.3704419046255341</v>
      </c>
      <c r="F6" s="38">
        <f>IF(ISERROR(RGDP_NFLD!F6/KServ_NFLD!F6),"..",RGDP_NFLD!F6/KServ_NFLD!F6)</f>
        <v>3.6112370643351994</v>
      </c>
      <c r="G6" s="38">
        <f>IF(ISERROR(RGDP_NFLD!G6/KServ_NFLD!G6),"..",RGDP_NFLD!G6/KServ_NFLD!G6)</f>
        <v>2.4132847070875338</v>
      </c>
      <c r="H6" s="38">
        <f>IF(ISERROR(RGDP_NFLD!H6/KServ_NFLD!H6),"..",RGDP_NFLD!H6/KServ_NFLD!H6)</f>
        <v>1.7669381480368724</v>
      </c>
      <c r="I6" s="38">
        <f>IF(ISERROR(RGDP_NFLD!I6/KServ_NFLD!I6),"..",RGDP_NFLD!I6/KServ_NFLD!I6)</f>
        <v>3.7874459115339461</v>
      </c>
      <c r="J6" s="38">
        <f>IF(ISERROR(RGDP_NFLD!J6/KServ_NFLD!J6),"..",RGDP_NFLD!J6/KServ_NFLD!J6)</f>
        <v>3.917520119202651</v>
      </c>
      <c r="K6" s="38">
        <f>IF(ISERROR(RGDP_NFLD!K6/KServ_NFLD!K6),"..",RGDP_NFLD!K6/KServ_NFLD!K6)</f>
        <v>1.8726385601492286</v>
      </c>
      <c r="L6" s="38">
        <f>IF(ISERROR(RGDP_NFLD!L6/KServ_NFLD!L6),"..",RGDP_NFLD!L6/KServ_NFLD!L6)</f>
        <v>2.3387962967922418</v>
      </c>
      <c r="M6" s="38">
        <f>IF(ISERROR(RGDP_NFLD!M6/KServ_NFLD!M6),"..",RGDP_NFLD!M6/KServ_NFLD!M6)</f>
        <v>13.436251109877485</v>
      </c>
      <c r="N6" s="38">
        <f>IF(ISERROR(RGDP_NFLD!N6/KServ_NFLD!N6),"..",RGDP_NFLD!N6/KServ_NFLD!N6)</f>
        <v>1.7021009989963953</v>
      </c>
      <c r="O6" s="38">
        <f>IF(ISERROR(RGDP_NFLD!O6/KServ_NFLD!O6),"..",RGDP_NFLD!O6/KServ_NFLD!O6)</f>
        <v>5.4440440289990049</v>
      </c>
      <c r="P6" s="38">
        <f>IF(ISERROR(RGDP_NFLD!P6/KServ_NFLD!P6),"..",RGDP_NFLD!P6/KServ_NFLD!P6)</f>
        <v>4.2972193429432695</v>
      </c>
      <c r="Q6" s="38">
        <f>IF(ISERROR(RGDP_NFLD!Q6/KServ_NFLD!Q6),"..",RGDP_NFLD!Q6/KServ_NFLD!Q6)</f>
        <v>4.9142625583687396</v>
      </c>
      <c r="R6" s="55"/>
      <c r="T6" s="6"/>
    </row>
    <row r="7" spans="1:20">
      <c r="A7" s="5">
        <v>1999</v>
      </c>
      <c r="B7" s="96">
        <f>IF(ISERROR(RGDP_NFLD!B7/KServ_NFLD!B7),"..",RGDP_NFLD!B7/KServ_NFLD!B7)</f>
        <v>0.93980000272179198</v>
      </c>
      <c r="C7" s="38">
        <f>IF(ISERROR(RGDP_NFLD!C7/KServ_NFLD!C7),"..",RGDP_NFLD!C7/KServ_NFLD!C7)</f>
        <v>1.3698467794457376</v>
      </c>
      <c r="D7" s="38">
        <f>IF(ISERROR(RGDP_NFLD!D7/KServ_NFLD!D7),"..",RGDP_NFLD!D7/KServ_NFLD!D7)</f>
        <v>0.29740782388089432</v>
      </c>
      <c r="E7" s="38">
        <f>IF(ISERROR(RGDP_NFLD!E7/KServ_NFLD!E7),"..",RGDP_NFLD!E7/KServ_NFLD!E7)</f>
        <v>1.2936915971039307</v>
      </c>
      <c r="F7" s="38">
        <f>IF(ISERROR(RGDP_NFLD!F7/KServ_NFLD!F7),"..",RGDP_NFLD!F7/KServ_NFLD!F7)</f>
        <v>4.1550539826348816</v>
      </c>
      <c r="G7" s="38">
        <f>IF(ISERROR(RGDP_NFLD!G7/KServ_NFLD!G7),"..",RGDP_NFLD!G7/KServ_NFLD!G7)</f>
        <v>2.8821540458710304</v>
      </c>
      <c r="H7" s="38">
        <f>IF(ISERROR(RGDP_NFLD!H7/KServ_NFLD!H7),"..",RGDP_NFLD!H7/KServ_NFLD!H7)</f>
        <v>1.7231829815129176</v>
      </c>
      <c r="I7" s="38">
        <f>IF(ISERROR(RGDP_NFLD!I7/KServ_NFLD!I7),"..",RGDP_NFLD!I7/KServ_NFLD!I7)</f>
        <v>4.1540868581767239</v>
      </c>
      <c r="J7" s="38">
        <f>IF(ISERROR(RGDP_NFLD!J7/KServ_NFLD!J7),"..",RGDP_NFLD!J7/KServ_NFLD!J7)</f>
        <v>4.0118089131784123</v>
      </c>
      <c r="K7" s="38">
        <f>IF(ISERROR(RGDP_NFLD!K7/KServ_NFLD!K7),"..",RGDP_NFLD!K7/KServ_NFLD!K7)</f>
        <v>1.9398937247399131</v>
      </c>
      <c r="L7" s="38">
        <f>IF(ISERROR(RGDP_NFLD!L7/KServ_NFLD!L7),"..",RGDP_NFLD!L7/KServ_NFLD!L7)</f>
        <v>2.0371291125393771</v>
      </c>
      <c r="M7" s="38">
        <f>IF(ISERROR(RGDP_NFLD!M7/KServ_NFLD!M7),"..",RGDP_NFLD!M7/KServ_NFLD!M7)</f>
        <v>15.694558538432531</v>
      </c>
      <c r="N7" s="38">
        <f>IF(ISERROR(RGDP_NFLD!N7/KServ_NFLD!N7),"..",RGDP_NFLD!N7/KServ_NFLD!N7)</f>
        <v>2.5571273394311973</v>
      </c>
      <c r="O7" s="38">
        <f>IF(ISERROR(RGDP_NFLD!O7/KServ_NFLD!O7),"..",RGDP_NFLD!O7/KServ_NFLD!O7)</f>
        <v>4.6777905297063622</v>
      </c>
      <c r="P7" s="38">
        <f>IF(ISERROR(RGDP_NFLD!P7/KServ_NFLD!P7),"..",RGDP_NFLD!P7/KServ_NFLD!P7)</f>
        <v>4.5115837342309515</v>
      </c>
      <c r="Q7" s="38">
        <f>IF(ISERROR(RGDP_NFLD!Q7/KServ_NFLD!Q7),"..",RGDP_NFLD!Q7/KServ_NFLD!Q7)</f>
        <v>4.3912631337980903</v>
      </c>
      <c r="R7" s="55"/>
      <c r="T7" s="6"/>
    </row>
    <row r="8" spans="1:20">
      <c r="A8" s="5">
        <v>2000</v>
      </c>
      <c r="B8" s="96">
        <f>IF(ISERROR(RGDP_NFLD!B8/KServ_NFLD!B8),"..",RGDP_NFLD!B8/KServ_NFLD!B8)</f>
        <v>0.99979913597052983</v>
      </c>
      <c r="C8" s="38">
        <f>IF(ISERROR(RGDP_NFLD!C8/KServ_NFLD!C8),"..",RGDP_NFLD!C8/KServ_NFLD!C8)</f>
        <v>1.3632244803978908</v>
      </c>
      <c r="D8" s="38">
        <f>IF(ISERROR(RGDP_NFLD!D8/KServ_NFLD!D8),"..",RGDP_NFLD!D8/KServ_NFLD!D8)</f>
        <v>0.41532278449524684</v>
      </c>
      <c r="E8" s="38">
        <f>IF(ISERROR(RGDP_NFLD!E8/KServ_NFLD!E8),"..",RGDP_NFLD!E8/KServ_NFLD!E8)</f>
        <v>1.285271105261357</v>
      </c>
      <c r="F8" s="38">
        <f>IF(ISERROR(RGDP_NFLD!F8/KServ_NFLD!F8),"..",RGDP_NFLD!F8/KServ_NFLD!F8)</f>
        <v>3.5233279231659642</v>
      </c>
      <c r="G8" s="38">
        <f>IF(ISERROR(RGDP_NFLD!G8/KServ_NFLD!G8),"..",RGDP_NFLD!G8/KServ_NFLD!G8)</f>
        <v>3.0642106150872581</v>
      </c>
      <c r="H8" s="38">
        <f>IF(ISERROR(RGDP_NFLD!H8/KServ_NFLD!H8),"..",RGDP_NFLD!H8/KServ_NFLD!H8)</f>
        <v>1.6878169068879871</v>
      </c>
      <c r="I8" s="38">
        <f>IF(ISERROR(RGDP_NFLD!I8/KServ_NFLD!I8),"..",RGDP_NFLD!I8/KServ_NFLD!I8)</f>
        <v>4.2911593271289723</v>
      </c>
      <c r="J8" s="38">
        <f>IF(ISERROR(RGDP_NFLD!J8/KServ_NFLD!J8),"..",RGDP_NFLD!J8/KServ_NFLD!J8)</f>
        <v>4.1623506957616678</v>
      </c>
      <c r="K8" s="38">
        <f>IF(ISERROR(RGDP_NFLD!K8/KServ_NFLD!K8),"..",RGDP_NFLD!K8/KServ_NFLD!K8)</f>
        <v>2.1502050290385175</v>
      </c>
      <c r="L8" s="38">
        <f>IF(ISERROR(RGDP_NFLD!L8/KServ_NFLD!L8),"..",RGDP_NFLD!L8/KServ_NFLD!L8)</f>
        <v>1.9698737234932939</v>
      </c>
      <c r="M8" s="38">
        <f>IF(ISERROR(RGDP_NFLD!M8/KServ_NFLD!M8),"..",RGDP_NFLD!M8/KServ_NFLD!M8)</f>
        <v>14.336190531257854</v>
      </c>
      <c r="N8" s="38">
        <f>IF(ISERROR(RGDP_NFLD!N8/KServ_NFLD!N8),"..",RGDP_NFLD!N8/KServ_NFLD!N8)</f>
        <v>2.9382044181435525</v>
      </c>
      <c r="O8" s="38">
        <f>IF(ISERROR(RGDP_NFLD!O8/KServ_NFLD!O8),"..",RGDP_NFLD!O8/KServ_NFLD!O8)</f>
        <v>5.5645670431931187</v>
      </c>
      <c r="P8" s="38">
        <f>IF(ISERROR(RGDP_NFLD!P8/KServ_NFLD!P8),"..",RGDP_NFLD!P8/KServ_NFLD!P8)</f>
        <v>4.6840776170850429</v>
      </c>
      <c r="Q8" s="38">
        <f>IF(ISERROR(RGDP_NFLD!Q8/KServ_NFLD!Q8),"..",RGDP_NFLD!Q8/KServ_NFLD!Q8)</f>
        <v>3.8594284635474012</v>
      </c>
      <c r="R8" s="55"/>
      <c r="T8" s="6"/>
    </row>
    <row r="9" spans="1:20">
      <c r="A9" s="5">
        <v>2001</v>
      </c>
      <c r="B9" s="96">
        <f>IF(ISERROR(RGDP_NFLD!B9/KServ_NFLD!B9),"..",RGDP_NFLD!B9/KServ_NFLD!B9)</f>
        <v>0.98899447376127136</v>
      </c>
      <c r="C9" s="38">
        <f>IF(ISERROR(RGDP_NFLD!C9/KServ_NFLD!C9),"..",RGDP_NFLD!C9/KServ_NFLD!C9)</f>
        <v>1.3413559880602</v>
      </c>
      <c r="D9" s="38">
        <f>IF(ISERROR(RGDP_NFLD!D9/KServ_NFLD!D9),"..",RGDP_NFLD!D9/KServ_NFLD!D9)</f>
        <v>0.37963055777748739</v>
      </c>
      <c r="E9" s="38">
        <f>IF(ISERROR(RGDP_NFLD!E9/KServ_NFLD!E9),"..",RGDP_NFLD!E9/KServ_NFLD!E9)</f>
        <v>1.1881804333084778</v>
      </c>
      <c r="F9" s="38">
        <f>IF(ISERROR(RGDP_NFLD!F9/KServ_NFLD!F9),"..",RGDP_NFLD!F9/KServ_NFLD!F9)</f>
        <v>3.9735052123088894</v>
      </c>
      <c r="G9" s="38">
        <f>IF(ISERROR(RGDP_NFLD!G9/KServ_NFLD!G9),"..",RGDP_NFLD!G9/KServ_NFLD!G9)</f>
        <v>2.901538777537743</v>
      </c>
      <c r="H9" s="38">
        <f>IF(ISERROR(RGDP_NFLD!H9/KServ_NFLD!H9),"..",RGDP_NFLD!H9/KServ_NFLD!H9)</f>
        <v>1.6005377808889925</v>
      </c>
      <c r="I9" s="38">
        <f>IF(ISERROR(RGDP_NFLD!I9/KServ_NFLD!I9),"..",RGDP_NFLD!I9/KServ_NFLD!I9)</f>
        <v>4.0400064396713304</v>
      </c>
      <c r="J9" s="38">
        <f>IF(ISERROR(RGDP_NFLD!J9/KServ_NFLD!J9),"..",RGDP_NFLD!J9/KServ_NFLD!J9)</f>
        <v>4.1171908475455608</v>
      </c>
      <c r="K9" s="38">
        <f>IF(ISERROR(RGDP_NFLD!K9/KServ_NFLD!K9),"..",RGDP_NFLD!K9/KServ_NFLD!K9)</f>
        <v>2.1987939609924405</v>
      </c>
      <c r="L9" s="38">
        <f>IF(ISERROR(RGDP_NFLD!L9/KServ_NFLD!L9),"..",RGDP_NFLD!L9/KServ_NFLD!L9)</f>
        <v>1.9701049346146016</v>
      </c>
      <c r="M9" s="38">
        <f>IF(ISERROR(RGDP_NFLD!M9/KServ_NFLD!M9),"..",RGDP_NFLD!M9/KServ_NFLD!M9)</f>
        <v>15.578388608276137</v>
      </c>
      <c r="N9" s="38">
        <f>IF(ISERROR(RGDP_NFLD!N9/KServ_NFLD!N9),"..",RGDP_NFLD!N9/KServ_NFLD!N9)</f>
        <v>3.6302534262002024</v>
      </c>
      <c r="O9" s="38">
        <f>IF(ISERROR(RGDP_NFLD!O9/KServ_NFLD!O9),"..",RGDP_NFLD!O9/KServ_NFLD!O9)</f>
        <v>6.1794871368063475</v>
      </c>
      <c r="P9" s="38">
        <f>IF(ISERROR(RGDP_NFLD!P9/KServ_NFLD!P9),"..",RGDP_NFLD!P9/KServ_NFLD!P9)</f>
        <v>4.9367268836989702</v>
      </c>
      <c r="Q9" s="38">
        <f>IF(ISERROR(RGDP_NFLD!Q9/KServ_NFLD!Q9),"..",RGDP_NFLD!Q9/KServ_NFLD!Q9)</f>
        <v>3.5360394381505178</v>
      </c>
      <c r="R9" s="55"/>
      <c r="T9" s="6"/>
    </row>
    <row r="10" spans="1:20">
      <c r="A10" s="5">
        <v>2002</v>
      </c>
      <c r="B10" s="96">
        <f>IF(ISERROR(RGDP_NFLD!B10/KServ_NFLD!B10),"..",RGDP_NFLD!B10/KServ_NFLD!B10)</f>
        <v>1.1914954615865108</v>
      </c>
      <c r="C10" s="38">
        <f>IF(ISERROR(RGDP_NFLD!C10/KServ_NFLD!C10),"..",RGDP_NFLD!C10/KServ_NFLD!C10)</f>
        <v>1.3603774318168114</v>
      </c>
      <c r="D10" s="38">
        <f>IF(ISERROR(RGDP_NFLD!D10/KServ_NFLD!D10),"..",RGDP_NFLD!D10/KServ_NFLD!D10)</f>
        <v>0.75576574352894121</v>
      </c>
      <c r="E10" s="38">
        <f>IF(ISERROR(RGDP_NFLD!E10/KServ_NFLD!E10),"..",RGDP_NFLD!E10/KServ_NFLD!E10)</f>
        <v>1.2817503164265289</v>
      </c>
      <c r="F10" s="38">
        <f>IF(ISERROR(RGDP_NFLD!F10/KServ_NFLD!F10),"..",RGDP_NFLD!F10/KServ_NFLD!F10)</f>
        <v>3.836133089335299</v>
      </c>
      <c r="G10" s="38">
        <f>IF(ISERROR(RGDP_NFLD!G10/KServ_NFLD!G10),"..",RGDP_NFLD!G10/KServ_NFLD!G10)</f>
        <v>2.9640098438481228</v>
      </c>
      <c r="H10" s="38">
        <f>IF(ISERROR(RGDP_NFLD!H10/KServ_NFLD!H10),"..",RGDP_NFLD!H10/KServ_NFLD!H10)</f>
        <v>1.6195626391740665</v>
      </c>
      <c r="I10" s="38">
        <f>IF(ISERROR(RGDP_NFLD!I10/KServ_NFLD!I10),"..",RGDP_NFLD!I10/KServ_NFLD!I10)</f>
        <v>4.1126340045602916</v>
      </c>
      <c r="J10" s="38">
        <f>IF(ISERROR(RGDP_NFLD!J10/KServ_NFLD!J10),"..",RGDP_NFLD!J10/KServ_NFLD!J10)</f>
        <v>3.9287696583070568</v>
      </c>
      <c r="K10" s="38">
        <f>IF(ISERROR(RGDP_NFLD!K10/KServ_NFLD!K10),"..",RGDP_NFLD!K10/KServ_NFLD!K10)</f>
        <v>2.3551931983031396</v>
      </c>
      <c r="L10" s="38">
        <f>IF(ISERROR(RGDP_NFLD!L10/KServ_NFLD!L10),"..",RGDP_NFLD!L10/KServ_NFLD!L10)</f>
        <v>1.8055690030317126</v>
      </c>
      <c r="M10" s="38">
        <f>IF(ISERROR(RGDP_NFLD!M10/KServ_NFLD!M10),"..",RGDP_NFLD!M10/KServ_NFLD!M10)</f>
        <v>14.52744895310874</v>
      </c>
      <c r="N10" s="38">
        <f>IF(ISERROR(RGDP_NFLD!N10/KServ_NFLD!N10),"..",RGDP_NFLD!N10/KServ_NFLD!N10)</f>
        <v>4.2614558660384612</v>
      </c>
      <c r="O10" s="38">
        <f>IF(ISERROR(RGDP_NFLD!O10/KServ_NFLD!O10),"..",RGDP_NFLD!O10/KServ_NFLD!O10)</f>
        <v>6.5021338054169533</v>
      </c>
      <c r="P10" s="38">
        <f>IF(ISERROR(RGDP_NFLD!P10/KServ_NFLD!P10),"..",RGDP_NFLD!P10/KServ_NFLD!P10)</f>
        <v>5.0244992181745687</v>
      </c>
      <c r="Q10" s="38">
        <f>IF(ISERROR(RGDP_NFLD!Q10/KServ_NFLD!Q10),"..",RGDP_NFLD!Q10/KServ_NFLD!Q10)</f>
        <v>3.6183979651935729</v>
      </c>
      <c r="R10" s="55"/>
      <c r="T10" s="6"/>
    </row>
    <row r="11" spans="1:20">
      <c r="A11" s="5">
        <v>2003</v>
      </c>
      <c r="B11" s="96">
        <f>IF(ISERROR(RGDP_NFLD!B11/KServ_NFLD!B11),"..",RGDP_NFLD!B11/KServ_NFLD!B11)</f>
        <v>1.2736537821378133</v>
      </c>
      <c r="C11" s="38">
        <f>IF(ISERROR(RGDP_NFLD!C11/KServ_NFLD!C11),"..",RGDP_NFLD!C11/KServ_NFLD!C11)</f>
        <v>1.4429718315037057</v>
      </c>
      <c r="D11" s="38">
        <f>IF(ISERROR(RGDP_NFLD!D11/KServ_NFLD!D11),"..",RGDP_NFLD!D11/KServ_NFLD!D11)</f>
        <v>0.86933504034487641</v>
      </c>
      <c r="E11" s="38">
        <f>IF(ISERROR(RGDP_NFLD!E11/KServ_NFLD!E11),"..",RGDP_NFLD!E11/KServ_NFLD!E11)</f>
        <v>1.2125329074000084</v>
      </c>
      <c r="F11" s="38">
        <f>IF(ISERROR(RGDP_NFLD!F11/KServ_NFLD!F11),"..",RGDP_NFLD!F11/KServ_NFLD!F11)</f>
        <v>3.7017648704917452</v>
      </c>
      <c r="G11" s="38">
        <f>IF(ISERROR(RGDP_NFLD!G11/KServ_NFLD!G11),"..",RGDP_NFLD!G11/KServ_NFLD!G11)</f>
        <v>3.3573946157783636</v>
      </c>
      <c r="H11" s="38">
        <f>IF(ISERROR(RGDP_NFLD!H11/KServ_NFLD!H11),"..",RGDP_NFLD!H11/KServ_NFLD!H11)</f>
        <v>1.58674402211808</v>
      </c>
      <c r="I11" s="38">
        <f>IF(ISERROR(RGDP_NFLD!I11/KServ_NFLD!I11),"..",RGDP_NFLD!I11/KServ_NFLD!I11)</f>
        <v>3.6923200257202042</v>
      </c>
      <c r="J11" s="38">
        <f>IF(ISERROR(RGDP_NFLD!J11/KServ_NFLD!J11),"..",RGDP_NFLD!J11/KServ_NFLD!J11)</f>
        <v>4.3035835784359069</v>
      </c>
      <c r="K11" s="38">
        <f>IF(ISERROR(RGDP_NFLD!K11/KServ_NFLD!K11),"..",RGDP_NFLD!K11/KServ_NFLD!K11)</f>
        <v>2.4461569446577616</v>
      </c>
      <c r="L11" s="38">
        <f>IF(ISERROR(RGDP_NFLD!L11/KServ_NFLD!L11),"..",RGDP_NFLD!L11/KServ_NFLD!L11)</f>
        <v>1.8854123392583708</v>
      </c>
      <c r="M11" s="38">
        <f>IF(ISERROR(RGDP_NFLD!M11/KServ_NFLD!M11),"..",RGDP_NFLD!M11/KServ_NFLD!M11)</f>
        <v>14.44616849111565</v>
      </c>
      <c r="N11" s="38">
        <f>IF(ISERROR(RGDP_NFLD!N11/KServ_NFLD!N11),"..",RGDP_NFLD!N11/KServ_NFLD!N11)</f>
        <v>4.5392795446167886</v>
      </c>
      <c r="O11" s="38">
        <f>IF(ISERROR(RGDP_NFLD!O11/KServ_NFLD!O11),"..",RGDP_NFLD!O11/KServ_NFLD!O11)</f>
        <v>5.9199390739331355</v>
      </c>
      <c r="P11" s="38">
        <f>IF(ISERROR(RGDP_NFLD!P11/KServ_NFLD!P11),"..",RGDP_NFLD!P11/KServ_NFLD!P11)</f>
        <v>4.9788187280995349</v>
      </c>
      <c r="Q11" s="38">
        <f>IF(ISERROR(RGDP_NFLD!Q11/KServ_NFLD!Q11),"..",RGDP_NFLD!Q11/KServ_NFLD!Q11)</f>
        <v>3.5082915164503259</v>
      </c>
      <c r="R11" s="55"/>
      <c r="T11" s="6"/>
    </row>
    <row r="12" spans="1:20">
      <c r="A12" s="5">
        <v>2004</v>
      </c>
      <c r="B12" s="96">
        <f>IF(ISERROR(RGDP_NFLD!B12/KServ_NFLD!B12),"..",RGDP_NFLD!B12/KServ_NFLD!B12)</f>
        <v>1.2094587190290544</v>
      </c>
      <c r="C12" s="38">
        <f>IF(ISERROR(RGDP_NFLD!C12/KServ_NFLD!C12),"..",RGDP_NFLD!C12/KServ_NFLD!C12)</f>
        <v>1.5888346184655402</v>
      </c>
      <c r="D12" s="38">
        <f>IF(ISERROR(RGDP_NFLD!D12/KServ_NFLD!D12),"..",RGDP_NFLD!D12/KServ_NFLD!D12)</f>
        <v>0.79337109891246327</v>
      </c>
      <c r="E12" s="38">
        <f>IF(ISERROR(RGDP_NFLD!E12/KServ_NFLD!E12),"..",RGDP_NFLD!E12/KServ_NFLD!E12)</f>
        <v>1.2446864824991424</v>
      </c>
      <c r="F12" s="38">
        <f>IF(ISERROR(RGDP_NFLD!F12/KServ_NFLD!F12),"..",RGDP_NFLD!F12/KServ_NFLD!F12)</f>
        <v>3.8087706473112184</v>
      </c>
      <c r="G12" s="38">
        <f>IF(ISERROR(RGDP_NFLD!G12/KServ_NFLD!G12),"..",RGDP_NFLD!G12/KServ_NFLD!G12)</f>
        <v>3.2130465636238399</v>
      </c>
      <c r="H12" s="38">
        <f>IF(ISERROR(RGDP_NFLD!H12/KServ_NFLD!H12),"..",RGDP_NFLD!H12/KServ_NFLD!H12)</f>
        <v>1.6270769574414723</v>
      </c>
      <c r="I12" s="38">
        <f>IF(ISERROR(RGDP_NFLD!I12/KServ_NFLD!I12),"..",RGDP_NFLD!I12/KServ_NFLD!I12)</f>
        <v>3.5163803886927139</v>
      </c>
      <c r="J12" s="38">
        <f>IF(ISERROR(RGDP_NFLD!J12/KServ_NFLD!J12),"..",RGDP_NFLD!J12/KServ_NFLD!J12)</f>
        <v>4.0771035977819396</v>
      </c>
      <c r="K12" s="38">
        <f>IF(ISERROR(RGDP_NFLD!K12/KServ_NFLD!K12),"..",RGDP_NFLD!K12/KServ_NFLD!K12)</f>
        <v>2.1153445136317255</v>
      </c>
      <c r="L12" s="38">
        <f>IF(ISERROR(RGDP_NFLD!L12/KServ_NFLD!L12),"..",RGDP_NFLD!L12/KServ_NFLD!L12)</f>
        <v>1.7787236057951437</v>
      </c>
      <c r="M12" s="38">
        <f>IF(ISERROR(RGDP_NFLD!M12/KServ_NFLD!M12),"..",RGDP_NFLD!M12/KServ_NFLD!M12)</f>
        <v>10.64773851312253</v>
      </c>
      <c r="N12" s="38">
        <f>IF(ISERROR(RGDP_NFLD!N12/KServ_NFLD!N12),"..",RGDP_NFLD!N12/KServ_NFLD!N12)</f>
        <v>4.7649380208963237</v>
      </c>
      <c r="O12" s="38">
        <f>IF(ISERROR(RGDP_NFLD!O12/KServ_NFLD!O12),"..",RGDP_NFLD!O12/KServ_NFLD!O12)</f>
        <v>5.2850820911435781</v>
      </c>
      <c r="P12" s="38">
        <f>IF(ISERROR(RGDP_NFLD!P12/KServ_NFLD!P12),"..",RGDP_NFLD!P12/KServ_NFLD!P12)</f>
        <v>4.642188366729493</v>
      </c>
      <c r="Q12" s="38">
        <f>IF(ISERROR(RGDP_NFLD!Q12/KServ_NFLD!Q12),"..",RGDP_NFLD!Q12/KServ_NFLD!Q12)</f>
        <v>3.4571569765324295</v>
      </c>
      <c r="R12" s="55"/>
      <c r="T12" s="6"/>
    </row>
    <row r="13" spans="1:20">
      <c r="A13" s="5">
        <v>2005</v>
      </c>
      <c r="B13" s="96">
        <f>IF(ISERROR(RGDP_NFLD!B13/KServ_NFLD!B13),"..",RGDP_NFLD!B13/KServ_NFLD!B13)</f>
        <v>1.1802135119480637</v>
      </c>
      <c r="C13" s="38">
        <f>IF(ISERROR(RGDP_NFLD!C13/KServ_NFLD!C13),"..",RGDP_NFLD!C13/KServ_NFLD!C13)</f>
        <v>1.3481801942601803</v>
      </c>
      <c r="D13" s="38">
        <f>IF(ISERROR(RGDP_NFLD!D13/KServ_NFLD!D13),"..",RGDP_NFLD!D13/KServ_NFLD!D13)</f>
        <v>0.77967299519434197</v>
      </c>
      <c r="E13" s="38">
        <f>IF(ISERROR(RGDP_NFLD!E13/KServ_NFLD!E13),"..",RGDP_NFLD!E13/KServ_NFLD!E13)</f>
        <v>1.4315602844766859</v>
      </c>
      <c r="F13" s="38">
        <f>IF(ISERROR(RGDP_NFLD!F13/KServ_NFLD!F13),"..",RGDP_NFLD!F13/KServ_NFLD!F13)</f>
        <v>3.7574369222445965</v>
      </c>
      <c r="G13" s="38">
        <f>IF(ISERROR(RGDP_NFLD!G13/KServ_NFLD!G13),"..",RGDP_NFLD!G13/KServ_NFLD!G13)</f>
        <v>3.0531083884895556</v>
      </c>
      <c r="H13" s="38">
        <f>IF(ISERROR(RGDP_NFLD!H13/KServ_NFLD!H13),"..",RGDP_NFLD!H13/KServ_NFLD!H13)</f>
        <v>1.6725813698542451</v>
      </c>
      <c r="I13" s="38">
        <f>IF(ISERROR(RGDP_NFLD!I13/KServ_NFLD!I13),"..",RGDP_NFLD!I13/KServ_NFLD!I13)</f>
        <v>3.5138362616873815</v>
      </c>
      <c r="J13" s="38">
        <f>IF(ISERROR(RGDP_NFLD!J13/KServ_NFLD!J13),"..",RGDP_NFLD!J13/KServ_NFLD!J13)</f>
        <v>3.6070159165852416</v>
      </c>
      <c r="K13" s="38">
        <f>IF(ISERROR(RGDP_NFLD!K13/KServ_NFLD!K13),"..",RGDP_NFLD!K13/KServ_NFLD!K13)</f>
        <v>1.8415219473657598</v>
      </c>
      <c r="L13" s="38">
        <f>IF(ISERROR(RGDP_NFLD!L13/KServ_NFLD!L13),"..",RGDP_NFLD!L13/KServ_NFLD!L13)</f>
        <v>1.7871163426010506</v>
      </c>
      <c r="M13" s="38">
        <f>IF(ISERROR(RGDP_NFLD!M13/KServ_NFLD!M13),"..",RGDP_NFLD!M13/KServ_NFLD!M13)</f>
        <v>6.5685913645685741</v>
      </c>
      <c r="N13" s="38">
        <f>IF(ISERROR(RGDP_NFLD!N13/KServ_NFLD!N13),"..",RGDP_NFLD!N13/KServ_NFLD!N13)</f>
        <v>5.5999717079501998</v>
      </c>
      <c r="O13" s="38">
        <f>IF(ISERROR(RGDP_NFLD!O13/KServ_NFLD!O13),"..",RGDP_NFLD!O13/KServ_NFLD!O13)</f>
        <v>4.2159245786642217</v>
      </c>
      <c r="P13" s="38">
        <f>IF(ISERROR(RGDP_NFLD!P13/KServ_NFLD!P13),"..",RGDP_NFLD!P13/KServ_NFLD!P13)</f>
        <v>4.2617604446770407</v>
      </c>
      <c r="Q13" s="38">
        <f>IF(ISERROR(RGDP_NFLD!Q13/KServ_NFLD!Q13),"..",RGDP_NFLD!Q13/KServ_NFLD!Q13)</f>
        <v>3.1805806189317289</v>
      </c>
      <c r="R13" s="55"/>
      <c r="T13" s="6"/>
    </row>
    <row r="14" spans="1:20">
      <c r="A14" s="5">
        <v>2006</v>
      </c>
      <c r="B14" s="96">
        <f>IF(ISERROR(RGDP_NFLD!B14/KServ_NFLD!B14),"..",RGDP_NFLD!B14/KServ_NFLD!B14)</f>
        <v>1.1900586051824247</v>
      </c>
      <c r="C14" s="38">
        <f>IF(ISERROR(RGDP_NFLD!C14/KServ_NFLD!C14),"..",RGDP_NFLD!C14/KServ_NFLD!C14)</f>
        <v>1.4259056394463363</v>
      </c>
      <c r="D14" s="38">
        <f>IF(ISERROR(RGDP_NFLD!D14/KServ_NFLD!D14),"..",RGDP_NFLD!D14/KServ_NFLD!D14)</f>
        <v>0.82607466083816583</v>
      </c>
      <c r="E14" s="38">
        <f>IF(ISERROR(RGDP_NFLD!E14/KServ_NFLD!E14),"..",RGDP_NFLD!E14/KServ_NFLD!E14)</f>
        <v>1.4546224609486837</v>
      </c>
      <c r="F14" s="38">
        <f>IF(ISERROR(RGDP_NFLD!F14/KServ_NFLD!F14),"..",RGDP_NFLD!F14/KServ_NFLD!F14)</f>
        <v>3.2423898053857534</v>
      </c>
      <c r="G14" s="38">
        <f>IF(ISERROR(RGDP_NFLD!G14/KServ_NFLD!G14),"..",RGDP_NFLD!G14/KServ_NFLD!G14)</f>
        <v>2.8082698077099617</v>
      </c>
      <c r="H14" s="38">
        <f>IF(ISERROR(RGDP_NFLD!H14/KServ_NFLD!H14),"..",RGDP_NFLD!H14/KServ_NFLD!H14)</f>
        <v>1.7401912694901129</v>
      </c>
      <c r="I14" s="38">
        <f>IF(ISERROR(RGDP_NFLD!I14/KServ_NFLD!I14),"..",RGDP_NFLD!I14/KServ_NFLD!I14)</f>
        <v>3.4729200132383382</v>
      </c>
      <c r="J14" s="38">
        <f>IF(ISERROR(RGDP_NFLD!J14/KServ_NFLD!J14),"..",RGDP_NFLD!J14/KServ_NFLD!J14)</f>
        <v>3.4593018344191404</v>
      </c>
      <c r="K14" s="38">
        <f>IF(ISERROR(RGDP_NFLD!K14/KServ_NFLD!K14),"..",RGDP_NFLD!K14/KServ_NFLD!K14)</f>
        <v>2.0367607282051305</v>
      </c>
      <c r="L14" s="38">
        <f>IF(ISERROR(RGDP_NFLD!L14/KServ_NFLD!L14),"..",RGDP_NFLD!L14/KServ_NFLD!L14)</f>
        <v>1.7265580824390034</v>
      </c>
      <c r="M14" s="38">
        <f>IF(ISERROR(RGDP_NFLD!M14/KServ_NFLD!M14),"..",RGDP_NFLD!M14/KServ_NFLD!M14)</f>
        <v>6.2514878286696991</v>
      </c>
      <c r="N14" s="38">
        <f>IF(ISERROR(RGDP_NFLD!N14/KServ_NFLD!N14),"..",RGDP_NFLD!N14/KServ_NFLD!N14)</f>
        <v>5.861933308612687</v>
      </c>
      <c r="O14" s="38">
        <f>IF(ISERROR(RGDP_NFLD!O14/KServ_NFLD!O14),"..",RGDP_NFLD!O14/KServ_NFLD!O14)</f>
        <v>4.9350453049127889</v>
      </c>
      <c r="P14" s="38">
        <f>IF(ISERROR(RGDP_NFLD!P14/KServ_NFLD!P14),"..",RGDP_NFLD!P14/KServ_NFLD!P14)</f>
        <v>4.1074045524473206</v>
      </c>
      <c r="Q14" s="38">
        <f>IF(ISERROR(RGDP_NFLD!Q14/KServ_NFLD!Q14),"..",RGDP_NFLD!Q14/KServ_NFLD!Q14)</f>
        <v>2.8705561818632384</v>
      </c>
      <c r="R14" s="55"/>
      <c r="T14" s="6"/>
    </row>
    <row r="15" spans="1:20">
      <c r="A15" s="5">
        <v>2007</v>
      </c>
      <c r="B15" s="96">
        <f>IF(ISERROR(RGDP_NFLD!B15/KServ_NFLD!B15),"..",RGDP_NFLD!B15/KServ_NFLD!B15)</f>
        <v>1.3540229705706062</v>
      </c>
      <c r="C15" s="38">
        <f>IF(ISERROR(RGDP_NFLD!C15/KServ_NFLD!C15),"..",RGDP_NFLD!C15/KServ_NFLD!C15)</f>
        <v>1.4682768019506485</v>
      </c>
      <c r="D15" s="38">
        <f>IF(ISERROR(RGDP_NFLD!D15/KServ_NFLD!D15),"..",RGDP_NFLD!D15/KServ_NFLD!D15)</f>
        <v>1.0433124483236007</v>
      </c>
      <c r="E15" s="38">
        <f>IF(ISERROR(RGDP_NFLD!E15/KServ_NFLD!E15),"..",RGDP_NFLD!E15/KServ_NFLD!E15)</f>
        <v>1.4674009436731228</v>
      </c>
      <c r="F15" s="38">
        <f>IF(ISERROR(RGDP_NFLD!F15/KServ_NFLD!F15),"..",RGDP_NFLD!F15/KServ_NFLD!F15)</f>
        <v>2.7082828350781343</v>
      </c>
      <c r="G15" s="38">
        <f>IF(ISERROR(RGDP_NFLD!G15/KServ_NFLD!G15),"..",RGDP_NFLD!G15/KServ_NFLD!G15)</f>
        <v>2.8508037016334562</v>
      </c>
      <c r="H15" s="38">
        <f>IF(ISERROR(RGDP_NFLD!H15/KServ_NFLD!H15),"..",RGDP_NFLD!H15/KServ_NFLD!H15)</f>
        <v>1.962918687938664</v>
      </c>
      <c r="I15" s="38">
        <f>IF(ISERROR(RGDP_NFLD!I15/KServ_NFLD!I15),"..",RGDP_NFLD!I15/KServ_NFLD!I15)</f>
        <v>3.41397454906076</v>
      </c>
      <c r="J15" s="38">
        <f>IF(ISERROR(RGDP_NFLD!J15/KServ_NFLD!J15),"..",RGDP_NFLD!J15/KServ_NFLD!J15)</f>
        <v>3.1659291443925133</v>
      </c>
      <c r="K15" s="38">
        <f>IF(ISERROR(RGDP_NFLD!K15/KServ_NFLD!K15),"..",RGDP_NFLD!K15/KServ_NFLD!K15)</f>
        <v>2.0268810848606362</v>
      </c>
      <c r="L15" s="38">
        <f>IF(ISERROR(RGDP_NFLD!L15/KServ_NFLD!L15),"..",RGDP_NFLD!L15/KServ_NFLD!L15)</f>
        <v>1.6322645823890258</v>
      </c>
      <c r="M15" s="38">
        <f>IF(ISERROR(RGDP_NFLD!M15/KServ_NFLD!M15),"..",RGDP_NFLD!M15/KServ_NFLD!M15)</f>
        <v>4.7369637473051975</v>
      </c>
      <c r="N15" s="38">
        <f>IF(ISERROR(RGDP_NFLD!N15/KServ_NFLD!N15),"..",RGDP_NFLD!N15/KServ_NFLD!N15)</f>
        <v>5.5822330572526937</v>
      </c>
      <c r="O15" s="38">
        <f>IF(ISERROR(RGDP_NFLD!O15/KServ_NFLD!O15),"..",RGDP_NFLD!O15/KServ_NFLD!O15)</f>
        <v>5.1172800211180247</v>
      </c>
      <c r="P15" s="38">
        <f>IF(ISERROR(RGDP_NFLD!P15/KServ_NFLD!P15),"..",RGDP_NFLD!P15/KServ_NFLD!P15)</f>
        <v>4.1855975974000579</v>
      </c>
      <c r="Q15" s="38">
        <f>IF(ISERROR(RGDP_NFLD!Q15/KServ_NFLD!Q15),"..",RGDP_NFLD!Q15/KServ_NFLD!Q15)</f>
        <v>2.7431936264138681</v>
      </c>
      <c r="R15" s="55"/>
      <c r="T15" s="6"/>
    </row>
    <row r="16" spans="1:20">
      <c r="A16" s="5">
        <v>2008</v>
      </c>
      <c r="B16" s="96">
        <f>IF(ISERROR(RGDP_NFLD!B16/KServ_NFLD!B16),"..",RGDP_NFLD!B16/KServ_NFLD!B16)</f>
        <v>1.3073033236295213</v>
      </c>
      <c r="C16" s="38">
        <f>IF(ISERROR(RGDP_NFLD!C16/KServ_NFLD!C16),"..",RGDP_NFLD!C16/KServ_NFLD!C16)</f>
        <v>1.5744819132361227</v>
      </c>
      <c r="D16" s="38">
        <f>IF(ISERROR(RGDP_NFLD!D16/KServ_NFLD!D16),"..",RGDP_NFLD!D16/KServ_NFLD!D16)</f>
        <v>0.97384679361784221</v>
      </c>
      <c r="E16" s="38">
        <f>IF(ISERROR(RGDP_NFLD!E16/KServ_NFLD!E16),"..",RGDP_NFLD!E16/KServ_NFLD!E16)</f>
        <v>1.4494874985421191</v>
      </c>
      <c r="F16" s="38">
        <f>IF(ISERROR(RGDP_NFLD!F16/KServ_NFLD!F16),"..",RGDP_NFLD!F16/KServ_NFLD!F16)</f>
        <v>2.9601854819367746</v>
      </c>
      <c r="G16" s="38">
        <f>IF(ISERROR(RGDP_NFLD!G16/KServ_NFLD!G16),"..",RGDP_NFLD!G16/KServ_NFLD!G16)</f>
        <v>3.0927689458699472</v>
      </c>
      <c r="H16" s="38">
        <f>IF(ISERROR(RGDP_NFLD!H16/KServ_NFLD!H16),"..",RGDP_NFLD!H16/KServ_NFLD!H16)</f>
        <v>1.8982284028144549</v>
      </c>
      <c r="I16" s="38">
        <f>IF(ISERROR(RGDP_NFLD!I16/KServ_NFLD!I16),"..",RGDP_NFLD!I16/KServ_NFLD!I16)</f>
        <v>3.4840459289681003</v>
      </c>
      <c r="J16" s="38">
        <f>IF(ISERROR(RGDP_NFLD!J16/KServ_NFLD!J16),"..",RGDP_NFLD!J16/KServ_NFLD!J16)</f>
        <v>3.0004825579988781</v>
      </c>
      <c r="K16" s="38">
        <f>IF(ISERROR(RGDP_NFLD!K16/KServ_NFLD!K16),"..",RGDP_NFLD!K16/KServ_NFLD!K16)</f>
        <v>1.858196424246322</v>
      </c>
      <c r="L16" s="38">
        <f>IF(ISERROR(RGDP_NFLD!L16/KServ_NFLD!L16),"..",RGDP_NFLD!L16/KServ_NFLD!L16)</f>
        <v>1.6657928516672711</v>
      </c>
      <c r="M16" s="38">
        <f>IF(ISERROR(RGDP_NFLD!M16/KServ_NFLD!M16),"..",RGDP_NFLD!M16/KServ_NFLD!M16)</f>
        <v>5.4395823541783361</v>
      </c>
      <c r="N16" s="38">
        <f>IF(ISERROR(RGDP_NFLD!N16/KServ_NFLD!N16),"..",RGDP_NFLD!N16/KServ_NFLD!N16)</f>
        <v>5.5593565293261413</v>
      </c>
      <c r="O16" s="38">
        <f>IF(ISERROR(RGDP_NFLD!O16/KServ_NFLD!O16),"..",RGDP_NFLD!O16/KServ_NFLD!O16)</f>
        <v>5.9855487250657973</v>
      </c>
      <c r="P16" s="38">
        <f>IF(ISERROR(RGDP_NFLD!P16/KServ_NFLD!P16),"..",RGDP_NFLD!P16/KServ_NFLD!P16)</f>
        <v>4.3300676216309322</v>
      </c>
      <c r="Q16" s="38">
        <f>IF(ISERROR(RGDP_NFLD!Q16/KServ_NFLD!Q16),"..",RGDP_NFLD!Q16/KServ_NFLD!Q16)</f>
        <v>2.0579108862180231</v>
      </c>
      <c r="R16" s="55"/>
      <c r="T16" s="6"/>
    </row>
    <row r="17" spans="1:20">
      <c r="A17" s="5">
        <v>2009</v>
      </c>
      <c r="B17" s="96">
        <f>IF(ISERROR(RGDP_NFLD!B17/KServ_NFLD!B17),"..",RGDP_NFLD!B17/KServ_NFLD!B17)</f>
        <v>1.1617451309772064</v>
      </c>
      <c r="C17" s="38">
        <f>IF(ISERROR(RGDP_NFLD!C17/KServ_NFLD!C17),"..",RGDP_NFLD!C17/KServ_NFLD!C17)</f>
        <v>1.3516698045479014</v>
      </c>
      <c r="D17" s="38">
        <f>IF(ISERROR(RGDP_NFLD!D17/KServ_NFLD!D17),"..",RGDP_NFLD!D17/KServ_NFLD!D17)</f>
        <v>0.79722146384267367</v>
      </c>
      <c r="E17" s="38">
        <f>IF(ISERROR(RGDP_NFLD!E17/KServ_NFLD!E17),"..",RGDP_NFLD!E17/KServ_NFLD!E17)</f>
        <v>1.2943607531104993</v>
      </c>
      <c r="F17" s="38">
        <f>IF(ISERROR(RGDP_NFLD!F17/KServ_NFLD!F17),"..",RGDP_NFLD!F17/KServ_NFLD!F17)</f>
        <v>2.7294630569515319</v>
      </c>
      <c r="G17" s="38">
        <f>IF(ISERROR(RGDP_NFLD!G17/KServ_NFLD!G17),"..",RGDP_NFLD!G17/KServ_NFLD!G17)</f>
        <v>2.7086427652760641</v>
      </c>
      <c r="H17" s="38">
        <f>IF(ISERROR(RGDP_NFLD!H17/KServ_NFLD!H17),"..",RGDP_NFLD!H17/KServ_NFLD!H17)</f>
        <v>1.9133925294605825</v>
      </c>
      <c r="I17" s="38">
        <f>IF(ISERROR(RGDP_NFLD!I17/KServ_NFLD!I17),"..",RGDP_NFLD!I17/KServ_NFLD!I17)</f>
        <v>3.6898594266556834</v>
      </c>
      <c r="J17" s="38">
        <f>IF(ISERROR(RGDP_NFLD!J17/KServ_NFLD!J17),"..",RGDP_NFLD!J17/KServ_NFLD!J17)</f>
        <v>2.5193689325157567</v>
      </c>
      <c r="K17" s="38">
        <f>IF(ISERROR(RGDP_NFLD!K17/KServ_NFLD!K17),"..",RGDP_NFLD!K17/KServ_NFLD!K17)</f>
        <v>2.220096504321948</v>
      </c>
      <c r="L17" s="38">
        <f>IF(ISERROR(RGDP_NFLD!L17/KServ_NFLD!L17),"..",RGDP_NFLD!L17/KServ_NFLD!L17)</f>
        <v>1.7311024289900194</v>
      </c>
      <c r="M17" s="38">
        <f>IF(ISERROR(RGDP_NFLD!M17/KServ_NFLD!M17),"..",RGDP_NFLD!M17/KServ_NFLD!M17)</f>
        <v>6.1441693517140035</v>
      </c>
      <c r="N17" s="38">
        <f>IF(ISERROR(RGDP_NFLD!N17/KServ_NFLD!N17),"..",RGDP_NFLD!N17/KServ_NFLD!N17)</f>
        <v>5.930657622574417</v>
      </c>
      <c r="O17" s="38">
        <f>IF(ISERROR(RGDP_NFLD!O17/KServ_NFLD!O17),"..",RGDP_NFLD!O17/KServ_NFLD!O17)</f>
        <v>5.6539451547049699</v>
      </c>
      <c r="P17" s="38">
        <f>IF(ISERROR(RGDP_NFLD!P17/KServ_NFLD!P17),"..",RGDP_NFLD!P17/KServ_NFLD!P17)</f>
        <v>4.098068439007184</v>
      </c>
      <c r="Q17" s="38">
        <f>IF(ISERROR(RGDP_NFLD!Q17/KServ_NFLD!Q17),"..",RGDP_NFLD!Q17/KServ_NFLD!Q17)</f>
        <v>1.5722116223584293</v>
      </c>
      <c r="R17" s="55"/>
      <c r="T17" s="6"/>
    </row>
    <row r="18" spans="1:20">
      <c r="A18" s="5">
        <v>2010</v>
      </c>
      <c r="B18" s="96">
        <f>IF(ISERROR(RGDP_NFLD!B18/KServ_NFLD!B18),"..",RGDP_NFLD!B18/KServ_NFLD!B18)</f>
        <v>1.222566824260402</v>
      </c>
      <c r="C18" s="38">
        <f>IF(ISERROR(RGDP_NFLD!C18/KServ_NFLD!C18),"..",RGDP_NFLD!C18/KServ_NFLD!C18)</f>
        <v>1.4971867741898819</v>
      </c>
      <c r="D18" s="38">
        <f>IF(ISERROR(RGDP_NFLD!D18/KServ_NFLD!D18),"..",RGDP_NFLD!D18/KServ_NFLD!D18)</f>
        <v>0.84506854275508492</v>
      </c>
      <c r="E18" s="38">
        <f>IF(ISERROR(RGDP_NFLD!E18/KServ_NFLD!E18),"..",RGDP_NFLD!E18/KServ_NFLD!E18)</f>
        <v>1.4241399647096737</v>
      </c>
      <c r="F18" s="38">
        <f>IF(ISERROR(RGDP_NFLD!F18/KServ_NFLD!F18),"..",RGDP_NFLD!F18/KServ_NFLD!F18)</f>
        <v>3.1409295167335864</v>
      </c>
      <c r="G18" s="38">
        <f>IF(ISERROR(RGDP_NFLD!G18/KServ_NFLD!G18),"..",RGDP_NFLD!G18/KServ_NFLD!G18)</f>
        <v>2.5848714280251466</v>
      </c>
      <c r="H18" s="38">
        <f>IF(ISERROR(RGDP_NFLD!H18/KServ_NFLD!H18),"..",RGDP_NFLD!H18/KServ_NFLD!H18)</f>
        <v>1.9973479207377565</v>
      </c>
      <c r="I18" s="38">
        <f>IF(ISERROR(RGDP_NFLD!I18/KServ_NFLD!I18),"..",RGDP_NFLD!I18/KServ_NFLD!I18)</f>
        <v>3.725434862134112</v>
      </c>
      <c r="J18" s="38">
        <f>IF(ISERROR(RGDP_NFLD!J18/KServ_NFLD!J18),"..",RGDP_NFLD!J18/KServ_NFLD!J18)</f>
        <v>2.5488281285065293</v>
      </c>
      <c r="K18" s="38">
        <f>IF(ISERROR(RGDP_NFLD!K18/KServ_NFLD!K18),"..",RGDP_NFLD!K18/KServ_NFLD!K18)</f>
        <v>2.3942213965449284</v>
      </c>
      <c r="L18" s="38">
        <f>IF(ISERROR(RGDP_NFLD!L18/KServ_NFLD!L18),"..",RGDP_NFLD!L18/KServ_NFLD!L18)</f>
        <v>1.7711491796666052</v>
      </c>
      <c r="M18" s="38">
        <f>IF(ISERROR(RGDP_NFLD!M18/KServ_NFLD!M18),"..",RGDP_NFLD!M18/KServ_NFLD!M18)</f>
        <v>6.9534089780559114</v>
      </c>
      <c r="N18" s="38">
        <f>IF(ISERROR(RGDP_NFLD!N18/KServ_NFLD!N18),"..",RGDP_NFLD!N18/KServ_NFLD!N18)</f>
        <v>6.6072296453741632</v>
      </c>
      <c r="O18" s="38">
        <f>IF(ISERROR(RGDP_NFLD!O18/KServ_NFLD!O18),"..",RGDP_NFLD!O18/KServ_NFLD!O18)</f>
        <v>5.4494908953331658</v>
      </c>
      <c r="P18" s="38">
        <f>IF(ISERROR(RGDP_NFLD!P18/KServ_NFLD!P18),"..",RGDP_NFLD!P18/KServ_NFLD!P18)</f>
        <v>3.8285899991393668</v>
      </c>
      <c r="Q18" s="38">
        <f>IF(ISERROR(RGDP_NFLD!Q18/KServ_NFLD!Q18),"..",RGDP_NFLD!Q18/KServ_NFLD!Q18)</f>
        <v>1.3471506344515687</v>
      </c>
      <c r="R18" s="55"/>
      <c r="T18" s="6"/>
    </row>
    <row r="19" spans="1:20">
      <c r="A19" s="5">
        <v>2011</v>
      </c>
      <c r="B19" s="96" t="str">
        <f>IF(ISERROR(RGDP_NFLD!B19/KServ_NFLD!B19),"..",RGDP_NFLD!B19/KServ_NFLD!B19)</f>
        <v>..</v>
      </c>
      <c r="C19" s="38" t="str">
        <f>IF(ISERROR(RGDP_NFLD!C19/KServ_NFLD!C19),"..",RGDP_NFLD!C19/KServ_NFLD!C19)</f>
        <v>..</v>
      </c>
      <c r="D19" s="38" t="str">
        <f>IF(ISERROR(RGDP_NFLD!D19/KServ_NFLD!D19),"..",RGDP_NFLD!D19/KServ_NFLD!D19)</f>
        <v>..</v>
      </c>
      <c r="E19" s="38" t="str">
        <f>IF(ISERROR(RGDP_NFLD!E19/KServ_NFLD!E19),"..",RGDP_NFLD!E19/KServ_NFLD!E19)</f>
        <v>..</v>
      </c>
      <c r="F19" s="38" t="str">
        <f>IF(ISERROR(RGDP_NFLD!F19/KServ_NFLD!F19),"..",RGDP_NFLD!F19/KServ_NFLD!F19)</f>
        <v>..</v>
      </c>
      <c r="G19" s="38" t="str">
        <f>IF(ISERROR(RGDP_NFLD!G19/KServ_NFLD!G19),"..",RGDP_NFLD!G19/KServ_NFLD!G19)</f>
        <v>..</v>
      </c>
      <c r="H19" s="38" t="str">
        <f>IF(ISERROR(RGDP_NFLD!H19/KServ_NFLD!H19),"..",RGDP_NFLD!H19/KServ_NFLD!H19)</f>
        <v>..</v>
      </c>
      <c r="I19" s="38" t="str">
        <f>IF(ISERROR(RGDP_NFLD!I19/KServ_NFLD!I19),"..",RGDP_NFLD!I19/KServ_NFLD!I19)</f>
        <v>..</v>
      </c>
      <c r="J19" s="38" t="str">
        <f>IF(ISERROR(RGDP_NFLD!J19/KServ_NFLD!J19),"..",RGDP_NFLD!J19/KServ_NFLD!J19)</f>
        <v>..</v>
      </c>
      <c r="K19" s="38" t="str">
        <f>IF(ISERROR(RGDP_NFLD!K19/KServ_NFLD!K19),"..",RGDP_NFLD!K19/KServ_NFLD!K19)</f>
        <v>..</v>
      </c>
      <c r="L19" s="38" t="str">
        <f>IF(ISERROR(RGDP_NFLD!L19/KServ_NFLD!L19),"..",RGDP_NFLD!L19/KServ_NFLD!L19)</f>
        <v>..</v>
      </c>
      <c r="M19" s="38" t="str">
        <f>IF(ISERROR(RGDP_NFLD!M19/KServ_NFLD!M19),"..",RGDP_NFLD!M19/KServ_NFLD!M19)</f>
        <v>..</v>
      </c>
      <c r="N19" s="38" t="str">
        <f>IF(ISERROR(RGDP_NFLD!N19/KServ_NFLD!N19),"..",RGDP_NFLD!N19/KServ_NFLD!N19)</f>
        <v>..</v>
      </c>
      <c r="O19" s="38" t="str">
        <f>IF(ISERROR(RGDP_NFLD!O19/KServ_NFLD!O19),"..",RGDP_NFLD!O19/KServ_NFLD!O19)</f>
        <v>..</v>
      </c>
      <c r="P19" s="38" t="str">
        <f>IF(ISERROR(RGDP_NFLD!P19/KServ_NFLD!P19),"..",RGDP_NFLD!P19/KServ_NFLD!P19)</f>
        <v>..</v>
      </c>
      <c r="Q19" s="38" t="str">
        <f>IF(ISERROR(RGDP_NFLD!Q19/KServ_NFLD!Q19),"..",RGDP_NFLD!Q19/KServ_NFLD!Q19)</f>
        <v>..</v>
      </c>
      <c r="R19" s="55"/>
      <c r="T19" s="6"/>
    </row>
    <row r="20" spans="1:20">
      <c r="A20" s="5">
        <v>2012</v>
      </c>
      <c r="B20" s="96" t="str">
        <f>IF(ISERROR(RGDP_NFLD!B20/KServ_NFLD!B20),"..",RGDP_NFLD!B20/KServ_NFLD!B20)</f>
        <v>..</v>
      </c>
      <c r="C20" s="38" t="str">
        <f>IF(ISERROR(RGDP_NFLD!C20/KServ_NFLD!C20),"..",RGDP_NFLD!C20/KServ_NFLD!C20)</f>
        <v>..</v>
      </c>
      <c r="D20" s="38" t="str">
        <f>IF(ISERROR(RGDP_NFLD!D20/KServ_NFLD!D20),"..",RGDP_NFLD!D20/KServ_NFLD!D20)</f>
        <v>..</v>
      </c>
      <c r="E20" s="38" t="str">
        <f>IF(ISERROR(RGDP_NFLD!E20/KServ_NFLD!E20),"..",RGDP_NFLD!E20/KServ_NFLD!E20)</f>
        <v>..</v>
      </c>
      <c r="F20" s="38" t="str">
        <f>IF(ISERROR(RGDP_NFLD!F20/KServ_NFLD!F20),"..",RGDP_NFLD!F20/KServ_NFLD!F20)</f>
        <v>..</v>
      </c>
      <c r="G20" s="38" t="str">
        <f>IF(ISERROR(RGDP_NFLD!G20/KServ_NFLD!G20),"..",RGDP_NFLD!G20/KServ_NFLD!G20)</f>
        <v>..</v>
      </c>
      <c r="H20" s="38" t="str">
        <f>IF(ISERROR(RGDP_NFLD!H20/KServ_NFLD!H20),"..",RGDP_NFLD!H20/KServ_NFLD!H20)</f>
        <v>..</v>
      </c>
      <c r="I20" s="38" t="str">
        <f>IF(ISERROR(RGDP_NFLD!I20/KServ_NFLD!I20),"..",RGDP_NFLD!I20/KServ_NFLD!I20)</f>
        <v>..</v>
      </c>
      <c r="J20" s="38" t="str">
        <f>IF(ISERROR(RGDP_NFLD!J20/KServ_NFLD!J20),"..",RGDP_NFLD!J20/KServ_NFLD!J20)</f>
        <v>..</v>
      </c>
      <c r="K20" s="38" t="str">
        <f>IF(ISERROR(RGDP_NFLD!K20/KServ_NFLD!K20),"..",RGDP_NFLD!K20/KServ_NFLD!K20)</f>
        <v>..</v>
      </c>
      <c r="L20" s="38" t="str">
        <f>IF(ISERROR(RGDP_NFLD!L20/KServ_NFLD!L20),"..",RGDP_NFLD!L20/KServ_NFLD!L20)</f>
        <v>..</v>
      </c>
      <c r="M20" s="38" t="str">
        <f>IF(ISERROR(RGDP_NFLD!M20/KServ_NFLD!M20),"..",RGDP_NFLD!M20/KServ_NFLD!M20)</f>
        <v>..</v>
      </c>
      <c r="N20" s="38" t="str">
        <f>IF(ISERROR(RGDP_NFLD!N20/KServ_NFLD!N20),"..",RGDP_NFLD!N20/KServ_NFLD!N20)</f>
        <v>..</v>
      </c>
      <c r="O20" s="38" t="str">
        <f>IF(ISERROR(RGDP_NFLD!O20/KServ_NFLD!O20),"..",RGDP_NFLD!O20/KServ_NFLD!O20)</f>
        <v>..</v>
      </c>
      <c r="P20" s="38" t="str">
        <f>IF(ISERROR(RGDP_NFLD!P20/KServ_NFLD!P20),"..",RGDP_NFLD!P20/KServ_NFLD!P20)</f>
        <v>..</v>
      </c>
      <c r="Q20" s="38" t="str">
        <f>IF(ISERROR(RGDP_NFLD!Q20/KServ_NFLD!Q20),"..",RGDP_NFLD!Q20/KServ_NFLD!Q20)</f>
        <v>..</v>
      </c>
      <c r="R20" s="55"/>
      <c r="T20" s="6"/>
    </row>
    <row r="21" spans="1:20">
      <c r="H21" s="55"/>
      <c r="I21" s="55"/>
      <c r="J21" s="55"/>
      <c r="K21" s="55"/>
      <c r="L21" s="55"/>
      <c r="M21" s="55"/>
      <c r="N21" s="55"/>
      <c r="O21" s="55"/>
      <c r="P21" s="55"/>
      <c r="Q21" s="55"/>
      <c r="R21" s="55"/>
    </row>
    <row r="22" spans="1:20">
      <c r="A22" s="4"/>
      <c r="B22" s="10" t="s">
        <v>17</v>
      </c>
      <c r="C22" s="8"/>
      <c r="D22" s="8"/>
      <c r="E22" s="8"/>
      <c r="F22" s="8"/>
      <c r="G22" s="8"/>
      <c r="H22" s="10"/>
      <c r="I22" s="8"/>
      <c r="J22" s="8"/>
      <c r="K22" s="8"/>
      <c r="L22" s="8"/>
      <c r="M22" s="8"/>
      <c r="N22" s="8"/>
      <c r="O22" s="8"/>
      <c r="P22" s="8"/>
      <c r="Q22" s="8"/>
      <c r="R22" s="55"/>
    </row>
    <row r="23" spans="1:20">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2.8810139253206302</v>
      </c>
      <c r="C23" s="9">
        <f t="shared" si="0"/>
        <v>2.1031434011371086</v>
      </c>
      <c r="D23" s="9">
        <f t="shared" si="0"/>
        <v>13.91374023596712</v>
      </c>
      <c r="E23" s="9">
        <f t="shared" si="0"/>
        <v>1.1385207357480054</v>
      </c>
      <c r="F23" s="9">
        <f t="shared" si="0"/>
        <v>-1.1406953608952164</v>
      </c>
      <c r="G23" s="9">
        <f t="shared" si="0"/>
        <v>0.44310194595895691</v>
      </c>
      <c r="H23" s="28">
        <f t="shared" si="0"/>
        <v>1.6260429139345334</v>
      </c>
      <c r="I23" s="28">
        <f t="shared" si="0"/>
        <v>0.39376974663607456</v>
      </c>
      <c r="J23" s="28">
        <f t="shared" si="0"/>
        <v>-5.3246967097894782</v>
      </c>
      <c r="K23" s="28">
        <f t="shared" si="0"/>
        <v>1.8913602210709479</v>
      </c>
      <c r="L23" s="28">
        <f t="shared" si="0"/>
        <v>-2.400457799574518</v>
      </c>
      <c r="M23" s="28">
        <f t="shared" si="0"/>
        <v>-5.51199014648226</v>
      </c>
      <c r="N23" s="28">
        <f t="shared" si="0"/>
        <v>15.262266458530526</v>
      </c>
      <c r="O23" s="28">
        <f t="shared" si="0"/>
        <v>-1.17365533772541</v>
      </c>
      <c r="P23" s="28">
        <f t="shared" si="0"/>
        <v>1.2346479855884773E-2</v>
      </c>
      <c r="Q23" s="58">
        <f t="shared" si="0"/>
        <v>-8.7099747578208273</v>
      </c>
      <c r="R23" s="55"/>
    </row>
    <row r="24" spans="1:20">
      <c r="A24" s="26" t="s">
        <v>19</v>
      </c>
      <c r="B24" s="16">
        <f t="shared" si="0"/>
        <v>5.7627508855300658</v>
      </c>
      <c r="C24" s="9">
        <f t="shared" si="0"/>
        <v>6.0718035394011105</v>
      </c>
      <c r="D24" s="9">
        <f t="shared" si="0"/>
        <v>38.780279493695382</v>
      </c>
      <c r="E24" s="9">
        <f t="shared" si="0"/>
        <v>1.496861158719387</v>
      </c>
      <c r="F24" s="9">
        <f t="shared" si="0"/>
        <v>-1.1353543145340983</v>
      </c>
      <c r="G24" s="9">
        <f t="shared" si="0"/>
        <v>7.8815207737621407</v>
      </c>
      <c r="H24" s="28">
        <f t="shared" si="0"/>
        <v>1.3862213853073735</v>
      </c>
      <c r="I24" s="28">
        <f t="shared" si="0"/>
        <v>6.6256907621562222</v>
      </c>
      <c r="J24" s="28">
        <f t="shared" si="0"/>
        <v>-7.097993435530614</v>
      </c>
      <c r="K24" s="28">
        <f t="shared" si="0"/>
        <v>4.6406467344257463</v>
      </c>
      <c r="L24" s="28">
        <f t="shared" si="0"/>
        <v>-6.7458579781585426</v>
      </c>
      <c r="M24" s="28">
        <f t="shared" si="0"/>
        <v>-0.44928784712463532</v>
      </c>
      <c r="N24" s="28">
        <f t="shared" si="0"/>
        <v>41.25327978568005</v>
      </c>
      <c r="O24" s="28">
        <f t="shared" si="0"/>
        <v>-4.3231234769279929</v>
      </c>
      <c r="P24" s="28">
        <f t="shared" si="0"/>
        <v>7.0107513721069159</v>
      </c>
      <c r="Q24" s="28">
        <f t="shared" si="0"/>
        <v>-4.3092343451895054</v>
      </c>
      <c r="R24" s="55"/>
    </row>
    <row r="25" spans="1:20">
      <c r="A25" s="26" t="s">
        <v>20</v>
      </c>
      <c r="B25" s="16">
        <f t="shared" si="0"/>
        <v>2.0319025717485673</v>
      </c>
      <c r="C25" s="9">
        <f t="shared" si="0"/>
        <v>0.94175716975519741</v>
      </c>
      <c r="D25" s="9">
        <f t="shared" si="0"/>
        <v>7.3620060997231507</v>
      </c>
      <c r="E25" s="9">
        <f t="shared" si="0"/>
        <v>1.0312655149250061</v>
      </c>
      <c r="F25" s="9">
        <f t="shared" si="0"/>
        <v>-1.1422976185368139</v>
      </c>
      <c r="G25" s="9">
        <f t="shared" si="0"/>
        <v>-1.6867544680223112</v>
      </c>
      <c r="H25" s="28">
        <f t="shared" si="0"/>
        <v>1.6980999311100531</v>
      </c>
      <c r="I25" s="28">
        <f t="shared" si="0"/>
        <v>-1.4037872077962921</v>
      </c>
      <c r="J25" s="28">
        <f t="shared" si="0"/>
        <v>-4.7861364214820457</v>
      </c>
      <c r="K25" s="28">
        <f t="shared" si="0"/>
        <v>1.0807471594786122</v>
      </c>
      <c r="L25" s="28">
        <f t="shared" si="0"/>
        <v>-1.0577743107628934</v>
      </c>
      <c r="M25" s="28">
        <f t="shared" si="0"/>
        <v>-6.9799859062438019</v>
      </c>
      <c r="N25" s="28">
        <f t="shared" si="0"/>
        <v>8.441056332909147</v>
      </c>
      <c r="O25" s="28">
        <f t="shared" si="0"/>
        <v>-0.20875172113284934</v>
      </c>
      <c r="P25" s="28">
        <f t="shared" si="0"/>
        <v>-1.996524408903233</v>
      </c>
      <c r="Q25" s="28">
        <f t="shared" si="0"/>
        <v>-9.990299535888159</v>
      </c>
      <c r="R25" s="55"/>
    </row>
    <row r="26" spans="1:20">
      <c r="H26" s="55"/>
      <c r="I26" s="55"/>
      <c r="J26" s="55"/>
      <c r="K26" s="55"/>
      <c r="L26" s="55"/>
      <c r="M26" s="55"/>
      <c r="N26" s="55"/>
      <c r="O26" s="55"/>
      <c r="P26" s="55"/>
      <c r="Q26" s="55"/>
      <c r="R26" s="55"/>
    </row>
    <row r="27" spans="1:20">
      <c r="H27" s="55"/>
      <c r="I27" s="55"/>
      <c r="J27" s="55"/>
      <c r="K27" s="55"/>
      <c r="L27" s="55"/>
      <c r="M27" s="55"/>
      <c r="N27" s="55"/>
      <c r="O27" s="55"/>
      <c r="P27" s="55"/>
      <c r="Q27" s="55"/>
      <c r="R27" s="55"/>
    </row>
    <row r="28" spans="1:20">
      <c r="H28" s="55"/>
      <c r="I28" s="55"/>
      <c r="J28" s="55"/>
      <c r="K28" s="55"/>
      <c r="L28" s="55"/>
      <c r="M28" s="55"/>
      <c r="N28" s="55"/>
      <c r="O28" s="55"/>
      <c r="P28" s="55"/>
      <c r="Q28" s="55"/>
      <c r="R28" s="55"/>
    </row>
    <row r="29" spans="1:20"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20" ht="11.25" customHeight="1">
      <c r="A30" s="5"/>
      <c r="B30" s="141" t="s">
        <v>27</v>
      </c>
      <c r="C30" s="142"/>
      <c r="D30" s="142"/>
      <c r="E30" s="142"/>
      <c r="F30" s="142"/>
      <c r="G30" s="142"/>
      <c r="H30" s="142"/>
      <c r="I30" s="142"/>
      <c r="J30" s="142" t="s">
        <v>27</v>
      </c>
      <c r="K30" s="142"/>
      <c r="L30" s="142"/>
      <c r="M30" s="142"/>
      <c r="N30" s="142"/>
      <c r="O30" s="142"/>
      <c r="P30" s="142"/>
      <c r="Q30" s="142"/>
      <c r="R30" s="55"/>
    </row>
    <row r="31" spans="1:20">
      <c r="A31" s="5">
        <v>1997</v>
      </c>
      <c r="B31" s="87">
        <f t="shared" ref="B31:Q31" si="1">IF(ISERROR((B5/$B5)*100),"..",(B5/$B5)*100)</f>
        <v>100</v>
      </c>
      <c r="C31" s="21">
        <f t="shared" si="1"/>
        <v>135.16149116619039</v>
      </c>
      <c r="D31" s="21">
        <f t="shared" si="1"/>
        <v>18.386029025144886</v>
      </c>
      <c r="E31" s="21">
        <f t="shared" si="1"/>
        <v>145.45289405458985</v>
      </c>
      <c r="F31" s="21">
        <f t="shared" si="1"/>
        <v>431.43510578979772</v>
      </c>
      <c r="G31" s="21">
        <f t="shared" si="1"/>
        <v>288.77719300627552</v>
      </c>
      <c r="H31" s="21">
        <f t="shared" si="1"/>
        <v>191.63462376051476</v>
      </c>
      <c r="I31" s="21">
        <f t="shared" si="1"/>
        <v>418.86543575364811</v>
      </c>
      <c r="J31" s="21">
        <f t="shared" si="1"/>
        <v>614.25520239462116</v>
      </c>
      <c r="K31" s="21">
        <f t="shared" si="1"/>
        <v>222.05680434833366</v>
      </c>
      <c r="L31" s="21">
        <f t="shared" si="1"/>
        <v>287.42163304134425</v>
      </c>
      <c r="M31" s="21">
        <f t="shared" si="1"/>
        <v>1719.4363684629707</v>
      </c>
      <c r="N31" s="21">
        <f t="shared" si="1"/>
        <v>123.3592849838808</v>
      </c>
      <c r="O31" s="21">
        <f t="shared" si="1"/>
        <v>751.78883293384354</v>
      </c>
      <c r="P31" s="21">
        <f t="shared" si="1"/>
        <v>452.30074205869062</v>
      </c>
      <c r="Q31" s="21">
        <f t="shared" si="1"/>
        <v>521.19274845743098</v>
      </c>
      <c r="R31" s="55"/>
    </row>
    <row r="32" spans="1:20">
      <c r="A32" s="5">
        <v>1998</v>
      </c>
      <c r="B32" s="87">
        <f t="shared" ref="B32:Q32" si="2">IF(ISERROR((B6/$B6)*100),"..",(B6/$B6)*100)</f>
        <v>100</v>
      </c>
      <c r="C32" s="21">
        <f t="shared" si="2"/>
        <v>130.17297243650347</v>
      </c>
      <c r="D32" s="21">
        <f t="shared" si="2"/>
        <v>29.570452684607346</v>
      </c>
      <c r="E32" s="21">
        <f t="shared" si="2"/>
        <v>151.75721912695084</v>
      </c>
      <c r="F32" s="21">
        <f t="shared" si="2"/>
        <v>399.89385368468436</v>
      </c>
      <c r="G32" s="21">
        <f t="shared" si="2"/>
        <v>267.23743259242616</v>
      </c>
      <c r="H32" s="21">
        <f t="shared" si="2"/>
        <v>195.66361683071102</v>
      </c>
      <c r="I32" s="21">
        <f t="shared" si="2"/>
        <v>419.40651200766121</v>
      </c>
      <c r="J32" s="21">
        <f t="shared" si="2"/>
        <v>433.81040608687636</v>
      </c>
      <c r="K32" s="21">
        <f t="shared" si="2"/>
        <v>207.3684549187779</v>
      </c>
      <c r="L32" s="21">
        <f t="shared" si="2"/>
        <v>258.9888859262399</v>
      </c>
      <c r="M32" s="21">
        <f t="shared" si="2"/>
        <v>1487.8763536376048</v>
      </c>
      <c r="N32" s="21">
        <f t="shared" si="2"/>
        <v>188.48381197996034</v>
      </c>
      <c r="O32" s="21">
        <f t="shared" si="2"/>
        <v>602.85151808118246</v>
      </c>
      <c r="P32" s="21">
        <f t="shared" si="2"/>
        <v>475.85676945700629</v>
      </c>
      <c r="Q32" s="21">
        <f t="shared" si="2"/>
        <v>544.18565092076176</v>
      </c>
      <c r="R32" s="55"/>
    </row>
    <row r="33" spans="1:18">
      <c r="A33" s="5">
        <v>1999</v>
      </c>
      <c r="B33" s="87">
        <f t="shared" ref="B33:Q33" si="3">IF(ISERROR((B7/$B7)*100),"..",(B7/$B7)*100)</f>
        <v>100</v>
      </c>
      <c r="C33" s="21">
        <f t="shared" si="3"/>
        <v>145.75939300685999</v>
      </c>
      <c r="D33" s="21">
        <f t="shared" si="3"/>
        <v>31.645863270861856</v>
      </c>
      <c r="E33" s="21">
        <f t="shared" si="3"/>
        <v>137.65605377284734</v>
      </c>
      <c r="F33" s="21">
        <f t="shared" si="3"/>
        <v>442.12108646534</v>
      </c>
      <c r="G33" s="21">
        <f t="shared" si="3"/>
        <v>306.67738215832196</v>
      </c>
      <c r="H33" s="21">
        <f t="shared" si="3"/>
        <v>183.35634991725252</v>
      </c>
      <c r="I33" s="21">
        <f t="shared" si="3"/>
        <v>442.01817898977527</v>
      </c>
      <c r="J33" s="21">
        <f t="shared" si="3"/>
        <v>426.87900633748177</v>
      </c>
      <c r="K33" s="21">
        <f t="shared" si="3"/>
        <v>206.4155904577261</v>
      </c>
      <c r="L33" s="21">
        <f t="shared" si="3"/>
        <v>216.76198197909841</v>
      </c>
      <c r="M33" s="21">
        <f t="shared" si="3"/>
        <v>1669.9891990826663</v>
      </c>
      <c r="N33" s="21">
        <f t="shared" si="3"/>
        <v>272.09271462283459</v>
      </c>
      <c r="O33" s="21">
        <f t="shared" si="3"/>
        <v>497.74319175982419</v>
      </c>
      <c r="P33" s="21">
        <f t="shared" si="3"/>
        <v>480.05785498667535</v>
      </c>
      <c r="Q33" s="21">
        <f t="shared" si="3"/>
        <v>467.25506715049789</v>
      </c>
      <c r="R33" s="55"/>
    </row>
    <row r="34" spans="1:18">
      <c r="A34" s="5">
        <v>2000</v>
      </c>
      <c r="B34" s="87">
        <f t="shared" ref="B34:Q34" si="4">IF(ISERROR((B8/$B8)*100),"..",(B8/$B8)*100)</f>
        <v>100</v>
      </c>
      <c r="C34" s="21">
        <f t="shared" si="4"/>
        <v>136.34983581722892</v>
      </c>
      <c r="D34" s="21">
        <f t="shared" si="4"/>
        <v>41.540622466339968</v>
      </c>
      <c r="E34" s="21">
        <f t="shared" si="4"/>
        <v>128.55293218609481</v>
      </c>
      <c r="F34" s="21">
        <f>IF(ISERROR((F8/$B8)*100),"..",(F8/$B8)*100)</f>
        <v>352.40357751917662</v>
      </c>
      <c r="G34" s="21">
        <f t="shared" si="4"/>
        <v>306.4826228433127</v>
      </c>
      <c r="H34" s="21">
        <f t="shared" si="4"/>
        <v>168.81559967038592</v>
      </c>
      <c r="I34" s="21">
        <f t="shared" si="4"/>
        <v>429.2021439849953</v>
      </c>
      <c r="J34" s="21">
        <f t="shared" si="4"/>
        <v>416.31869302639177</v>
      </c>
      <c r="K34" s="21">
        <f t="shared" si="4"/>
        <v>215.06370146552086</v>
      </c>
      <c r="L34" s="21">
        <f t="shared" si="4"/>
        <v>197.02694797601404</v>
      </c>
      <c r="M34" s="21">
        <f t="shared" si="4"/>
        <v>1433.9070734784502</v>
      </c>
      <c r="N34" s="21">
        <f t="shared" si="4"/>
        <v>293.87947162920523</v>
      </c>
      <c r="O34" s="21">
        <f t="shared" si="4"/>
        <v>556.56849891067918</v>
      </c>
      <c r="P34" s="21">
        <f t="shared" si="4"/>
        <v>468.50186688130037</v>
      </c>
      <c r="Q34" s="21">
        <f t="shared" si="4"/>
        <v>386.02038396452087</v>
      </c>
      <c r="R34" s="55"/>
    </row>
    <row r="35" spans="1:18">
      <c r="A35" s="5">
        <v>2001</v>
      </c>
      <c r="B35" s="87">
        <f t="shared" ref="B35:Q35" si="5">IF(ISERROR((B9/$B9)*100),"..",(B9/$B9)*100)</f>
        <v>100</v>
      </c>
      <c r="C35" s="21">
        <f t="shared" si="5"/>
        <v>135.62825917103996</v>
      </c>
      <c r="D35" s="21">
        <f t="shared" si="5"/>
        <v>38.385508498718323</v>
      </c>
      <c r="E35" s="21">
        <f t="shared" si="5"/>
        <v>120.14025000460083</v>
      </c>
      <c r="F35" s="21">
        <f t="shared" si="5"/>
        <v>401.77223611747246</v>
      </c>
      <c r="G35" s="21">
        <f t="shared" si="5"/>
        <v>293.38270885405689</v>
      </c>
      <c r="H35" s="21">
        <f t="shared" si="5"/>
        <v>161.83485584120046</v>
      </c>
      <c r="I35" s="21">
        <f t="shared" si="5"/>
        <v>408.49636139084515</v>
      </c>
      <c r="J35" s="21">
        <f t="shared" si="5"/>
        <v>416.30069295406298</v>
      </c>
      <c r="K35" s="21">
        <f t="shared" si="5"/>
        <v>222.32621307075138</v>
      </c>
      <c r="L35" s="21">
        <f t="shared" si="5"/>
        <v>199.2028253830421</v>
      </c>
      <c r="M35" s="21">
        <f t="shared" si="5"/>
        <v>1575.1744849523325</v>
      </c>
      <c r="N35" s="21">
        <f t="shared" si="5"/>
        <v>367.06508706705796</v>
      </c>
      <c r="O35" s="21">
        <f t="shared" si="5"/>
        <v>624.82524430141405</v>
      </c>
      <c r="P35" s="21">
        <f t="shared" si="5"/>
        <v>499.16627591698995</v>
      </c>
      <c r="Q35" s="21">
        <f t="shared" si="5"/>
        <v>357.53884697681997</v>
      </c>
      <c r="R35" s="55"/>
    </row>
    <row r="36" spans="1:18">
      <c r="A36" s="5">
        <v>2002</v>
      </c>
      <c r="B36" s="87">
        <f t="shared" ref="B36:Q36" si="6">IF(ISERROR((B10/$B10)*100),"..",(B10/$B10)*100)</f>
        <v>100</v>
      </c>
      <c r="C36" s="21">
        <f t="shared" si="6"/>
        <v>114.17394993728549</v>
      </c>
      <c r="D36" s="21">
        <f t="shared" si="6"/>
        <v>63.430014456170667</v>
      </c>
      <c r="E36" s="21">
        <f t="shared" si="6"/>
        <v>107.57492225105425</v>
      </c>
      <c r="F36" s="21">
        <f t="shared" si="6"/>
        <v>321.95952171125992</v>
      </c>
      <c r="G36" s="21">
        <f t="shared" si="6"/>
        <v>248.76383833652693</v>
      </c>
      <c r="H36" s="21">
        <f t="shared" si="6"/>
        <v>135.92688276106162</v>
      </c>
      <c r="I36" s="21">
        <f t="shared" si="6"/>
        <v>345.16572971954088</v>
      </c>
      <c r="J36" s="21">
        <f t="shared" si="6"/>
        <v>329.73433680358181</v>
      </c>
      <c r="K36" s="21">
        <f t="shared" si="6"/>
        <v>197.66698860666509</v>
      </c>
      <c r="L36" s="21">
        <f t="shared" si="6"/>
        <v>151.53805123416458</v>
      </c>
      <c r="M36" s="21">
        <f t="shared" si="6"/>
        <v>1219.2617950692838</v>
      </c>
      <c r="N36" s="21">
        <f t="shared" si="6"/>
        <v>357.6560720058647</v>
      </c>
      <c r="O36" s="21">
        <f t="shared" si="6"/>
        <v>545.71200772843679</v>
      </c>
      <c r="P36" s="21">
        <f t="shared" si="6"/>
        <v>421.69688262885217</v>
      </c>
      <c r="Q36" s="21">
        <f t="shared" si="6"/>
        <v>303.68541734733685</v>
      </c>
      <c r="R36" s="55"/>
    </row>
    <row r="37" spans="1:18">
      <c r="A37" s="5">
        <v>2003</v>
      </c>
      <c r="B37" s="87">
        <f t="shared" ref="B37:Q37" si="7">IF(ISERROR((B11/$B11)*100),"..",(B11/$B11)*100)</f>
        <v>100</v>
      </c>
      <c r="C37" s="21">
        <f t="shared" si="7"/>
        <v>113.29388345094019</v>
      </c>
      <c r="D37" s="21">
        <f t="shared" si="7"/>
        <v>68.255208168557985</v>
      </c>
      <c r="E37" s="21">
        <f t="shared" si="7"/>
        <v>95.201138991224582</v>
      </c>
      <c r="F37" s="21">
        <f t="shared" si="7"/>
        <v>290.64137541980796</v>
      </c>
      <c r="G37" s="21">
        <f t="shared" si="7"/>
        <v>263.6033954331777</v>
      </c>
      <c r="H37" s="21">
        <f t="shared" si="7"/>
        <v>124.58205238905255</v>
      </c>
      <c r="I37" s="21">
        <f t="shared" si="7"/>
        <v>289.89982030459544</v>
      </c>
      <c r="J37" s="21">
        <f t="shared" si="7"/>
        <v>337.89273339355935</v>
      </c>
      <c r="K37" s="21">
        <f t="shared" si="7"/>
        <v>192.05823269742231</v>
      </c>
      <c r="L37" s="21">
        <f t="shared" si="7"/>
        <v>148.0317779996482</v>
      </c>
      <c r="M37" s="21">
        <f t="shared" si="7"/>
        <v>1134.230408115141</v>
      </c>
      <c r="N37" s="21">
        <f t="shared" si="7"/>
        <v>356.3982306869658</v>
      </c>
      <c r="O37" s="21">
        <f t="shared" si="7"/>
        <v>464.79970906980589</v>
      </c>
      <c r="P37" s="21">
        <f t="shared" si="7"/>
        <v>390.9083298714541</v>
      </c>
      <c r="Q37" s="21">
        <f t="shared" si="7"/>
        <v>275.45095579755576</v>
      </c>
      <c r="R37" s="55"/>
    </row>
    <row r="38" spans="1:18">
      <c r="A38" s="5">
        <v>2004</v>
      </c>
      <c r="B38" s="87">
        <f t="shared" ref="B38:Q38" si="8">IF(ISERROR((B12/$B12)*100),"..",(B12/$B12)*100)</f>
        <v>100</v>
      </c>
      <c r="C38" s="21">
        <f t="shared" si="8"/>
        <v>131.36741200568187</v>
      </c>
      <c r="D38" s="21">
        <f t="shared" si="8"/>
        <v>65.597203644071158</v>
      </c>
      <c r="E38" s="21">
        <f t="shared" si="8"/>
        <v>102.91268837173446</v>
      </c>
      <c r="F38" s="21">
        <f t="shared" si="8"/>
        <v>314.91530776419341</v>
      </c>
      <c r="G38" s="21">
        <f t="shared" si="8"/>
        <v>265.65987851187288</v>
      </c>
      <c r="H38" s="21">
        <f t="shared" si="8"/>
        <v>134.52935034836733</v>
      </c>
      <c r="I38" s="21">
        <f t="shared" si="8"/>
        <v>290.7400090112742</v>
      </c>
      <c r="J38" s="21">
        <f t="shared" si="8"/>
        <v>337.10150943018641</v>
      </c>
      <c r="K38" s="21">
        <f t="shared" si="8"/>
        <v>174.90010037960701</v>
      </c>
      <c r="L38" s="21">
        <f t="shared" si="8"/>
        <v>147.06774012287838</v>
      </c>
      <c r="M38" s="21">
        <f t="shared" si="8"/>
        <v>880.37221490870434</v>
      </c>
      <c r="N38" s="21">
        <f t="shared" si="8"/>
        <v>393.97277029195214</v>
      </c>
      <c r="O38" s="21">
        <f t="shared" si="8"/>
        <v>436.97912198164215</v>
      </c>
      <c r="P38" s="21">
        <f t="shared" si="8"/>
        <v>383.82363066150879</v>
      </c>
      <c r="Q38" s="21">
        <f t="shared" si="8"/>
        <v>285.84332165613824</v>
      </c>
      <c r="R38" s="55"/>
    </row>
    <row r="39" spans="1:18">
      <c r="A39" s="5">
        <v>2005</v>
      </c>
      <c r="B39" s="87">
        <f t="shared" ref="B39:Q39" si="9">IF(ISERROR((B13/$B13)*100),"..",(B13/$B13)*100)</f>
        <v>100</v>
      </c>
      <c r="C39" s="21">
        <f t="shared" si="9"/>
        <v>114.23188945150019</v>
      </c>
      <c r="D39" s="21">
        <f t="shared" si="9"/>
        <v>66.062029226170409</v>
      </c>
      <c r="E39" s="21">
        <f t="shared" si="9"/>
        <v>121.29672046490543</v>
      </c>
      <c r="F39" s="21">
        <f t="shared" si="9"/>
        <v>318.36925134356073</v>
      </c>
      <c r="G39" s="21">
        <f t="shared" si="9"/>
        <v>258.69119083801087</v>
      </c>
      <c r="H39" s="21">
        <f t="shared" si="9"/>
        <v>141.71854100310017</v>
      </c>
      <c r="I39" s="21">
        <f t="shared" si="9"/>
        <v>297.72886228759012</v>
      </c>
      <c r="J39" s="21">
        <f t="shared" si="9"/>
        <v>305.62401464388347</v>
      </c>
      <c r="K39" s="21">
        <f t="shared" si="9"/>
        <v>156.03294901497432</v>
      </c>
      <c r="L39" s="21">
        <f t="shared" si="9"/>
        <v>151.42313865321125</v>
      </c>
      <c r="M39" s="21">
        <f t="shared" si="9"/>
        <v>556.55957994638095</v>
      </c>
      <c r="N39" s="21">
        <f t="shared" si="9"/>
        <v>474.48801858799862</v>
      </c>
      <c r="O39" s="21">
        <f t="shared" si="9"/>
        <v>357.21710825911532</v>
      </c>
      <c r="P39" s="21">
        <f t="shared" si="9"/>
        <v>361.10080095952867</v>
      </c>
      <c r="Q39" s="21">
        <f t="shared" si="9"/>
        <v>269.49196791365773</v>
      </c>
      <c r="R39" s="55"/>
    </row>
    <row r="40" spans="1:18">
      <c r="A40" s="5">
        <v>2006</v>
      </c>
      <c r="B40" s="87">
        <f t="shared" ref="B40:Q40" si="10">IF(ISERROR((B14/$B14)*100),"..",(B14/$B14)*100)</f>
        <v>100</v>
      </c>
      <c r="C40" s="21">
        <f t="shared" si="10"/>
        <v>119.81810250662055</v>
      </c>
      <c r="D40" s="21">
        <f t="shared" si="10"/>
        <v>69.414620191039788</v>
      </c>
      <c r="E40" s="21">
        <f t="shared" si="10"/>
        <v>122.2311619456509</v>
      </c>
      <c r="F40" s="21">
        <f t="shared" si="10"/>
        <v>272.45631360219659</v>
      </c>
      <c r="G40" s="21">
        <f t="shared" si="10"/>
        <v>235.97743804217782</v>
      </c>
      <c r="H40" s="21">
        <f t="shared" si="10"/>
        <v>146.22735904870484</v>
      </c>
      <c r="I40" s="21">
        <f t="shared" si="10"/>
        <v>291.82764597597048</v>
      </c>
      <c r="J40" s="21">
        <f t="shared" si="10"/>
        <v>290.68331755719396</v>
      </c>
      <c r="K40" s="21">
        <f t="shared" si="10"/>
        <v>171.14793501223534</v>
      </c>
      <c r="L40" s="21">
        <f t="shared" si="10"/>
        <v>145.08176949607775</v>
      </c>
      <c r="M40" s="21">
        <f t="shared" si="10"/>
        <v>525.30924119584893</v>
      </c>
      <c r="N40" s="21">
        <f t="shared" si="10"/>
        <v>492.57517933027407</v>
      </c>
      <c r="O40" s="21">
        <f t="shared" si="10"/>
        <v>414.68926684970216</v>
      </c>
      <c r="P40" s="21">
        <f t="shared" si="10"/>
        <v>345.1430488011718</v>
      </c>
      <c r="Q40" s="21">
        <f t="shared" si="10"/>
        <v>241.21132937173368</v>
      </c>
      <c r="R40" s="55"/>
    </row>
    <row r="41" spans="1:18">
      <c r="A41" s="5">
        <v>2007</v>
      </c>
      <c r="B41" s="87">
        <f t="shared" ref="B41:Q41" si="11">IF(ISERROR((B15/$B15)*100),"..",(B15/$B15)*100)</f>
        <v>100</v>
      </c>
      <c r="C41" s="21">
        <f t="shared" si="11"/>
        <v>108.43810141063514</v>
      </c>
      <c r="D41" s="21">
        <f t="shared" si="11"/>
        <v>77.052787951147735</v>
      </c>
      <c r="E41" s="21">
        <f t="shared" si="11"/>
        <v>108.3734157814721</v>
      </c>
      <c r="F41" s="21">
        <f t="shared" si="11"/>
        <v>200.01749556263601</v>
      </c>
      <c r="G41" s="21">
        <f t="shared" si="11"/>
        <v>210.54323032880924</v>
      </c>
      <c r="H41" s="21">
        <f t="shared" si="11"/>
        <v>144.96937870348387</v>
      </c>
      <c r="I41" s="21">
        <f t="shared" si="11"/>
        <v>252.13564490874614</v>
      </c>
      <c r="J41" s="21">
        <f t="shared" si="11"/>
        <v>233.81650187650376</v>
      </c>
      <c r="K41" s="21">
        <f t="shared" si="11"/>
        <v>149.69325697676143</v>
      </c>
      <c r="L41" s="21">
        <f t="shared" si="11"/>
        <v>120.54925343704947</v>
      </c>
      <c r="M41" s="21">
        <f t="shared" si="11"/>
        <v>349.84367697314383</v>
      </c>
      <c r="N41" s="21">
        <f t="shared" si="11"/>
        <v>412.27018880634307</v>
      </c>
      <c r="O41" s="21">
        <f t="shared" si="11"/>
        <v>377.93155155717363</v>
      </c>
      <c r="P41" s="21">
        <f t="shared" si="11"/>
        <v>309.12308641530524</v>
      </c>
      <c r="Q41" s="21">
        <f t="shared" si="11"/>
        <v>202.59579682446923</v>
      </c>
      <c r="R41" s="55"/>
    </row>
    <row r="42" spans="1:18">
      <c r="A42" s="5">
        <v>2008</v>
      </c>
      <c r="B42" s="87">
        <f t="shared" ref="B42:Q42" si="12">IF(ISERROR((B16/$B16)*100),"..",(B16/$B16)*100)</f>
        <v>100</v>
      </c>
      <c r="C42" s="21">
        <f t="shared" si="12"/>
        <v>120.43738318241419</v>
      </c>
      <c r="D42" s="21">
        <f t="shared" si="12"/>
        <v>74.492795666893159</v>
      </c>
      <c r="E42" s="21">
        <f t="shared" si="12"/>
        <v>110.87614269333042</v>
      </c>
      <c r="F42" s="21">
        <f t="shared" si="12"/>
        <v>226.43447992760292</v>
      </c>
      <c r="G42" s="21">
        <f t="shared" si="12"/>
        <v>236.57623215424576</v>
      </c>
      <c r="H42" s="21">
        <f t="shared" si="12"/>
        <v>145.20183407354335</v>
      </c>
      <c r="I42" s="21">
        <f t="shared" si="12"/>
        <v>266.50631616962443</v>
      </c>
      <c r="J42" s="21">
        <f t="shared" si="12"/>
        <v>229.51693794126612</v>
      </c>
      <c r="K42" s="21">
        <f t="shared" si="12"/>
        <v>142.13965425310272</v>
      </c>
      <c r="L42" s="21">
        <f t="shared" si="12"/>
        <v>127.42206200795545</v>
      </c>
      <c r="M42" s="21">
        <f t="shared" si="12"/>
        <v>416.09183238945604</v>
      </c>
      <c r="N42" s="21">
        <f t="shared" si="12"/>
        <v>425.25375931053748</v>
      </c>
      <c r="O42" s="21">
        <f t="shared" si="12"/>
        <v>457.85462462130562</v>
      </c>
      <c r="P42" s="21">
        <f t="shared" si="12"/>
        <v>331.22134269567852</v>
      </c>
      <c r="Q42" s="21">
        <f t="shared" si="12"/>
        <v>157.41648085958801</v>
      </c>
      <c r="R42" s="55"/>
    </row>
    <row r="43" spans="1:18">
      <c r="A43" s="5">
        <v>2009</v>
      </c>
      <c r="B43" s="87">
        <f t="shared" ref="B43:Q43" si="13">IF(ISERROR((B17/$B17)*100),"..",(B17/$B17)*100)</f>
        <v>100</v>
      </c>
      <c r="C43" s="21">
        <f t="shared" si="13"/>
        <v>116.34822204169164</v>
      </c>
      <c r="D43" s="21">
        <f t="shared" si="13"/>
        <v>68.622750600390958</v>
      </c>
      <c r="E43" s="21">
        <f t="shared" si="13"/>
        <v>111.4152079141268</v>
      </c>
      <c r="F43" s="21">
        <f t="shared" si="13"/>
        <v>234.94508254625811</v>
      </c>
      <c r="G43" s="21">
        <f t="shared" si="13"/>
        <v>233.15292597763491</v>
      </c>
      <c r="H43" s="21">
        <f t="shared" si="13"/>
        <v>164.69985356005967</v>
      </c>
      <c r="I43" s="21">
        <f t="shared" si="13"/>
        <v>317.61350474109105</v>
      </c>
      <c r="J43" s="21">
        <f t="shared" si="13"/>
        <v>216.86072662052646</v>
      </c>
      <c r="K43" s="21">
        <f t="shared" si="13"/>
        <v>191.1001341967756</v>
      </c>
      <c r="L43" s="21">
        <f t="shared" si="13"/>
        <v>149.00879571872153</v>
      </c>
      <c r="M43" s="21">
        <f t="shared" si="13"/>
        <v>528.87412117198301</v>
      </c>
      <c r="N43" s="21">
        <f t="shared" si="13"/>
        <v>510.49558672011142</v>
      </c>
      <c r="O43" s="21">
        <f t="shared" si="13"/>
        <v>486.67689701863708</v>
      </c>
      <c r="P43" s="21">
        <f t="shared" si="13"/>
        <v>352.7510750624001</v>
      </c>
      <c r="Q43" s="21">
        <f t="shared" si="13"/>
        <v>135.33188824608692</v>
      </c>
      <c r="R43" s="55"/>
    </row>
    <row r="44" spans="1:18">
      <c r="A44" s="5">
        <v>2010</v>
      </c>
      <c r="B44" s="87">
        <f t="shared" ref="B44:Q44" si="14">IF(ISERROR((B18/$B18)*100),"..",(B18/$B18)*100)</f>
        <v>100</v>
      </c>
      <c r="C44" s="21">
        <f t="shared" si="14"/>
        <v>122.46257173677297</v>
      </c>
      <c r="D44" s="21">
        <f t="shared" si="14"/>
        <v>69.12248279486181</v>
      </c>
      <c r="E44" s="21">
        <f t="shared" si="14"/>
        <v>116.48769919560141</v>
      </c>
      <c r="F44" s="21">
        <f t="shared" si="14"/>
        <v>256.91270647996748</v>
      </c>
      <c r="G44" s="21">
        <f t="shared" si="14"/>
        <v>211.42986843184443</v>
      </c>
      <c r="H44" s="21">
        <f t="shared" si="14"/>
        <v>163.37331269773841</v>
      </c>
      <c r="I44" s="21">
        <f t="shared" si="14"/>
        <v>304.72239130060092</v>
      </c>
      <c r="J44" s="21">
        <f t="shared" si="14"/>
        <v>208.48170242542415</v>
      </c>
      <c r="K44" s="21">
        <f t="shared" si="14"/>
        <v>195.83562624426071</v>
      </c>
      <c r="L44" s="21">
        <f t="shared" si="14"/>
        <v>144.87135954618032</v>
      </c>
      <c r="M44" s="21">
        <f t="shared" si="14"/>
        <v>568.75492120951435</v>
      </c>
      <c r="N44" s="21">
        <f t="shared" si="14"/>
        <v>540.43914117915324</v>
      </c>
      <c r="O44" s="21">
        <f t="shared" si="14"/>
        <v>445.74176128408061</v>
      </c>
      <c r="P44" s="21">
        <f t="shared" si="14"/>
        <v>313.15997810225974</v>
      </c>
      <c r="Q44" s="21">
        <f t="shared" si="14"/>
        <v>110.19034769461655</v>
      </c>
      <c r="R44" s="55"/>
    </row>
    <row r="45" spans="1:18">
      <c r="A45" s="5">
        <v>2011</v>
      </c>
      <c r="B45" s="87" t="str">
        <f t="shared" ref="B45:Q45" si="15">IF(ISERROR((B19/$B19)*100),"..",(B19/$B19)*100)</f>
        <v>..</v>
      </c>
      <c r="C45" s="21" t="str">
        <f t="shared" si="15"/>
        <v>..</v>
      </c>
      <c r="D45" s="21" t="str">
        <f t="shared" si="15"/>
        <v>..</v>
      </c>
      <c r="E45" s="21" t="str">
        <f t="shared" si="15"/>
        <v>..</v>
      </c>
      <c r="F45" s="21" t="str">
        <f t="shared" si="15"/>
        <v>..</v>
      </c>
      <c r="G45" s="21" t="str">
        <f t="shared" si="15"/>
        <v>..</v>
      </c>
      <c r="H45" s="21" t="str">
        <f t="shared" si="15"/>
        <v>..</v>
      </c>
      <c r="I45" s="21" t="str">
        <f t="shared" si="15"/>
        <v>..</v>
      </c>
      <c r="J45" s="21" t="str">
        <f t="shared" si="15"/>
        <v>..</v>
      </c>
      <c r="K45" s="21" t="str">
        <f t="shared" si="15"/>
        <v>..</v>
      </c>
      <c r="L45" s="21" t="str">
        <f t="shared" si="15"/>
        <v>..</v>
      </c>
      <c r="M45" s="21" t="str">
        <f t="shared" si="15"/>
        <v>..</v>
      </c>
      <c r="N45" s="21" t="str">
        <f t="shared" si="15"/>
        <v>..</v>
      </c>
      <c r="O45" s="21" t="str">
        <f t="shared" si="15"/>
        <v>..</v>
      </c>
      <c r="P45" s="21" t="str">
        <f t="shared" si="15"/>
        <v>..</v>
      </c>
      <c r="Q45" s="21" t="str">
        <f t="shared" si="15"/>
        <v>..</v>
      </c>
      <c r="R45" s="55"/>
    </row>
    <row r="46" spans="1:18">
      <c r="A46" s="5">
        <v>2012</v>
      </c>
      <c r="B46" s="87" t="str">
        <f t="shared" ref="B46:Q46" si="16">IF(ISERROR((B20/$B20)*100),"..",(B20/$B20)*100)</f>
        <v>..</v>
      </c>
      <c r="C46" s="21" t="str">
        <f t="shared" si="16"/>
        <v>..</v>
      </c>
      <c r="D46" s="21" t="str">
        <f t="shared" si="16"/>
        <v>..</v>
      </c>
      <c r="E46" s="21" t="str">
        <f t="shared" si="16"/>
        <v>..</v>
      </c>
      <c r="F46" s="21" t="str">
        <f t="shared" si="16"/>
        <v>..</v>
      </c>
      <c r="G46" s="21" t="str">
        <f t="shared" si="16"/>
        <v>..</v>
      </c>
      <c r="H46" s="21" t="str">
        <f t="shared" si="16"/>
        <v>..</v>
      </c>
      <c r="I46" s="21" t="str">
        <f t="shared" si="16"/>
        <v>..</v>
      </c>
      <c r="J46" s="21" t="str">
        <f t="shared" si="16"/>
        <v>..</v>
      </c>
      <c r="K46" s="21" t="str">
        <f t="shared" si="16"/>
        <v>..</v>
      </c>
      <c r="L46" s="21" t="str">
        <f t="shared" si="16"/>
        <v>..</v>
      </c>
      <c r="M46" s="21" t="str">
        <f t="shared" si="16"/>
        <v>..</v>
      </c>
      <c r="N46" s="21" t="str">
        <f t="shared" si="16"/>
        <v>..</v>
      </c>
      <c r="O46" s="21" t="str">
        <f t="shared" si="16"/>
        <v>..</v>
      </c>
      <c r="P46" s="21" t="str">
        <f t="shared" si="16"/>
        <v>..</v>
      </c>
      <c r="Q46" s="21" t="str">
        <f t="shared" si="16"/>
        <v>..</v>
      </c>
      <c r="R46" s="55"/>
    </row>
    <row r="48" spans="1:18">
      <c r="B48" s="1" t="s">
        <v>16</v>
      </c>
      <c r="C48" s="1" t="s">
        <v>181</v>
      </c>
      <c r="J48" s="1" t="s">
        <v>23</v>
      </c>
      <c r="K48" s="1" t="s">
        <v>26</v>
      </c>
    </row>
    <row r="49" spans="10:11">
      <c r="J49" s="1" t="s">
        <v>16</v>
      </c>
      <c r="K49" s="1" t="s">
        <v>78</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65.xml><?xml version="1.0" encoding="utf-8"?>
<worksheet xmlns="http://schemas.openxmlformats.org/spreadsheetml/2006/main" xmlns:r="http://schemas.openxmlformats.org/officeDocument/2006/relationships">
  <sheetPr codeName="Sheet63">
    <tabColor theme="4" tint="-0.249977111117893"/>
  </sheetPr>
  <dimension ref="A1:S59"/>
  <sheetViews>
    <sheetView zoomScaleNormal="100" workbookViewId="0"/>
  </sheetViews>
  <sheetFormatPr defaultRowHeight="11.25"/>
  <cols>
    <col min="1" max="1" width="9.140625" style="1"/>
    <col min="2" max="17" width="12.7109375" style="1" customWidth="1"/>
    <col min="18" max="16384" width="9.140625" style="1"/>
  </cols>
  <sheetData>
    <row r="1" spans="1:19" ht="12.75">
      <c r="B1" s="7" t="str">
        <f>'Table of Contents'!B109</f>
        <v>Table 86: Multifactor Productivity (2007=100), Canada, Business Sector Industries, 1997-2010</v>
      </c>
      <c r="J1" s="7" t="str">
        <f>B1 &amp; " (continued)"</f>
        <v>Table 86: Multifactor Productivity (2007=100), Canada, Business Sector Industries, 1997-2010 (continued)</v>
      </c>
    </row>
    <row r="3" spans="1:19"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9" ht="11.25" customHeight="1">
      <c r="A4" s="5"/>
      <c r="B4" s="141" t="s">
        <v>190</v>
      </c>
      <c r="C4" s="142"/>
      <c r="D4" s="142"/>
      <c r="E4" s="142"/>
      <c r="F4" s="142"/>
      <c r="G4" s="142"/>
      <c r="H4" s="142"/>
      <c r="I4" s="142"/>
      <c r="J4" s="142" t="s">
        <v>190</v>
      </c>
      <c r="K4" s="142"/>
      <c r="L4" s="142"/>
      <c r="M4" s="142"/>
      <c r="N4" s="142"/>
      <c r="O4" s="142"/>
      <c r="P4" s="142"/>
      <c r="Q4" s="142"/>
      <c r="R4" s="55"/>
    </row>
    <row r="5" spans="1:19">
      <c r="A5" s="5">
        <v>1997</v>
      </c>
      <c r="B5" s="87">
        <v>63.163852324467683</v>
      </c>
      <c r="C5" s="21">
        <v>71.452949378124174</v>
      </c>
      <c r="D5" s="21">
        <v>15.88143552100904</v>
      </c>
      <c r="E5" s="21">
        <v>87.174930355166126</v>
      </c>
      <c r="F5" s="21">
        <v>101.84091221628191</v>
      </c>
      <c r="G5" s="21">
        <v>99.914489387649795</v>
      </c>
      <c r="H5" s="21">
        <v>70.617096524501861</v>
      </c>
      <c r="I5" s="21">
        <v>90.600337386069569</v>
      </c>
      <c r="J5" s="21">
        <v>120.11465634184492</v>
      </c>
      <c r="K5" s="21">
        <v>88.483183854783704</v>
      </c>
      <c r="L5" s="21">
        <v>119.81165355399925</v>
      </c>
      <c r="M5" s="21">
        <v>120.90328155849868</v>
      </c>
      <c r="N5" s="21">
        <v>71.494983424390313</v>
      </c>
      <c r="O5" s="21">
        <v>143.07701079263524</v>
      </c>
      <c r="P5" s="21">
        <v>87.919559732842899</v>
      </c>
      <c r="Q5" s="21">
        <v>113.79760987894048</v>
      </c>
      <c r="R5" s="55"/>
      <c r="S5" s="6"/>
    </row>
    <row r="6" spans="1:19">
      <c r="A6" s="5">
        <v>1998</v>
      </c>
      <c r="B6" s="87">
        <v>66.509502602107943</v>
      </c>
      <c r="C6" s="21">
        <v>68.426471518890324</v>
      </c>
      <c r="D6" s="21">
        <v>25.732265883236739</v>
      </c>
      <c r="E6" s="21">
        <v>94.419345201227131</v>
      </c>
      <c r="F6" s="21">
        <v>104.97192560911745</v>
      </c>
      <c r="G6" s="21">
        <v>96.4622074341531</v>
      </c>
      <c r="H6" s="21">
        <v>83.350434502476929</v>
      </c>
      <c r="I6" s="21">
        <v>92.696016349401035</v>
      </c>
      <c r="J6" s="21">
        <v>94.387767043531383</v>
      </c>
      <c r="K6" s="21">
        <v>93.086925014949657</v>
      </c>
      <c r="L6" s="21">
        <v>120.16187807906699</v>
      </c>
      <c r="M6" s="21">
        <v>118.72683283805176</v>
      </c>
      <c r="N6" s="21">
        <v>72.369951188483739</v>
      </c>
      <c r="O6" s="21">
        <v>117.1480457864245</v>
      </c>
      <c r="P6" s="21">
        <v>94.810272859306551</v>
      </c>
      <c r="Q6" s="21">
        <v>118.22138962311747</v>
      </c>
      <c r="R6" s="55"/>
      <c r="S6" s="6"/>
    </row>
    <row r="7" spans="1:19">
      <c r="A7" s="5">
        <v>1999</v>
      </c>
      <c r="B7" s="87">
        <v>67.873083805023199</v>
      </c>
      <c r="C7" s="21">
        <v>82.35960072113032</v>
      </c>
      <c r="D7" s="21">
        <v>28.514577686900388</v>
      </c>
      <c r="E7" s="21">
        <v>85.263838686684565</v>
      </c>
      <c r="F7" s="21">
        <v>115.84013193023952</v>
      </c>
      <c r="G7" s="21">
        <v>107.91579024683924</v>
      </c>
      <c r="H7" s="21">
        <v>80.130255318045229</v>
      </c>
      <c r="I7" s="21">
        <v>88.995608060403086</v>
      </c>
      <c r="J7" s="21">
        <v>94.438137919617731</v>
      </c>
      <c r="K7" s="21">
        <v>98.76738565279615</v>
      </c>
      <c r="L7" s="21">
        <v>105.74753097613771</v>
      </c>
      <c r="M7" s="21">
        <v>114.54332654054457</v>
      </c>
      <c r="N7" s="21">
        <v>75.962544904039092</v>
      </c>
      <c r="O7" s="21">
        <v>86.510724377151632</v>
      </c>
      <c r="P7" s="21">
        <v>97.806477895188522</v>
      </c>
      <c r="Q7" s="21">
        <v>108.7314976136621</v>
      </c>
      <c r="R7" s="55"/>
      <c r="S7" s="6"/>
    </row>
    <row r="8" spans="1:19">
      <c r="A8" s="5">
        <v>2000</v>
      </c>
      <c r="B8" s="87">
        <v>73.943338704108839</v>
      </c>
      <c r="C8" s="21">
        <v>83.494508159388786</v>
      </c>
      <c r="D8" s="21">
        <v>39.304896146471002</v>
      </c>
      <c r="E8" s="21">
        <v>88.610841011611342</v>
      </c>
      <c r="F8" s="21">
        <v>105.68401592370083</v>
      </c>
      <c r="G8" s="21">
        <v>112.12085836775117</v>
      </c>
      <c r="H8" s="21">
        <v>86.103409468905681</v>
      </c>
      <c r="I8" s="21">
        <v>94.490233919122673</v>
      </c>
      <c r="J8" s="21">
        <v>101.32026874638396</v>
      </c>
      <c r="K8" s="21">
        <v>111.60311621133997</v>
      </c>
      <c r="L8" s="21">
        <v>103.52129906758709</v>
      </c>
      <c r="M8" s="21">
        <v>104.91904729241355</v>
      </c>
      <c r="N8" s="21">
        <v>80.165589907839646</v>
      </c>
      <c r="O8" s="21">
        <v>105.77610160172514</v>
      </c>
      <c r="P8" s="21">
        <v>102.32405557317408</v>
      </c>
      <c r="Q8" s="21">
        <v>116.11083328302027</v>
      </c>
      <c r="R8" s="55"/>
      <c r="S8" s="6"/>
    </row>
    <row r="9" spans="1:19">
      <c r="A9" s="5">
        <v>2001</v>
      </c>
      <c r="B9" s="87">
        <v>71.997820356454255</v>
      </c>
      <c r="C9" s="21">
        <v>84.708302944648452</v>
      </c>
      <c r="D9" s="21">
        <v>37.161731097266752</v>
      </c>
      <c r="E9" s="21">
        <v>79.73610977253351</v>
      </c>
      <c r="F9" s="21">
        <v>112.71569623677813</v>
      </c>
      <c r="G9" s="21">
        <v>98.819530504756116</v>
      </c>
      <c r="H9" s="21">
        <v>77.541378966472891</v>
      </c>
      <c r="I9" s="21">
        <v>97.025145253499772</v>
      </c>
      <c r="J9" s="21">
        <v>98.058160272237956</v>
      </c>
      <c r="K9" s="21">
        <v>109.62304962076584</v>
      </c>
      <c r="L9" s="21">
        <v>109.17491331095755</v>
      </c>
      <c r="M9" s="21">
        <v>108.19610336361112</v>
      </c>
      <c r="N9" s="21">
        <v>79.918073145412436</v>
      </c>
      <c r="O9" s="21">
        <v>119.90072702710765</v>
      </c>
      <c r="P9" s="21">
        <v>94.411931188675922</v>
      </c>
      <c r="Q9" s="21">
        <v>115.10923512113031</v>
      </c>
      <c r="R9" s="55"/>
      <c r="S9" s="6"/>
    </row>
    <row r="10" spans="1:19">
      <c r="A10" s="5">
        <v>2002</v>
      </c>
      <c r="B10" s="87">
        <v>86.722832484975271</v>
      </c>
      <c r="C10" s="21">
        <v>87.763466665729439</v>
      </c>
      <c r="D10" s="21">
        <v>73.730220144169749</v>
      </c>
      <c r="E10" s="21">
        <v>94.591600295152674</v>
      </c>
      <c r="F10" s="21">
        <v>115.02156760186138</v>
      </c>
      <c r="G10" s="21">
        <v>108.25358588940213</v>
      </c>
      <c r="H10" s="21">
        <v>77.217644264876924</v>
      </c>
      <c r="I10" s="21">
        <v>95.256507721152815</v>
      </c>
      <c r="J10" s="21">
        <v>101.26777478351248</v>
      </c>
      <c r="K10" s="21">
        <v>124.41514185478657</v>
      </c>
      <c r="L10" s="21">
        <v>104.45386693265959</v>
      </c>
      <c r="M10" s="21">
        <v>117.05038654640711</v>
      </c>
      <c r="N10" s="21">
        <v>85.130005105653481</v>
      </c>
      <c r="O10" s="21">
        <v>133.36877020153645</v>
      </c>
      <c r="P10" s="21">
        <v>95.996771269877584</v>
      </c>
      <c r="Q10" s="21">
        <v>117.61080786862121</v>
      </c>
      <c r="R10" s="55"/>
      <c r="S10" s="6"/>
    </row>
    <row r="11" spans="1:19">
      <c r="A11" s="5">
        <v>2003</v>
      </c>
      <c r="B11" s="87">
        <v>92.896999796312485</v>
      </c>
      <c r="C11" s="21">
        <v>93.817391214029399</v>
      </c>
      <c r="D11" s="21">
        <v>85.173040455964212</v>
      </c>
      <c r="E11" s="21">
        <v>85.990105615669336</v>
      </c>
      <c r="F11" s="21">
        <v>117.03312924449088</v>
      </c>
      <c r="G11" s="21">
        <v>117.0140424964768</v>
      </c>
      <c r="H11" s="21">
        <v>78.563433147532763</v>
      </c>
      <c r="I11" s="21">
        <v>98.109454052360917</v>
      </c>
      <c r="J11" s="21">
        <v>103.61205716171513</v>
      </c>
      <c r="K11" s="21">
        <v>126.44818733079475</v>
      </c>
      <c r="L11" s="21">
        <v>107.54073445449326</v>
      </c>
      <c r="M11" s="21">
        <v>120.4121863749732</v>
      </c>
      <c r="N11" s="21">
        <v>84.596856757553113</v>
      </c>
      <c r="O11" s="21">
        <v>97.673778474591472</v>
      </c>
      <c r="P11" s="21">
        <v>98.187026783713264</v>
      </c>
      <c r="Q11" s="21">
        <v>113.76982078895696</v>
      </c>
      <c r="R11" s="55"/>
      <c r="S11" s="6"/>
    </row>
    <row r="12" spans="1:19">
      <c r="A12" s="5">
        <v>2004</v>
      </c>
      <c r="B12" s="87">
        <v>88.631115095426836</v>
      </c>
      <c r="C12" s="21">
        <v>106.41972710722203</v>
      </c>
      <c r="D12" s="21">
        <v>77.650931422891972</v>
      </c>
      <c r="E12" s="21">
        <v>86.604404970431688</v>
      </c>
      <c r="F12" s="21">
        <v>117.40998538808844</v>
      </c>
      <c r="G12" s="21">
        <v>106.21632695227359</v>
      </c>
      <c r="H12" s="21">
        <v>81.108104095250567</v>
      </c>
      <c r="I12" s="21">
        <v>95.537465538538754</v>
      </c>
      <c r="J12" s="21">
        <v>100.78973681493828</v>
      </c>
      <c r="K12" s="21">
        <v>109.53143115719983</v>
      </c>
      <c r="L12" s="21">
        <v>102.80752868236931</v>
      </c>
      <c r="M12" s="21">
        <v>119.7536636278035</v>
      </c>
      <c r="N12" s="21">
        <v>98.646932720816338</v>
      </c>
      <c r="O12" s="21">
        <v>108.6103261586638</v>
      </c>
      <c r="P12" s="21">
        <v>97.632163409029886</v>
      </c>
      <c r="Q12" s="21">
        <v>118.50779440008068</v>
      </c>
      <c r="R12" s="55"/>
      <c r="S12" s="6"/>
    </row>
    <row r="13" spans="1:19">
      <c r="A13" s="5">
        <v>2005</v>
      </c>
      <c r="B13" s="87">
        <v>88.185929473507343</v>
      </c>
      <c r="C13" s="21">
        <v>90.829430448613195</v>
      </c>
      <c r="D13" s="21">
        <v>75.497983817769807</v>
      </c>
      <c r="E13" s="21">
        <v>97.628871523579932</v>
      </c>
      <c r="F13" s="21">
        <v>117.61759661285791</v>
      </c>
      <c r="G13" s="21">
        <v>110.74527466872246</v>
      </c>
      <c r="H13" s="21">
        <v>85.67291332389091</v>
      </c>
      <c r="I13" s="21">
        <v>95.824415149685521</v>
      </c>
      <c r="J13" s="21">
        <v>107.7982147415798</v>
      </c>
      <c r="K13" s="21">
        <v>106.18811978881001</v>
      </c>
      <c r="L13" s="21">
        <v>106.61288647317406</v>
      </c>
      <c r="M13" s="21">
        <v>112.57037193313244</v>
      </c>
      <c r="N13" s="21">
        <v>96.452749651635557</v>
      </c>
      <c r="O13" s="21">
        <v>98.759595942976247</v>
      </c>
      <c r="P13" s="21">
        <v>98.447714635774446</v>
      </c>
      <c r="Q13" s="21">
        <v>119.66520046074206</v>
      </c>
      <c r="R13" s="55"/>
      <c r="S13" s="6"/>
    </row>
    <row r="14" spans="1:19">
      <c r="A14" s="5">
        <v>2006</v>
      </c>
      <c r="B14" s="87">
        <v>88.794142480897804</v>
      </c>
      <c r="C14" s="21">
        <v>97.908384493603748</v>
      </c>
      <c r="D14" s="21">
        <v>79.539573355025027</v>
      </c>
      <c r="E14" s="21">
        <v>100.97839019287618</v>
      </c>
      <c r="F14" s="21">
        <v>106.98776961288029</v>
      </c>
      <c r="G14" s="21">
        <v>105.04315906850658</v>
      </c>
      <c r="H14" s="21">
        <v>90.133894712110759</v>
      </c>
      <c r="I14" s="21">
        <v>93.243210074065729</v>
      </c>
      <c r="J14" s="21">
        <v>101.25536103114565</v>
      </c>
      <c r="K14" s="21">
        <v>115.01324655124469</v>
      </c>
      <c r="L14" s="21">
        <v>105.34731496675869</v>
      </c>
      <c r="M14" s="21">
        <v>104.02106479795034</v>
      </c>
      <c r="N14" s="21">
        <v>95.685022964057438</v>
      </c>
      <c r="O14" s="21">
        <v>103.13644300694737</v>
      </c>
      <c r="P14" s="21">
        <v>98.097658724919953</v>
      </c>
      <c r="Q14" s="21">
        <v>101.46396042635679</v>
      </c>
      <c r="R14" s="55"/>
      <c r="S14" s="6"/>
    </row>
    <row r="15" spans="1:19">
      <c r="A15" s="5">
        <v>2007</v>
      </c>
      <c r="B15" s="87">
        <v>100</v>
      </c>
      <c r="C15" s="21">
        <v>100</v>
      </c>
      <c r="D15" s="21">
        <v>100</v>
      </c>
      <c r="E15" s="21">
        <v>100</v>
      </c>
      <c r="F15" s="21">
        <v>100</v>
      </c>
      <c r="G15" s="21">
        <v>100</v>
      </c>
      <c r="H15" s="21">
        <v>100</v>
      </c>
      <c r="I15" s="21">
        <v>100</v>
      </c>
      <c r="J15" s="21">
        <v>100</v>
      </c>
      <c r="K15" s="21">
        <v>100</v>
      </c>
      <c r="L15" s="21">
        <v>100</v>
      </c>
      <c r="M15" s="21">
        <v>100</v>
      </c>
      <c r="N15" s="21">
        <v>100</v>
      </c>
      <c r="O15" s="21">
        <v>100</v>
      </c>
      <c r="P15" s="21">
        <v>100</v>
      </c>
      <c r="Q15" s="21">
        <v>100</v>
      </c>
      <c r="R15" s="55"/>
      <c r="S15" s="6"/>
    </row>
    <row r="16" spans="1:19">
      <c r="A16" s="5">
        <v>2008</v>
      </c>
      <c r="B16" s="87">
        <v>97.39071117418824</v>
      </c>
      <c r="C16" s="21">
        <v>112.29893417044821</v>
      </c>
      <c r="D16" s="21">
        <v>93.276180628986737</v>
      </c>
      <c r="E16" s="21">
        <v>95.586397136026577</v>
      </c>
      <c r="F16" s="21">
        <v>112.78492528516028</v>
      </c>
      <c r="G16" s="21">
        <v>115.54370609416841</v>
      </c>
      <c r="H16" s="21">
        <v>101.06077350084868</v>
      </c>
      <c r="I16" s="21">
        <v>106.28494217825238</v>
      </c>
      <c r="J16" s="21">
        <v>99.379319005190382</v>
      </c>
      <c r="K16" s="21">
        <v>91.975008763558719</v>
      </c>
      <c r="L16" s="21">
        <v>102.46708273885355</v>
      </c>
      <c r="M16" s="21">
        <v>103.71494801665352</v>
      </c>
      <c r="N16" s="21">
        <v>102.76026554354966</v>
      </c>
      <c r="O16" s="21">
        <v>111.52467740264147</v>
      </c>
      <c r="P16" s="21">
        <v>99.994663237513777</v>
      </c>
      <c r="Q16" s="21">
        <v>91.337748235268592</v>
      </c>
      <c r="R16" s="55"/>
      <c r="S16" s="6"/>
    </row>
    <row r="17" spans="1:19">
      <c r="A17" s="5">
        <v>2009</v>
      </c>
      <c r="B17" s="87">
        <v>87.881608315718466</v>
      </c>
      <c r="C17" s="21">
        <v>98.252507185459436</v>
      </c>
      <c r="D17" s="21">
        <v>76.650399957255019</v>
      </c>
      <c r="E17" s="21">
        <v>88.245450529870709</v>
      </c>
      <c r="F17" s="21">
        <v>104.09022898173271</v>
      </c>
      <c r="G17" s="21">
        <v>116.77177628148456</v>
      </c>
      <c r="H17" s="21">
        <v>104.70150586283947</v>
      </c>
      <c r="I17" s="21">
        <v>119.31769480879974</v>
      </c>
      <c r="J17" s="21">
        <v>94.306327760509518</v>
      </c>
      <c r="K17" s="21">
        <v>115.8062035088723</v>
      </c>
      <c r="L17" s="21">
        <v>109.45254639171218</v>
      </c>
      <c r="M17" s="21">
        <v>107.14052730012322</v>
      </c>
      <c r="N17" s="21">
        <v>104.70324621322943</v>
      </c>
      <c r="O17" s="21">
        <v>111.31509270699944</v>
      </c>
      <c r="P17" s="21">
        <v>106.9671228728794</v>
      </c>
      <c r="Q17" s="21">
        <v>85.305451990696753</v>
      </c>
      <c r="R17" s="55"/>
      <c r="S17" s="6"/>
    </row>
    <row r="18" spans="1:19">
      <c r="A18" s="5">
        <v>2010</v>
      </c>
      <c r="B18" s="87">
        <v>92.172927574889201</v>
      </c>
      <c r="C18" s="21">
        <v>103.75065813656246</v>
      </c>
      <c r="D18" s="21">
        <v>81.250963395347526</v>
      </c>
      <c r="E18" s="21">
        <v>100.82152669452896</v>
      </c>
      <c r="F18" s="21">
        <v>120.21026203166466</v>
      </c>
      <c r="G18" s="21">
        <v>116.34898195343702</v>
      </c>
      <c r="H18" s="21">
        <v>109.74376722993907</v>
      </c>
      <c r="I18" s="21">
        <v>119.01947287874941</v>
      </c>
      <c r="J18" s="21">
        <v>98.263204771000218</v>
      </c>
      <c r="K18" s="21">
        <v>125.24511039146171</v>
      </c>
      <c r="L18" s="21">
        <v>110.68192978667737</v>
      </c>
      <c r="M18" s="21">
        <v>101.52754073834002</v>
      </c>
      <c r="N18" s="21">
        <v>106.78637389461534</v>
      </c>
      <c r="O18" s="21">
        <v>111.35748817013251</v>
      </c>
      <c r="P18" s="21">
        <v>106.26093378184005</v>
      </c>
      <c r="Q18" s="21">
        <v>82.024513432360351</v>
      </c>
      <c r="R18" s="55"/>
      <c r="S18" s="6"/>
    </row>
    <row r="19" spans="1:19">
      <c r="A19" s="5">
        <v>2011</v>
      </c>
      <c r="B19" s="87" t="s">
        <v>25</v>
      </c>
      <c r="C19" s="21" t="s">
        <v>25</v>
      </c>
      <c r="D19" s="21" t="s">
        <v>25</v>
      </c>
      <c r="E19" s="21" t="s">
        <v>25</v>
      </c>
      <c r="F19" s="21" t="s">
        <v>25</v>
      </c>
      <c r="G19" s="21" t="s">
        <v>25</v>
      </c>
      <c r="H19" s="21" t="s">
        <v>25</v>
      </c>
      <c r="I19" s="21" t="s">
        <v>25</v>
      </c>
      <c r="J19" s="21" t="s">
        <v>25</v>
      </c>
      <c r="K19" s="21" t="s">
        <v>25</v>
      </c>
      <c r="L19" s="21" t="s">
        <v>25</v>
      </c>
      <c r="M19" s="21" t="s">
        <v>25</v>
      </c>
      <c r="N19" s="21" t="s">
        <v>25</v>
      </c>
      <c r="O19" s="21" t="s">
        <v>25</v>
      </c>
      <c r="P19" s="21" t="s">
        <v>25</v>
      </c>
      <c r="Q19" s="21" t="s">
        <v>25</v>
      </c>
      <c r="R19" s="55"/>
      <c r="S19" s="6"/>
    </row>
    <row r="20" spans="1:19">
      <c r="A20" s="5">
        <v>2012</v>
      </c>
      <c r="B20" s="87" t="s">
        <v>25</v>
      </c>
      <c r="C20" s="21" t="s">
        <v>25</v>
      </c>
      <c r="D20" s="21" t="s">
        <v>25</v>
      </c>
      <c r="E20" s="21" t="s">
        <v>25</v>
      </c>
      <c r="F20" s="21" t="s">
        <v>25</v>
      </c>
      <c r="G20" s="21" t="s">
        <v>25</v>
      </c>
      <c r="H20" s="21" t="s">
        <v>25</v>
      </c>
      <c r="I20" s="21" t="s">
        <v>25</v>
      </c>
      <c r="J20" s="21" t="s">
        <v>25</v>
      </c>
      <c r="K20" s="21" t="s">
        <v>25</v>
      </c>
      <c r="L20" s="21" t="s">
        <v>25</v>
      </c>
      <c r="M20" s="21" t="s">
        <v>25</v>
      </c>
      <c r="N20" s="21" t="s">
        <v>25</v>
      </c>
      <c r="O20" s="21" t="s">
        <v>25</v>
      </c>
      <c r="P20" s="21" t="s">
        <v>25</v>
      </c>
      <c r="Q20" s="21" t="s">
        <v>25</v>
      </c>
      <c r="R20" s="55"/>
      <c r="S20" s="6"/>
    </row>
    <row r="21" spans="1:19">
      <c r="H21" s="55"/>
      <c r="I21" s="55"/>
      <c r="J21" s="55"/>
      <c r="K21" s="55"/>
      <c r="L21" s="55"/>
      <c r="M21" s="55"/>
      <c r="N21" s="55"/>
      <c r="O21" s="55"/>
      <c r="P21" s="55"/>
      <c r="Q21" s="55"/>
      <c r="R21" s="55"/>
    </row>
    <row r="22" spans="1:19">
      <c r="A22" s="4"/>
      <c r="B22" s="10" t="s">
        <v>17</v>
      </c>
      <c r="C22" s="8"/>
      <c r="D22" s="8"/>
      <c r="E22" s="8"/>
      <c r="F22" s="8"/>
      <c r="G22" s="8"/>
      <c r="H22" s="10"/>
      <c r="I22" s="8"/>
      <c r="J22" s="10" t="s">
        <v>17</v>
      </c>
      <c r="K22" s="8"/>
      <c r="L22" s="8"/>
      <c r="M22" s="8"/>
      <c r="N22" s="8"/>
      <c r="O22" s="8"/>
      <c r="P22" s="8"/>
      <c r="Q22" s="8"/>
      <c r="R22" s="55"/>
    </row>
    <row r="23" spans="1:19">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2.949857947544432</v>
      </c>
      <c r="C23" s="9">
        <f t="shared" si="0"/>
        <v>2.9104043576385408</v>
      </c>
      <c r="D23" s="9">
        <f t="shared" si="0"/>
        <v>13.379294697714016</v>
      </c>
      <c r="E23" s="9">
        <f t="shared" si="0"/>
        <v>1.1250127229568863</v>
      </c>
      <c r="F23" s="9">
        <f t="shared" si="0"/>
        <v>1.2837898145479532</v>
      </c>
      <c r="G23" s="9">
        <f t="shared" si="0"/>
        <v>1.1782677230241623</v>
      </c>
      <c r="H23" s="28">
        <f t="shared" si="0"/>
        <v>3.4495157556243994</v>
      </c>
      <c r="I23" s="28">
        <f t="shared" si="0"/>
        <v>2.1208632900205693</v>
      </c>
      <c r="J23" s="28">
        <f t="shared" si="0"/>
        <v>-1.5327255303361986</v>
      </c>
      <c r="K23" s="28">
        <f t="shared" si="0"/>
        <v>2.7088094868223722</v>
      </c>
      <c r="L23" s="28">
        <f t="shared" si="0"/>
        <v>-0.60784025035015565</v>
      </c>
      <c r="M23" s="28">
        <f t="shared" si="0"/>
        <v>-1.3345593477332218</v>
      </c>
      <c r="N23" s="28">
        <f t="shared" si="0"/>
        <v>3.1342934497324393</v>
      </c>
      <c r="O23" s="28">
        <f t="shared" si="0"/>
        <v>-1.9095131975124024</v>
      </c>
      <c r="P23" s="28">
        <f t="shared" si="0"/>
        <v>1.4681764932374497</v>
      </c>
      <c r="Q23" s="58">
        <f t="shared" si="0"/>
        <v>-2.4870381482505421</v>
      </c>
      <c r="R23" s="55"/>
    </row>
    <row r="24" spans="1:19">
      <c r="A24" s="26" t="s">
        <v>19</v>
      </c>
      <c r="B24" s="16">
        <f t="shared" si="0"/>
        <v>5.3926073534053209</v>
      </c>
      <c r="C24" s="9">
        <f t="shared" si="0"/>
        <v>5.3285042590530907</v>
      </c>
      <c r="D24" s="9">
        <f t="shared" si="0"/>
        <v>35.265060925897743</v>
      </c>
      <c r="E24" s="9">
        <f t="shared" si="0"/>
        <v>0.54606605246159123</v>
      </c>
      <c r="F24" s="9">
        <f t="shared" si="0"/>
        <v>1.2423791565122411</v>
      </c>
      <c r="G24" s="9">
        <f t="shared" si="0"/>
        <v>3.9168515795353187</v>
      </c>
      <c r="H24" s="28">
        <f t="shared" si="0"/>
        <v>6.8325259930123616</v>
      </c>
      <c r="I24" s="28">
        <f t="shared" si="0"/>
        <v>1.4111489321369852</v>
      </c>
      <c r="J24" s="28">
        <f t="shared" si="0"/>
        <v>-5.5141494991220119</v>
      </c>
      <c r="K24" s="28">
        <f t="shared" si="0"/>
        <v>8.0451292404513541</v>
      </c>
      <c r="L24" s="28">
        <f t="shared" si="0"/>
        <v>-4.7547008034487082</v>
      </c>
      <c r="M24" s="28">
        <f t="shared" si="0"/>
        <v>-4.6167572161139869</v>
      </c>
      <c r="N24" s="28">
        <f t="shared" si="0"/>
        <v>3.889297036218653</v>
      </c>
      <c r="O24" s="28">
        <f t="shared" si="0"/>
        <v>-9.5783211508496677</v>
      </c>
      <c r="P24" s="28">
        <f t="shared" si="0"/>
        <v>5.1874871066161177</v>
      </c>
      <c r="Q24" s="28">
        <f t="shared" si="0"/>
        <v>0.67304401729013641</v>
      </c>
      <c r="R24" s="55"/>
    </row>
    <row r="25" spans="1:19">
      <c r="A25" s="26" t="s">
        <v>20</v>
      </c>
      <c r="B25" s="16">
        <f t="shared" si="0"/>
        <v>2.2281337648676569</v>
      </c>
      <c r="C25" s="9">
        <f t="shared" si="0"/>
        <v>2.1958581796931886</v>
      </c>
      <c r="D25" s="9">
        <f t="shared" si="0"/>
        <v>7.5321146968988284</v>
      </c>
      <c r="E25" s="9">
        <f t="shared" si="0"/>
        <v>1.2993459026996002</v>
      </c>
      <c r="F25" s="9">
        <f t="shared" si="0"/>
        <v>1.2962163145519234</v>
      </c>
      <c r="G25" s="9">
        <f t="shared" si="0"/>
        <v>0.37085354417132343</v>
      </c>
      <c r="H25" s="28">
        <f t="shared" si="0"/>
        <v>2.4556591169409892</v>
      </c>
      <c r="I25" s="28">
        <f t="shared" si="0"/>
        <v>2.334744557214008</v>
      </c>
      <c r="J25" s="28">
        <f t="shared" si="0"/>
        <v>-0.30589953261913605</v>
      </c>
      <c r="K25" s="28">
        <f t="shared" si="0"/>
        <v>1.1599126956945982</v>
      </c>
      <c r="L25" s="28">
        <f t="shared" si="0"/>
        <v>0.67107378555497643</v>
      </c>
      <c r="M25" s="28">
        <f t="shared" si="0"/>
        <v>-0.32805049101317652</v>
      </c>
      <c r="N25" s="28">
        <f t="shared" si="0"/>
        <v>2.9088641396796344</v>
      </c>
      <c r="O25" s="28">
        <f t="shared" si="0"/>
        <v>0.51553462270743644</v>
      </c>
      <c r="P25" s="28">
        <f t="shared" si="0"/>
        <v>0.37824269933564025</v>
      </c>
      <c r="Q25" s="28">
        <f t="shared" si="0"/>
        <v>-3.4155764571332847</v>
      </c>
      <c r="R25" s="55"/>
    </row>
    <row r="26" spans="1:19">
      <c r="H26" s="55"/>
      <c r="I26" s="55"/>
      <c r="J26" s="55"/>
      <c r="K26" s="55"/>
      <c r="L26" s="55"/>
      <c r="M26" s="55"/>
      <c r="N26" s="55"/>
      <c r="O26" s="55"/>
      <c r="P26" s="55"/>
      <c r="Q26" s="55"/>
      <c r="R26" s="55"/>
    </row>
    <row r="27" spans="1:19">
      <c r="B27" s="1" t="s">
        <v>16</v>
      </c>
      <c r="C27" s="1" t="s">
        <v>188</v>
      </c>
      <c r="H27" s="55"/>
      <c r="I27" s="55"/>
      <c r="J27" s="1" t="s">
        <v>16</v>
      </c>
      <c r="K27" s="1" t="s">
        <v>188</v>
      </c>
      <c r="L27" s="55"/>
      <c r="M27" s="55"/>
      <c r="N27" s="55"/>
      <c r="O27" s="55"/>
      <c r="P27" s="55"/>
      <c r="Q27" s="55"/>
      <c r="R27" s="55"/>
    </row>
    <row r="29" spans="1:19">
      <c r="I29" s="55"/>
      <c r="J29" s="55"/>
    </row>
    <row r="30" spans="1:19" ht="12.75">
      <c r="I30" s="135"/>
      <c r="J30" s="135"/>
    </row>
    <row r="31" spans="1:19" ht="12.75">
      <c r="I31" s="137"/>
      <c r="J31" s="137"/>
    </row>
    <row r="32" spans="1:19" ht="12.75">
      <c r="I32" s="137"/>
      <c r="J32" s="137"/>
    </row>
    <row r="33" spans="9:10" ht="12.75">
      <c r="I33" s="137"/>
      <c r="J33" s="137"/>
    </row>
    <row r="34" spans="9:10" ht="12.75">
      <c r="I34" s="137"/>
      <c r="J34" s="137"/>
    </row>
    <row r="35" spans="9:10" ht="12.75">
      <c r="I35" s="137"/>
      <c r="J35" s="137"/>
    </row>
    <row r="36" spans="9:10" ht="12.75">
      <c r="I36" s="137"/>
      <c r="J36" s="137"/>
    </row>
    <row r="37" spans="9:10" ht="12.75">
      <c r="I37" s="137"/>
      <c r="J37" s="137"/>
    </row>
    <row r="38" spans="9:10" ht="12.75">
      <c r="I38" s="137"/>
      <c r="J38" s="137"/>
    </row>
    <row r="39" spans="9:10" ht="12.75">
      <c r="I39" s="137"/>
      <c r="J39" s="137"/>
    </row>
    <row r="40" spans="9:10" ht="12.75">
      <c r="I40" s="137"/>
      <c r="J40" s="137"/>
    </row>
    <row r="41" spans="9:10" ht="12.75">
      <c r="I41" s="137"/>
      <c r="J41" s="137"/>
    </row>
    <row r="42" spans="9:10" ht="12.75">
      <c r="I42" s="137"/>
      <c r="J42" s="137"/>
    </row>
    <row r="43" spans="9:10" ht="12.75">
      <c r="I43" s="137"/>
      <c r="J43" s="137"/>
    </row>
    <row r="45" spans="9:10">
      <c r="J45" s="116"/>
    </row>
    <row r="46" spans="9:10">
      <c r="I46" s="116"/>
      <c r="J46" s="116"/>
    </row>
    <row r="47" spans="9:10">
      <c r="I47" s="116"/>
      <c r="J47" s="116"/>
    </row>
    <row r="48" spans="9:10">
      <c r="I48" s="116"/>
      <c r="J48" s="116"/>
    </row>
    <row r="49" spans="9:10">
      <c r="I49" s="116"/>
      <c r="J49" s="116"/>
    </row>
    <row r="50" spans="9:10">
      <c r="I50" s="116"/>
      <c r="J50" s="116"/>
    </row>
    <row r="51" spans="9:10">
      <c r="I51" s="116"/>
      <c r="J51" s="116"/>
    </row>
    <row r="52" spans="9:10">
      <c r="I52" s="116"/>
      <c r="J52" s="116"/>
    </row>
    <row r="53" spans="9:10">
      <c r="I53" s="116"/>
      <c r="J53" s="116"/>
    </row>
    <row r="54" spans="9:10">
      <c r="I54" s="116"/>
      <c r="J54" s="116"/>
    </row>
    <row r="55" spans="9:10">
      <c r="I55" s="116"/>
      <c r="J55" s="116"/>
    </row>
    <row r="56" spans="9:10">
      <c r="I56" s="116"/>
      <c r="J56" s="116"/>
    </row>
    <row r="57" spans="9:10">
      <c r="I57" s="116"/>
      <c r="J57" s="116"/>
    </row>
    <row r="58" spans="9:10">
      <c r="I58" s="116"/>
      <c r="J58" s="116"/>
    </row>
    <row r="59" spans="9:10">
      <c r="I59" s="116"/>
      <c r="J59" s="116"/>
    </row>
  </sheetData>
  <mergeCells count="2">
    <mergeCell ref="B4:I4"/>
    <mergeCell ref="J4:Q4"/>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66.xml><?xml version="1.0" encoding="utf-8"?>
<worksheet xmlns="http://schemas.openxmlformats.org/spreadsheetml/2006/main" xmlns:r="http://schemas.openxmlformats.org/officeDocument/2006/relationships">
  <sheetPr codeName="Sheet52">
    <tabColor theme="6"/>
  </sheetPr>
  <dimension ref="A1:L60"/>
  <sheetViews>
    <sheetView zoomScaleNormal="100" workbookViewId="0"/>
  </sheetViews>
  <sheetFormatPr defaultRowHeight="11.25"/>
  <cols>
    <col min="1" max="1" width="9.140625" style="1" customWidth="1"/>
    <col min="2" max="12" width="12.7109375" style="1" customWidth="1"/>
    <col min="13" max="16384" width="9.140625" style="1"/>
  </cols>
  <sheetData>
    <row r="1" spans="1:12" ht="12.75">
      <c r="B1" s="7" t="str">
        <f>'Table of Contents'!B113</f>
        <v>Table 87: Nominal GDP, Provincial Comparison, Business Sector Industries, 1997-2010</v>
      </c>
    </row>
    <row r="3" spans="1:12" ht="22.5">
      <c r="A3" s="4"/>
      <c r="B3" s="94" t="s">
        <v>31</v>
      </c>
      <c r="C3" s="3" t="s">
        <v>32</v>
      </c>
      <c r="D3" s="3" t="s">
        <v>33</v>
      </c>
      <c r="E3" s="3" t="s">
        <v>180</v>
      </c>
      <c r="F3" s="3" t="s">
        <v>34</v>
      </c>
      <c r="G3" s="3" t="s">
        <v>35</v>
      </c>
      <c r="H3" s="3" t="s">
        <v>36</v>
      </c>
      <c r="I3" s="3" t="s">
        <v>37</v>
      </c>
      <c r="J3" s="3" t="s">
        <v>38</v>
      </c>
      <c r="K3" s="3" t="s">
        <v>39</v>
      </c>
      <c r="L3" s="3" t="s">
        <v>40</v>
      </c>
    </row>
    <row r="4" spans="1:12">
      <c r="A4" s="5"/>
      <c r="B4" s="146" t="s">
        <v>43</v>
      </c>
      <c r="C4" s="146"/>
      <c r="D4" s="146"/>
      <c r="E4" s="146"/>
      <c r="F4" s="146"/>
      <c r="G4" s="146"/>
      <c r="H4" s="146"/>
      <c r="I4" s="146"/>
      <c r="J4" s="146"/>
      <c r="K4" s="146"/>
      <c r="L4" s="146"/>
    </row>
    <row r="5" spans="1:12">
      <c r="A5" s="5">
        <v>1997</v>
      </c>
      <c r="B5" s="92">
        <v>609900.2379999999</v>
      </c>
      <c r="C5" s="34">
        <v>5857.7030000000004</v>
      </c>
      <c r="D5" s="34">
        <v>1565.0650000000001</v>
      </c>
      <c r="E5" s="34">
        <v>11779.777</v>
      </c>
      <c r="F5" s="34">
        <v>10456.764999999999</v>
      </c>
      <c r="G5" s="34">
        <v>129866.516</v>
      </c>
      <c r="H5" s="34">
        <v>252119.50700000001</v>
      </c>
      <c r="I5" s="34">
        <v>19319.743999999999</v>
      </c>
      <c r="J5" s="34">
        <v>20145.605</v>
      </c>
      <c r="K5" s="34">
        <v>82694.932000000001</v>
      </c>
      <c r="L5" s="34">
        <v>76094.623999999996</v>
      </c>
    </row>
    <row r="6" spans="1:12">
      <c r="A6" s="5">
        <v>1998</v>
      </c>
      <c r="B6" s="92">
        <v>634609.55899999989</v>
      </c>
      <c r="C6" s="34">
        <v>6392.732</v>
      </c>
      <c r="D6" s="34">
        <v>1699.4010000000001</v>
      </c>
      <c r="E6" s="34">
        <v>12616.018</v>
      </c>
      <c r="F6" s="34">
        <v>11063.53</v>
      </c>
      <c r="G6" s="34">
        <v>137079.64000000001</v>
      </c>
      <c r="H6" s="34">
        <v>266915.359</v>
      </c>
      <c r="I6" s="34">
        <v>20226.909</v>
      </c>
      <c r="J6" s="34">
        <v>20390.374</v>
      </c>
      <c r="K6" s="34">
        <v>81806.09</v>
      </c>
      <c r="L6" s="34">
        <v>76419.505999999994</v>
      </c>
    </row>
    <row r="7" spans="1:12">
      <c r="A7" s="5">
        <v>1999</v>
      </c>
      <c r="B7" s="92">
        <v>689348.554</v>
      </c>
      <c r="C7" s="34">
        <v>7171.8969999999999</v>
      </c>
      <c r="D7" s="34">
        <v>1797.806</v>
      </c>
      <c r="E7" s="34">
        <v>13788.072</v>
      </c>
      <c r="F7" s="34">
        <v>12146.332</v>
      </c>
      <c r="G7" s="34">
        <v>148562.89499999999</v>
      </c>
      <c r="H7" s="34">
        <v>293107.71500000003</v>
      </c>
      <c r="I7" s="34">
        <v>20997.645</v>
      </c>
      <c r="J7" s="34">
        <v>21406.044000000002</v>
      </c>
      <c r="K7" s="34">
        <v>89925.601999999999</v>
      </c>
      <c r="L7" s="34">
        <v>80444.546000000002</v>
      </c>
    </row>
    <row r="8" spans="1:12">
      <c r="A8" s="5">
        <v>2000</v>
      </c>
      <c r="B8" s="92">
        <v>766997.20500000007</v>
      </c>
      <c r="C8" s="34">
        <v>8590.83</v>
      </c>
      <c r="D8" s="34">
        <v>1896.923</v>
      </c>
      <c r="E8" s="34">
        <v>15059.302</v>
      </c>
      <c r="F8" s="34">
        <v>12872.197</v>
      </c>
      <c r="G8" s="34">
        <v>159136.56200000001</v>
      </c>
      <c r="H8" s="34">
        <v>318009.52</v>
      </c>
      <c r="I8" s="34">
        <v>22509.489000000001</v>
      </c>
      <c r="J8" s="34">
        <v>24269.442999999999</v>
      </c>
      <c r="K8" s="34">
        <v>115786.041</v>
      </c>
      <c r="L8" s="34">
        <v>88866.898000000001</v>
      </c>
    </row>
    <row r="9" spans="1:12">
      <c r="A9" s="5">
        <v>2001</v>
      </c>
      <c r="B9" s="92">
        <v>789479.33299999998</v>
      </c>
      <c r="C9" s="34">
        <v>8637.3119999999999</v>
      </c>
      <c r="D9" s="34">
        <v>1966.4280000000001</v>
      </c>
      <c r="E9" s="34">
        <v>15891.797</v>
      </c>
      <c r="F9" s="34">
        <v>13230.779</v>
      </c>
      <c r="G9" s="34">
        <v>163671.59700000001</v>
      </c>
      <c r="H9" s="34">
        <v>326446.239</v>
      </c>
      <c r="I9" s="34">
        <v>23207.008999999998</v>
      </c>
      <c r="J9" s="34">
        <v>23339.156999999999</v>
      </c>
      <c r="K9" s="34">
        <v>123714.355</v>
      </c>
      <c r="L9" s="34">
        <v>89374.66</v>
      </c>
    </row>
    <row r="10" spans="1:12">
      <c r="A10" s="5">
        <v>2002</v>
      </c>
      <c r="B10" s="92">
        <v>812582.20400000003</v>
      </c>
      <c r="C10" s="34">
        <v>10571.637000000001</v>
      </c>
      <c r="D10" s="34">
        <v>2085.9110000000001</v>
      </c>
      <c r="E10" s="34">
        <v>16350.396999999999</v>
      </c>
      <c r="F10" s="34">
        <v>13291.934000000001</v>
      </c>
      <c r="G10" s="34">
        <v>169118.62</v>
      </c>
      <c r="H10" s="34">
        <v>343311.76499999996</v>
      </c>
      <c r="I10" s="34">
        <v>23789.834999999995</v>
      </c>
      <c r="J10" s="34">
        <v>24415.944999999996</v>
      </c>
      <c r="K10" s="34">
        <v>118007.829</v>
      </c>
      <c r="L10" s="34">
        <v>91638.330999999976</v>
      </c>
    </row>
    <row r="11" spans="1:12">
      <c r="A11" s="5">
        <v>2003</v>
      </c>
      <c r="B11" s="92">
        <v>857996.01099999994</v>
      </c>
      <c r="C11" s="34">
        <v>11930.825999999997</v>
      </c>
      <c r="D11" s="34">
        <v>2108.1150000000002</v>
      </c>
      <c r="E11" s="34">
        <v>17517.978000000003</v>
      </c>
      <c r="F11" s="34">
        <v>14023.358000000002</v>
      </c>
      <c r="G11" s="34">
        <v>174609.00400000004</v>
      </c>
      <c r="H11" s="34">
        <v>354456.67000000004</v>
      </c>
      <c r="I11" s="34">
        <v>24271.386999999999</v>
      </c>
      <c r="J11" s="34">
        <v>26249.789999999997</v>
      </c>
      <c r="K11" s="34">
        <v>135651.606</v>
      </c>
      <c r="L11" s="34">
        <v>97177.277000000002</v>
      </c>
    </row>
    <row r="12" spans="1:12">
      <c r="A12" s="5">
        <v>2004</v>
      </c>
      <c r="B12" s="92">
        <v>919253.50099999993</v>
      </c>
      <c r="C12" s="34">
        <v>13108.894000000004</v>
      </c>
      <c r="D12" s="34">
        <v>2243.549</v>
      </c>
      <c r="E12" s="34">
        <v>18171.418000000001</v>
      </c>
      <c r="F12" s="34">
        <v>15071.228999999999</v>
      </c>
      <c r="G12" s="34">
        <v>184734.78599999999</v>
      </c>
      <c r="H12" s="34">
        <v>369438.68899999995</v>
      </c>
      <c r="I12" s="34">
        <v>26130.62</v>
      </c>
      <c r="J12" s="34">
        <v>29796.632000000001</v>
      </c>
      <c r="K12" s="34">
        <v>153279.17299999998</v>
      </c>
      <c r="L12" s="34">
        <v>107278.51099999998</v>
      </c>
    </row>
    <row r="13" spans="1:12">
      <c r="A13" s="5">
        <v>2005</v>
      </c>
      <c r="B13" s="92">
        <v>984049.95699999994</v>
      </c>
      <c r="C13" s="34">
        <v>15464.859</v>
      </c>
      <c r="D13" s="34">
        <v>2259.6550000000002</v>
      </c>
      <c r="E13" s="34">
        <v>18860.077000000005</v>
      </c>
      <c r="F13" s="34">
        <v>15622.698</v>
      </c>
      <c r="G13" s="34">
        <v>190711.19999999998</v>
      </c>
      <c r="H13" s="34">
        <v>383805.01700000005</v>
      </c>
      <c r="I13" s="34">
        <v>27545.203999999998</v>
      </c>
      <c r="J13" s="34">
        <v>32365.075999999997</v>
      </c>
      <c r="K13" s="34">
        <v>180557.78099999996</v>
      </c>
      <c r="L13" s="34">
        <v>116858.39</v>
      </c>
    </row>
    <row r="14" spans="1:12">
      <c r="A14" s="5">
        <v>2006</v>
      </c>
      <c r="B14" s="92">
        <v>1038996.3179999999</v>
      </c>
      <c r="C14" s="34">
        <v>17466.972000000002</v>
      </c>
      <c r="D14" s="34">
        <v>2410.4810000000002</v>
      </c>
      <c r="E14" s="34">
        <v>18875.008999999998</v>
      </c>
      <c r="F14" s="34">
        <v>16388.792000000001</v>
      </c>
      <c r="G14" s="34">
        <v>199455.97100000002</v>
      </c>
      <c r="H14" s="34">
        <v>399351.44499999995</v>
      </c>
      <c r="I14" s="34">
        <v>30249.405999999999</v>
      </c>
      <c r="J14" s="34">
        <v>33259.195</v>
      </c>
      <c r="K14" s="34">
        <v>196211.63399999999</v>
      </c>
      <c r="L14" s="34">
        <v>125327.41300000002</v>
      </c>
    </row>
    <row r="15" spans="1:12">
      <c r="A15" s="5">
        <v>2007</v>
      </c>
      <c r="B15" s="92">
        <v>1095647.824</v>
      </c>
      <c r="C15" s="34">
        <v>21426.320000000003</v>
      </c>
      <c r="D15" s="34">
        <v>2561.8720000000003</v>
      </c>
      <c r="E15" s="34">
        <v>19833.035</v>
      </c>
      <c r="F15" s="34">
        <v>17088.074000000001</v>
      </c>
      <c r="G15" s="34">
        <v>208217.36199999999</v>
      </c>
      <c r="H15" s="34">
        <v>415630.72100000002</v>
      </c>
      <c r="I15" s="34">
        <v>32975.400999999998</v>
      </c>
      <c r="J15" s="34">
        <v>37325.894999999997</v>
      </c>
      <c r="K15" s="34">
        <v>208651.58</v>
      </c>
      <c r="L15" s="34">
        <v>131937.56399999995</v>
      </c>
    </row>
    <row r="16" spans="1:12">
      <c r="A16" s="5">
        <v>2008</v>
      </c>
      <c r="B16" s="92">
        <v>1151066.1200000001</v>
      </c>
      <c r="C16" s="34">
        <v>23512.825999999994</v>
      </c>
      <c r="D16" s="34">
        <v>2654.0679999999993</v>
      </c>
      <c r="E16" s="34">
        <v>20661.319</v>
      </c>
      <c r="F16" s="34">
        <v>17052.416000000001</v>
      </c>
      <c r="G16" s="34">
        <v>214516.269</v>
      </c>
      <c r="H16" s="34">
        <v>414069.29700000002</v>
      </c>
      <c r="I16" s="34">
        <v>34797.445</v>
      </c>
      <c r="J16" s="34">
        <v>50594.07</v>
      </c>
      <c r="K16" s="34">
        <v>237199.47199999998</v>
      </c>
      <c r="L16" s="34">
        <v>136008.93799999999</v>
      </c>
    </row>
    <row r="17" spans="1:12">
      <c r="A17" s="5">
        <v>2009</v>
      </c>
      <c r="B17" s="92">
        <v>1059800.169025877</v>
      </c>
      <c r="C17" s="34">
        <v>16905.178201577975</v>
      </c>
      <c r="D17" s="34">
        <v>2683.4028033162322</v>
      </c>
      <c r="E17" s="34">
        <v>19962.691626875825</v>
      </c>
      <c r="F17" s="34">
        <v>17088.52581378273</v>
      </c>
      <c r="G17" s="34">
        <v>212732.8893839629</v>
      </c>
      <c r="H17" s="34">
        <v>400812.54904410447</v>
      </c>
      <c r="I17" s="34">
        <v>33169.64529299111</v>
      </c>
      <c r="J17" s="34">
        <v>42944.542776851915</v>
      </c>
      <c r="K17" s="34">
        <v>187537.1245623616</v>
      </c>
      <c r="L17" s="34">
        <v>125963.61952005215</v>
      </c>
    </row>
    <row r="18" spans="1:12">
      <c r="A18" s="5">
        <v>2010</v>
      </c>
      <c r="B18" s="92">
        <v>1134398.3294287478</v>
      </c>
      <c r="C18" s="34">
        <v>19918.589594374098</v>
      </c>
      <c r="D18" s="34">
        <v>2813.6521422389251</v>
      </c>
      <c r="E18" s="34">
        <v>20745.605740242656</v>
      </c>
      <c r="F18" s="34">
        <v>18288.022634069574</v>
      </c>
      <c r="G18" s="34">
        <v>222536.38228898201</v>
      </c>
      <c r="H18" s="34">
        <v>423325.56994216063</v>
      </c>
      <c r="I18" s="34">
        <v>34855.014820441502</v>
      </c>
      <c r="J18" s="34">
        <v>47211.105483123014</v>
      </c>
      <c r="K18" s="34">
        <v>209569.98729943746</v>
      </c>
      <c r="L18" s="34">
        <v>135134.3994836779</v>
      </c>
    </row>
    <row r="19" spans="1:12">
      <c r="A19" s="5">
        <v>2011</v>
      </c>
      <c r="B19" s="92" t="s">
        <v>25</v>
      </c>
      <c r="C19" s="34" t="s">
        <v>25</v>
      </c>
      <c r="D19" s="34" t="s">
        <v>25</v>
      </c>
      <c r="E19" s="34" t="s">
        <v>25</v>
      </c>
      <c r="F19" s="34" t="s">
        <v>25</v>
      </c>
      <c r="G19" s="34" t="s">
        <v>25</v>
      </c>
      <c r="H19" s="34" t="s">
        <v>25</v>
      </c>
      <c r="I19" s="34" t="s">
        <v>25</v>
      </c>
      <c r="J19" s="34" t="s">
        <v>25</v>
      </c>
      <c r="K19" s="34" t="s">
        <v>25</v>
      </c>
      <c r="L19" s="34" t="s">
        <v>25</v>
      </c>
    </row>
    <row r="20" spans="1:12">
      <c r="A20" s="5">
        <v>2012</v>
      </c>
      <c r="B20" s="92" t="s">
        <v>25</v>
      </c>
      <c r="C20" s="34" t="s">
        <v>25</v>
      </c>
      <c r="D20" s="34" t="s">
        <v>25</v>
      </c>
      <c r="E20" s="34" t="s">
        <v>25</v>
      </c>
      <c r="F20" s="34" t="s">
        <v>25</v>
      </c>
      <c r="G20" s="34" t="s">
        <v>25</v>
      </c>
      <c r="H20" s="34" t="s">
        <v>25</v>
      </c>
      <c r="I20" s="34" t="s">
        <v>25</v>
      </c>
      <c r="J20" s="34" t="s">
        <v>25</v>
      </c>
      <c r="K20" s="34" t="s">
        <v>25</v>
      </c>
      <c r="L20" s="34" t="s">
        <v>25</v>
      </c>
    </row>
    <row r="22" spans="1:12">
      <c r="A22" s="4"/>
      <c r="B22" s="31" t="s">
        <v>17</v>
      </c>
      <c r="C22" s="2"/>
      <c r="D22" s="2"/>
      <c r="E22" s="2"/>
      <c r="F22" s="2"/>
      <c r="G22" s="2"/>
      <c r="H22" s="2"/>
      <c r="I22" s="2"/>
      <c r="J22" s="2"/>
      <c r="K22" s="2"/>
      <c r="L22" s="2"/>
    </row>
    <row r="23" spans="1:12">
      <c r="A23" s="118" t="s">
        <v>18</v>
      </c>
      <c r="B23" s="15">
        <f>IF(ISERROR((POWER(VLOOKUP(VALUE(RIGHT($A23,4)),$A$3:$L$21,COLUMN(B$21),)/VLOOKUP(VALUE(LEFT($A23,4)),$A$3:$L$21,COLUMN(B$21),),1/(VALUE(RIGHT($A23,4))-VALUE(LEFT($A23,4))))-1)*100),"n.a.",(POWER(VLOOKUP(VALUE(RIGHT($A23,4)),$A$3:$L$21,COLUMN(B$21),)/VLOOKUP(VALUE(LEFT($A23,4)),$A$3:$L$21,COLUMN(B$21),),1/(VALUE(RIGHT($A23,4))-VALUE(LEFT($A23,4))))-1)*100)</f>
        <v>4.8893249607005584</v>
      </c>
      <c r="C23" s="28">
        <f t="shared" ref="C23:L25" si="0">IF(ISERROR((POWER(VLOOKUP(VALUE(RIGHT($A23,4)),$A$3:$L$21,COLUMN(C$21),)/VLOOKUP(VALUE(LEFT($A23,4)),$A$3:$L$21,COLUMN(C$21),),1/(VALUE(RIGHT($A23,4))-VALUE(LEFT($A23,4))))-1)*100),"n.a.",(POWER(VLOOKUP(VALUE(RIGHT($A23,4)),$A$3:$L$21,COLUMN(C$21),)/VLOOKUP(VALUE(LEFT($A23,4)),$A$3:$L$21,COLUMN(C$21),),1/(VALUE(RIGHT($A23,4))-VALUE(LEFT($A23,4))))-1)*100)</f>
        <v>9.8719969773269014</v>
      </c>
      <c r="D23" s="9">
        <f t="shared" si="0"/>
        <v>4.6153067083241295</v>
      </c>
      <c r="E23" s="9">
        <f t="shared" si="0"/>
        <v>4.4496165796444886</v>
      </c>
      <c r="F23" s="9">
        <f t="shared" si="0"/>
        <v>4.3937670590158406</v>
      </c>
      <c r="G23" s="9">
        <f t="shared" si="0"/>
        <v>4.2299675627344602</v>
      </c>
      <c r="H23" s="9">
        <f t="shared" si="0"/>
        <v>4.0669741292491013</v>
      </c>
      <c r="I23" s="9">
        <f t="shared" si="0"/>
        <v>4.643584573751891</v>
      </c>
      <c r="J23" s="9">
        <f t="shared" si="0"/>
        <v>6.7704482007825195</v>
      </c>
      <c r="K23" s="9">
        <f t="shared" si="0"/>
        <v>7.4151154184074253</v>
      </c>
      <c r="L23" s="9">
        <f t="shared" si="0"/>
        <v>4.5166626960545742</v>
      </c>
    </row>
    <row r="24" spans="1:12">
      <c r="A24" s="26" t="s">
        <v>19</v>
      </c>
      <c r="B24" s="16">
        <f>IF(ISERROR((POWER(VLOOKUP(VALUE(RIGHT($A24,4)),$A$3:$L$21,COLUMN(B$21),)/VLOOKUP(VALUE(LEFT($A24,4)),$A$3:$L$21,COLUMN(B$21),),1/(VALUE(RIGHT($A24,4))-VALUE(LEFT($A24,4))))-1)*100),"n.a.",(POWER(VLOOKUP(VALUE(RIGHT($A24,4)),$A$3:$L$21,COLUMN(B$21),)/VLOOKUP(VALUE(LEFT($A24,4)),$A$3:$L$21,COLUMN(B$21),),1/(VALUE(RIGHT($A24,4))-VALUE(LEFT($A24,4))))-1)*100)</f>
        <v>7.9389840790908828</v>
      </c>
      <c r="C24" s="28">
        <f t="shared" si="0"/>
        <v>13.6150661459167</v>
      </c>
      <c r="D24" s="9">
        <f t="shared" si="0"/>
        <v>6.6201054411064941</v>
      </c>
      <c r="E24" s="9">
        <f t="shared" si="0"/>
        <v>8.5315297879013485</v>
      </c>
      <c r="F24" s="9">
        <f t="shared" si="0"/>
        <v>7.1729314439606506</v>
      </c>
      <c r="G24" s="9">
        <f t="shared" si="0"/>
        <v>7.0099744962666133</v>
      </c>
      <c r="H24" s="9">
        <f t="shared" si="0"/>
        <v>8.0466295883967032</v>
      </c>
      <c r="I24" s="9">
        <f t="shared" si="0"/>
        <v>5.2256029218469724</v>
      </c>
      <c r="J24" s="9">
        <f t="shared" si="0"/>
        <v>6.40445988898386</v>
      </c>
      <c r="K24" s="9">
        <f t="shared" si="0"/>
        <v>11.873125124961614</v>
      </c>
      <c r="L24" s="9">
        <f t="shared" si="0"/>
        <v>5.3081577064070462</v>
      </c>
    </row>
    <row r="25" spans="1:12">
      <c r="A25" s="118" t="s">
        <v>20</v>
      </c>
      <c r="B25" s="16">
        <f>IF(ISERROR((POWER(VLOOKUP(VALUE(RIGHT($A25,4)),$A$3:$L$21,COLUMN(B$21),)/VLOOKUP(VALUE(LEFT($A25,4)),$A$3:$L$21,COLUMN(B$21),),1/(VALUE(RIGHT($A25,4))-VALUE(LEFT($A25,4))))-1)*100),"n.a.",(POWER(VLOOKUP(VALUE(RIGHT($A25,4)),$A$3:$L$21,COLUMN(B$21),)/VLOOKUP(VALUE(LEFT($A25,4)),$A$3:$L$21,COLUMN(B$21),),1/(VALUE(RIGHT($A25,4))-VALUE(LEFT($A25,4))))-1)*100)</f>
        <v>3.9913412612293309</v>
      </c>
      <c r="C25" s="28">
        <f t="shared" si="0"/>
        <v>8.7733103529429748</v>
      </c>
      <c r="D25" s="9">
        <f t="shared" si="0"/>
        <v>4.0212504415990669</v>
      </c>
      <c r="E25" s="9">
        <f t="shared" si="0"/>
        <v>3.2552464806418824</v>
      </c>
      <c r="F25" s="9">
        <f t="shared" si="0"/>
        <v>3.5741570151433644</v>
      </c>
      <c r="G25" s="9">
        <f t="shared" si="0"/>
        <v>3.4101350324532209</v>
      </c>
      <c r="H25" s="9">
        <f t="shared" si="0"/>
        <v>2.901910499667304</v>
      </c>
      <c r="I25" s="9">
        <f t="shared" si="0"/>
        <v>4.4696076311466104</v>
      </c>
      <c r="J25" s="9">
        <f t="shared" si="0"/>
        <v>6.8804899736955472</v>
      </c>
      <c r="K25" s="9">
        <f t="shared" si="0"/>
        <v>6.1126812109912887</v>
      </c>
      <c r="L25" s="9">
        <f t="shared" si="0"/>
        <v>4.2803762631534958</v>
      </c>
    </row>
    <row r="29" spans="1:12" ht="22.5">
      <c r="A29" s="4"/>
      <c r="B29" s="94" t="s">
        <v>31</v>
      </c>
      <c r="C29" s="3" t="s">
        <v>32</v>
      </c>
      <c r="D29" s="3" t="s">
        <v>33</v>
      </c>
      <c r="E29" s="3" t="str">
        <f>E3</f>
        <v>Nova Scotia</v>
      </c>
      <c r="F29" s="3" t="s">
        <v>34</v>
      </c>
      <c r="G29" s="3" t="s">
        <v>35</v>
      </c>
      <c r="H29" s="3" t="s">
        <v>36</v>
      </c>
      <c r="I29" s="3" t="s">
        <v>37</v>
      </c>
      <c r="J29" s="3" t="s">
        <v>38</v>
      </c>
      <c r="K29" s="3" t="s">
        <v>39</v>
      </c>
      <c r="L29" s="3" t="s">
        <v>40</v>
      </c>
    </row>
    <row r="30" spans="1:12">
      <c r="A30" s="5"/>
      <c r="B30" s="146" t="s">
        <v>228</v>
      </c>
      <c r="C30" s="146"/>
      <c r="D30" s="146"/>
      <c r="E30" s="146"/>
      <c r="F30" s="146"/>
      <c r="G30" s="146"/>
      <c r="H30" s="146"/>
      <c r="I30" s="146"/>
      <c r="J30" s="146"/>
      <c r="K30" s="146"/>
      <c r="L30" s="146"/>
    </row>
    <row r="31" spans="1:12">
      <c r="A31" s="5">
        <v>1997</v>
      </c>
      <c r="B31" s="87">
        <f>IF(ISERROR((B5/$B5)*100),"..",(B5/$B5)*100)</f>
        <v>100</v>
      </c>
      <c r="C31" s="11">
        <f t="shared" ref="C31:L31" si="1">IF(ISERROR((C5/$B5)*100),"..",(C5/$B5)*100)</f>
        <v>0.96043625416653822</v>
      </c>
      <c r="D31" s="11">
        <f t="shared" si="1"/>
        <v>0.25660999988001321</v>
      </c>
      <c r="E31" s="9">
        <f t="shared" si="1"/>
        <v>1.9314268573871258</v>
      </c>
      <c r="F31" s="11">
        <f t="shared" si="1"/>
        <v>1.7145041678111299</v>
      </c>
      <c r="G31" s="11">
        <f t="shared" si="1"/>
        <v>21.293075147152184</v>
      </c>
      <c r="H31" s="11">
        <f t="shared" si="1"/>
        <v>41.337827285779824</v>
      </c>
      <c r="I31" s="11">
        <f t="shared" si="1"/>
        <v>3.1676892049351855</v>
      </c>
      <c r="J31" s="11">
        <f t="shared" si="1"/>
        <v>3.3030983995123484</v>
      </c>
      <c r="K31" s="11">
        <f t="shared" si="1"/>
        <v>13.558763687513107</v>
      </c>
      <c r="L31" s="11">
        <f t="shared" si="1"/>
        <v>12.476568995862568</v>
      </c>
    </row>
    <row r="32" spans="1:12">
      <c r="A32" s="5">
        <v>1998</v>
      </c>
      <c r="B32" s="87">
        <f t="shared" ref="B32:L32" si="2">IF(ISERROR((B6/$B6)*100),"..",(B6/$B6)*100)</f>
        <v>100</v>
      </c>
      <c r="C32" s="11">
        <f t="shared" si="2"/>
        <v>1.0073488350968884</v>
      </c>
      <c r="D32" s="11">
        <f t="shared" si="2"/>
        <v>0.2677868582184405</v>
      </c>
      <c r="E32" s="9">
        <f t="shared" si="2"/>
        <v>1.9879968432684767</v>
      </c>
      <c r="F32" s="11">
        <f t="shared" si="2"/>
        <v>1.7433601248354347</v>
      </c>
      <c r="G32" s="11">
        <f t="shared" si="2"/>
        <v>21.600626409726054</v>
      </c>
      <c r="H32" s="11">
        <f t="shared" si="2"/>
        <v>42.059776001577696</v>
      </c>
      <c r="I32" s="11">
        <f t="shared" si="2"/>
        <v>3.1872997677300985</v>
      </c>
      <c r="J32" s="11">
        <f t="shared" si="2"/>
        <v>3.2130581253976991</v>
      </c>
      <c r="K32" s="11">
        <f t="shared" si="2"/>
        <v>12.890774940249521</v>
      </c>
      <c r="L32" s="11">
        <f t="shared" si="2"/>
        <v>12.041972093899709</v>
      </c>
    </row>
    <row r="33" spans="1:12">
      <c r="A33" s="5">
        <v>1999</v>
      </c>
      <c r="B33" s="87">
        <f t="shared" ref="B33:L33" si="3">IF(ISERROR((B7/$B7)*100),"..",(B7/$B7)*100)</f>
        <v>100</v>
      </c>
      <c r="C33" s="11">
        <f t="shared" si="3"/>
        <v>1.0403876179016398</v>
      </c>
      <c r="D33" s="11">
        <f t="shared" si="3"/>
        <v>0.26079781985007255</v>
      </c>
      <c r="E33" s="9">
        <f t="shared" si="3"/>
        <v>2.0001597044040511</v>
      </c>
      <c r="F33" s="11">
        <f t="shared" si="3"/>
        <v>1.762001520061214</v>
      </c>
      <c r="G33" s="11">
        <f t="shared" si="3"/>
        <v>21.551201368009252</v>
      </c>
      <c r="H33" s="11">
        <f t="shared" si="3"/>
        <v>42.519522714484438</v>
      </c>
      <c r="I33" s="11">
        <f t="shared" si="3"/>
        <v>3.0460127722266899</v>
      </c>
      <c r="J33" s="11">
        <f t="shared" si="3"/>
        <v>3.1052569670001806</v>
      </c>
      <c r="K33" s="11">
        <f t="shared" si="3"/>
        <v>13.045012059313029</v>
      </c>
      <c r="L33" s="11">
        <f t="shared" si="3"/>
        <v>11.669647456749434</v>
      </c>
    </row>
    <row r="34" spans="1:12">
      <c r="A34" s="5">
        <v>2000</v>
      </c>
      <c r="B34" s="87">
        <f t="shared" ref="B34:L34" si="4">IF(ISERROR((B8/$B8)*100),"..",(B8/$B8)*100)</f>
        <v>100</v>
      </c>
      <c r="C34" s="11">
        <f t="shared" si="4"/>
        <v>1.1200601441565878</v>
      </c>
      <c r="D34" s="11">
        <f t="shared" si="4"/>
        <v>0.24731811115269969</v>
      </c>
      <c r="E34" s="9">
        <f t="shared" si="4"/>
        <v>1.9634102838745022</v>
      </c>
      <c r="F34" s="11">
        <f t="shared" si="4"/>
        <v>1.6782586580612113</v>
      </c>
      <c r="G34" s="11">
        <f t="shared" si="4"/>
        <v>20.74799764100835</v>
      </c>
      <c r="H34" s="11">
        <f t="shared" si="4"/>
        <v>41.461626969031784</v>
      </c>
      <c r="I34" s="11">
        <f t="shared" si="4"/>
        <v>2.9347550229990733</v>
      </c>
      <c r="J34" s="11">
        <f t="shared" si="4"/>
        <v>3.1642153115799161</v>
      </c>
      <c r="K34" s="11">
        <f t="shared" si="4"/>
        <v>15.096018635426448</v>
      </c>
      <c r="L34" s="11">
        <f t="shared" si="4"/>
        <v>11.586339222709421</v>
      </c>
    </row>
    <row r="35" spans="1:12">
      <c r="A35" s="5">
        <v>2001</v>
      </c>
      <c r="B35" s="87">
        <f t="shared" ref="B35:L35" si="5">IF(ISERROR((B9/$B9)*100),"..",(B9/$B9)*100)</f>
        <v>100</v>
      </c>
      <c r="C35" s="11">
        <f t="shared" si="5"/>
        <v>1.0940516919142707</v>
      </c>
      <c r="D35" s="11">
        <f t="shared" si="5"/>
        <v>0.2490790978058447</v>
      </c>
      <c r="E35" s="9">
        <f t="shared" si="5"/>
        <v>2.012946550432372</v>
      </c>
      <c r="F35" s="11">
        <f t="shared" si="5"/>
        <v>1.675886682140671</v>
      </c>
      <c r="G35" s="11">
        <f t="shared" si="5"/>
        <v>20.731587282728782</v>
      </c>
      <c r="H35" s="11">
        <f t="shared" si="5"/>
        <v>41.349561078377214</v>
      </c>
      <c r="I35" s="11">
        <f t="shared" si="5"/>
        <v>2.9395334405796278</v>
      </c>
      <c r="J35" s="11">
        <f t="shared" si="5"/>
        <v>2.9562720674791878</v>
      </c>
      <c r="K35" s="11">
        <f t="shared" si="5"/>
        <v>15.670372843059591</v>
      </c>
      <c r="L35" s="11">
        <f t="shared" si="5"/>
        <v>11.320709265482446</v>
      </c>
    </row>
    <row r="36" spans="1:12">
      <c r="A36" s="5">
        <v>2002</v>
      </c>
      <c r="B36" s="87">
        <f t="shared" ref="B36:L36" si="6">IF(ISERROR((B10/$B10)*100),"..",(B10/$B10)*100)</f>
        <v>100</v>
      </c>
      <c r="C36" s="11">
        <f t="shared" si="6"/>
        <v>1.3009929269876062</v>
      </c>
      <c r="D36" s="11">
        <f t="shared" si="6"/>
        <v>0.25670153613159857</v>
      </c>
      <c r="E36" s="9">
        <f t="shared" si="6"/>
        <v>2.0121529759714005</v>
      </c>
      <c r="F36" s="11">
        <f t="shared" si="6"/>
        <v>1.6357648413378252</v>
      </c>
      <c r="G36" s="11">
        <f t="shared" si="6"/>
        <v>20.812493698176045</v>
      </c>
      <c r="H36" s="11">
        <f t="shared" si="6"/>
        <v>42.249481136803233</v>
      </c>
      <c r="I36" s="11">
        <f t="shared" si="6"/>
        <v>2.9276834864082248</v>
      </c>
      <c r="J36" s="11">
        <f t="shared" si="6"/>
        <v>3.0047353830554719</v>
      </c>
      <c r="K36" s="11">
        <f t="shared" si="6"/>
        <v>14.522571183456535</v>
      </c>
      <c r="L36" s="11">
        <f t="shared" si="6"/>
        <v>11.277422831672054</v>
      </c>
    </row>
    <row r="37" spans="1:12">
      <c r="A37" s="5">
        <v>2003</v>
      </c>
      <c r="B37" s="87">
        <f t="shared" ref="B37:L37" si="7">IF(ISERROR((B11/$B11)*100),"..",(B11/$B11)*100)</f>
        <v>100</v>
      </c>
      <c r="C37" s="11">
        <f t="shared" si="7"/>
        <v>1.3905456257418425</v>
      </c>
      <c r="D37" s="11">
        <f t="shared" si="7"/>
        <v>0.24570219126578205</v>
      </c>
      <c r="E37" s="9">
        <f t="shared" si="7"/>
        <v>2.041731870009825</v>
      </c>
      <c r="F37" s="11">
        <f t="shared" si="7"/>
        <v>1.634431608097535</v>
      </c>
      <c r="G37" s="11">
        <f t="shared" si="7"/>
        <v>20.350794381490438</v>
      </c>
      <c r="H37" s="11">
        <f t="shared" si="7"/>
        <v>41.312158268297601</v>
      </c>
      <c r="I37" s="11">
        <f t="shared" si="7"/>
        <v>2.8288461355095973</v>
      </c>
      <c r="J37" s="11">
        <f t="shared" si="7"/>
        <v>3.0594303077709761</v>
      </c>
      <c r="K37" s="11">
        <f t="shared" si="7"/>
        <v>15.810283994432231</v>
      </c>
      <c r="L37" s="11">
        <f t="shared" si="7"/>
        <v>11.326075617384195</v>
      </c>
    </row>
    <row r="38" spans="1:12">
      <c r="A38" s="5">
        <v>2004</v>
      </c>
      <c r="B38" s="87">
        <f t="shared" ref="B38:L38" si="8">IF(ISERROR((B12/$B12)*100),"..",(B12/$B12)*100)</f>
        <v>100</v>
      </c>
      <c r="C38" s="11">
        <f t="shared" si="8"/>
        <v>1.4260368859884283</v>
      </c>
      <c r="D38" s="11">
        <f t="shared" si="8"/>
        <v>0.24406205660999708</v>
      </c>
      <c r="E38" s="9">
        <f t="shared" si="8"/>
        <v>1.9767580955886945</v>
      </c>
      <c r="F38" s="11">
        <f t="shared" si="8"/>
        <v>1.6395073811092291</v>
      </c>
      <c r="G38" s="11">
        <f t="shared" si="8"/>
        <v>20.096174319601531</v>
      </c>
      <c r="H38" s="11">
        <f t="shared" si="8"/>
        <v>40.188989065378607</v>
      </c>
      <c r="I38" s="11">
        <f t="shared" si="8"/>
        <v>2.8425912951731038</v>
      </c>
      <c r="J38" s="11">
        <f t="shared" si="8"/>
        <v>3.2413944540419002</v>
      </c>
      <c r="K38" s="11">
        <f t="shared" si="8"/>
        <v>16.674309407933382</v>
      </c>
      <c r="L38" s="11">
        <f t="shared" si="8"/>
        <v>11.67017703857513</v>
      </c>
    </row>
    <row r="39" spans="1:12">
      <c r="A39" s="5">
        <v>2005</v>
      </c>
      <c r="B39" s="87">
        <f t="shared" ref="B39:L39" si="9">IF(ISERROR((B13/$B13)*100),"..",(B13/$B13)*100)</f>
        <v>100</v>
      </c>
      <c r="C39" s="11">
        <f t="shared" si="9"/>
        <v>1.5715522255746617</v>
      </c>
      <c r="D39" s="11">
        <f t="shared" si="9"/>
        <v>0.22962807771353833</v>
      </c>
      <c r="E39" s="9">
        <f t="shared" si="9"/>
        <v>1.9165771885705194</v>
      </c>
      <c r="F39" s="11">
        <f t="shared" si="9"/>
        <v>1.5875919600289157</v>
      </c>
      <c r="G39" s="11">
        <f t="shared" si="9"/>
        <v>19.380235591027013</v>
      </c>
      <c r="H39" s="11">
        <f t="shared" si="9"/>
        <v>39.002594763590857</v>
      </c>
      <c r="I39" s="11">
        <f t="shared" si="9"/>
        <v>2.7991672378072163</v>
      </c>
      <c r="J39" s="11">
        <f t="shared" si="9"/>
        <v>3.2889667612677922</v>
      </c>
      <c r="K39" s="11">
        <f t="shared" si="9"/>
        <v>18.348436450366105</v>
      </c>
      <c r="L39" s="11">
        <f t="shared" si="9"/>
        <v>11.875249744053392</v>
      </c>
    </row>
    <row r="40" spans="1:12">
      <c r="A40" s="5">
        <v>2006</v>
      </c>
      <c r="B40" s="87">
        <f t="shared" ref="B40:L40" si="10">IF(ISERROR((B14/$B14)*100),"..",(B14/$B14)*100)</f>
        <v>100</v>
      </c>
      <c r="C40" s="11">
        <f t="shared" si="10"/>
        <v>1.6811389701190456</v>
      </c>
      <c r="D40" s="11">
        <f t="shared" si="10"/>
        <v>0.2320009184094145</v>
      </c>
      <c r="E40" s="9">
        <f t="shared" si="10"/>
        <v>1.8166579296770906</v>
      </c>
      <c r="F40" s="11">
        <f t="shared" si="10"/>
        <v>1.5773676687851366</v>
      </c>
      <c r="G40" s="11">
        <f t="shared" si="10"/>
        <v>19.196985354475533</v>
      </c>
      <c r="H40" s="11">
        <f t="shared" si="10"/>
        <v>38.436271436334394</v>
      </c>
      <c r="I40" s="11">
        <f t="shared" si="10"/>
        <v>2.9114064675636322</v>
      </c>
      <c r="J40" s="11">
        <f t="shared" si="10"/>
        <v>3.201088822337868</v>
      </c>
      <c r="K40" s="11">
        <f t="shared" si="10"/>
        <v>18.884728521241982</v>
      </c>
      <c r="L40" s="11">
        <f t="shared" si="10"/>
        <v>12.062353911055922</v>
      </c>
    </row>
    <row r="41" spans="1:12">
      <c r="A41" s="5">
        <v>2007</v>
      </c>
      <c r="B41" s="87">
        <f t="shared" ref="B41:L41" si="11">IF(ISERROR((B15/$B15)*100),"..",(B15/$B15)*100)</f>
        <v>100</v>
      </c>
      <c r="C41" s="11">
        <f t="shared" si="11"/>
        <v>1.9555845893780559</v>
      </c>
      <c r="D41" s="11">
        <f t="shared" si="11"/>
        <v>0.23382257910640455</v>
      </c>
      <c r="E41" s="9">
        <f t="shared" si="11"/>
        <v>1.8101651429921519</v>
      </c>
      <c r="F41" s="11">
        <f t="shared" si="11"/>
        <v>1.5596319935738767</v>
      </c>
      <c r="G41" s="11">
        <f t="shared" si="11"/>
        <v>19.004041028424474</v>
      </c>
      <c r="H41" s="11">
        <f t="shared" si="11"/>
        <v>37.934700539322208</v>
      </c>
      <c r="I41" s="11">
        <f t="shared" si="11"/>
        <v>3.0096715639531992</v>
      </c>
      <c r="J41" s="11">
        <f t="shared" si="11"/>
        <v>3.4067420372114023</v>
      </c>
      <c r="K41" s="11">
        <f t="shared" si="11"/>
        <v>19.043672193703003</v>
      </c>
      <c r="L41" s="11">
        <f t="shared" si="11"/>
        <v>12.041968332335221</v>
      </c>
    </row>
    <row r="42" spans="1:12">
      <c r="A42" s="5">
        <v>2008</v>
      </c>
      <c r="B42" s="87">
        <f t="shared" ref="B42:L42" si="12">IF(ISERROR((B16/$B16)*100),"..",(B16/$B16)*100)</f>
        <v>100</v>
      </c>
      <c r="C42" s="11">
        <f t="shared" si="12"/>
        <v>2.0426998581106695</v>
      </c>
      <c r="D42" s="11">
        <f t="shared" si="12"/>
        <v>0.23057476489708506</v>
      </c>
      <c r="E42" s="9">
        <f t="shared" si="12"/>
        <v>1.794972386121485</v>
      </c>
      <c r="F42" s="11">
        <f t="shared" si="12"/>
        <v>1.4814453925548603</v>
      </c>
      <c r="G42" s="11">
        <f t="shared" si="12"/>
        <v>18.636311613445802</v>
      </c>
      <c r="H42" s="11">
        <f t="shared" si="12"/>
        <v>35.972676964899286</v>
      </c>
      <c r="I42" s="11">
        <f t="shared" si="12"/>
        <v>3.0230622199183479</v>
      </c>
      <c r="J42" s="11">
        <f t="shared" si="12"/>
        <v>4.3954095356398808</v>
      </c>
      <c r="K42" s="11">
        <f t="shared" si="12"/>
        <v>20.606937158397116</v>
      </c>
      <c r="L42" s="11">
        <f t="shared" si="12"/>
        <v>11.815910106015455</v>
      </c>
    </row>
    <row r="43" spans="1:12">
      <c r="A43" s="5">
        <v>2009</v>
      </c>
      <c r="B43" s="87">
        <f t="shared" ref="B43:L43" si="13">IF(ISERROR((B17/$B17)*100),"..",(B17/$B17)*100)</f>
        <v>100</v>
      </c>
      <c r="C43" s="11">
        <f t="shared" si="13"/>
        <v>1.5951288455743964</v>
      </c>
      <c r="D43" s="11">
        <f t="shared" si="13"/>
        <v>0.25319894087040024</v>
      </c>
      <c r="E43" s="9">
        <f t="shared" si="13"/>
        <v>1.8836278961178763</v>
      </c>
      <c r="F43" s="11">
        <f t="shared" si="13"/>
        <v>1.6124290515531596</v>
      </c>
      <c r="G43" s="11">
        <f t="shared" si="13"/>
        <v>20.072924651398942</v>
      </c>
      <c r="H43" s="11">
        <f t="shared" si="13"/>
        <v>37.819634376215866</v>
      </c>
      <c r="I43" s="11">
        <f t="shared" si="13"/>
        <v>3.1298018496712667</v>
      </c>
      <c r="J43" s="11">
        <f t="shared" si="13"/>
        <v>4.052135867870704</v>
      </c>
      <c r="K43" s="11">
        <f t="shared" si="13"/>
        <v>17.69551751767861</v>
      </c>
      <c r="L43" s="11">
        <f t="shared" si="13"/>
        <v>11.885601003048766</v>
      </c>
    </row>
    <row r="44" spans="1:12">
      <c r="A44" s="5">
        <v>2010</v>
      </c>
      <c r="B44" s="87">
        <f t="shared" ref="B44:L44" si="14">IF(ISERROR((B18/$B18)*100),"..",(B18/$B18)*100)</f>
        <v>100</v>
      </c>
      <c r="C44" s="11">
        <f t="shared" si="14"/>
        <v>1.7558726134941118</v>
      </c>
      <c r="D44" s="11">
        <f t="shared" si="14"/>
        <v>0.24803034959120612</v>
      </c>
      <c r="E44" s="9">
        <f t="shared" si="14"/>
        <v>1.8287761187632903</v>
      </c>
      <c r="F44" s="11">
        <f t="shared" si="14"/>
        <v>1.612134129576771</v>
      </c>
      <c r="G44" s="11">
        <f t="shared" si="14"/>
        <v>19.617128879328067</v>
      </c>
      <c r="H44" s="11">
        <f t="shared" si="14"/>
        <v>37.317189117806251</v>
      </c>
      <c r="I44" s="11">
        <f t="shared" si="14"/>
        <v>3.0725551965501872</v>
      </c>
      <c r="J44" s="11">
        <f t="shared" si="14"/>
        <v>4.1617749478613257</v>
      </c>
      <c r="K44" s="11">
        <f t="shared" si="14"/>
        <v>18.474109302062462</v>
      </c>
      <c r="L44" s="11">
        <f t="shared" si="14"/>
        <v>11.912429344966323</v>
      </c>
    </row>
    <row r="45" spans="1:12">
      <c r="A45" s="5">
        <v>2011</v>
      </c>
      <c r="B45" s="87" t="str">
        <f t="shared" ref="B45:L45" si="15">IF(ISERROR((B19/$B19)*100),"..",(B19/$B19)*100)</f>
        <v>..</v>
      </c>
      <c r="C45" s="11" t="str">
        <f t="shared" si="15"/>
        <v>..</v>
      </c>
      <c r="D45" s="11" t="str">
        <f t="shared" si="15"/>
        <v>..</v>
      </c>
      <c r="E45" s="9" t="str">
        <f t="shared" si="15"/>
        <v>..</v>
      </c>
      <c r="F45" s="11" t="str">
        <f t="shared" si="15"/>
        <v>..</v>
      </c>
      <c r="G45" s="11" t="str">
        <f t="shared" si="15"/>
        <v>..</v>
      </c>
      <c r="H45" s="11" t="str">
        <f t="shared" si="15"/>
        <v>..</v>
      </c>
      <c r="I45" s="11" t="str">
        <f t="shared" si="15"/>
        <v>..</v>
      </c>
      <c r="J45" s="11" t="str">
        <f t="shared" si="15"/>
        <v>..</v>
      </c>
      <c r="K45" s="11" t="str">
        <f t="shared" si="15"/>
        <v>..</v>
      </c>
      <c r="L45" s="11" t="str">
        <f t="shared" si="15"/>
        <v>..</v>
      </c>
    </row>
    <row r="46" spans="1:12">
      <c r="A46" s="5">
        <v>2012</v>
      </c>
      <c r="B46" s="87" t="str">
        <f t="shared" ref="B46:L46" si="16">IF(ISERROR((B20/$B20)*100),"..",(B20/$B20)*100)</f>
        <v>..</v>
      </c>
      <c r="C46" s="11" t="str">
        <f t="shared" si="16"/>
        <v>..</v>
      </c>
      <c r="D46" s="11" t="str">
        <f t="shared" si="16"/>
        <v>..</v>
      </c>
      <c r="E46" s="9" t="str">
        <f t="shared" si="16"/>
        <v>..</v>
      </c>
      <c r="F46" s="11" t="str">
        <f t="shared" si="16"/>
        <v>..</v>
      </c>
      <c r="G46" s="11" t="str">
        <f t="shared" si="16"/>
        <v>..</v>
      </c>
      <c r="H46" s="11" t="str">
        <f t="shared" si="16"/>
        <v>..</v>
      </c>
      <c r="I46" s="11" t="str">
        <f t="shared" si="16"/>
        <v>..</v>
      </c>
      <c r="J46" s="11" t="str">
        <f t="shared" si="16"/>
        <v>..</v>
      </c>
      <c r="K46" s="11" t="str">
        <f t="shared" si="16"/>
        <v>..</v>
      </c>
      <c r="L46" s="11" t="str">
        <f t="shared" si="16"/>
        <v>..</v>
      </c>
    </row>
    <row r="48" spans="1:12">
      <c r="B48" s="116" t="s">
        <v>16</v>
      </c>
      <c r="C48" s="116" t="s">
        <v>188</v>
      </c>
    </row>
    <row r="50" spans="3:3">
      <c r="C50" s="84"/>
    </row>
    <row r="51" spans="3:3">
      <c r="C51" s="84"/>
    </row>
    <row r="52" spans="3:3">
      <c r="C52" s="84"/>
    </row>
    <row r="53" spans="3:3">
      <c r="C53" s="84"/>
    </row>
    <row r="54" spans="3:3">
      <c r="C54" s="84"/>
    </row>
    <row r="55" spans="3:3">
      <c r="C55" s="84"/>
    </row>
    <row r="56" spans="3:3">
      <c r="C56" s="84"/>
    </row>
    <row r="57" spans="3:3">
      <c r="C57" s="84"/>
    </row>
    <row r="58" spans="3:3">
      <c r="C58" s="84"/>
    </row>
    <row r="59" spans="3:3">
      <c r="C59" s="84"/>
    </row>
    <row r="60" spans="3:3">
      <c r="C60" s="84"/>
    </row>
  </sheetData>
  <sortState ref="B50:C60">
    <sortCondition descending="1" ref="C60"/>
  </sortState>
  <mergeCells count="2">
    <mergeCell ref="B4:L4"/>
    <mergeCell ref="B30:L30"/>
  </mergeCells>
  <pageMargins left="0.70866141732283472" right="0.70866141732283472" top="0.74803149606299213" bottom="0.74803149606299213" header="0.31496062992125984" footer="0.31496062992125984"/>
  <pageSetup scale="82" orientation="landscape" horizontalDpi="300" verticalDpi="300" r:id="rId1"/>
</worksheet>
</file>

<file path=xl/worksheets/sheet67.xml><?xml version="1.0" encoding="utf-8"?>
<worksheet xmlns="http://schemas.openxmlformats.org/spreadsheetml/2006/main" xmlns:r="http://schemas.openxmlformats.org/officeDocument/2006/relationships">
  <sheetPr codeName="Sheet53">
    <tabColor theme="6"/>
  </sheetPr>
  <dimension ref="A1:O27"/>
  <sheetViews>
    <sheetView zoomScaleNormal="100" workbookViewId="0"/>
  </sheetViews>
  <sheetFormatPr defaultRowHeight="11.25"/>
  <cols>
    <col min="1" max="1" width="9.140625" style="1" customWidth="1"/>
    <col min="2" max="12" width="12.7109375" style="1" customWidth="1"/>
    <col min="13" max="16384" width="9.140625" style="1"/>
  </cols>
  <sheetData>
    <row r="1" spans="1:15" ht="12.75">
      <c r="A1" s="7"/>
      <c r="B1" s="7" t="str">
        <f>'Table of Contents'!B114</f>
        <v>Table 88: Real GDP, Provincial Comparison, Business Sector Industries, 1997-2010</v>
      </c>
    </row>
    <row r="3" spans="1:15" ht="22.5">
      <c r="A3" s="4"/>
      <c r="B3" s="94" t="s">
        <v>31</v>
      </c>
      <c r="C3" s="3" t="s">
        <v>32</v>
      </c>
      <c r="D3" s="3" t="s">
        <v>33</v>
      </c>
      <c r="E3" s="3" t="s">
        <v>180</v>
      </c>
      <c r="F3" s="3" t="s">
        <v>34</v>
      </c>
      <c r="G3" s="3" t="s">
        <v>35</v>
      </c>
      <c r="H3" s="3" t="s">
        <v>36</v>
      </c>
      <c r="I3" s="3" t="s">
        <v>37</v>
      </c>
      <c r="J3" s="3" t="s">
        <v>38</v>
      </c>
      <c r="K3" s="3" t="s">
        <v>39</v>
      </c>
      <c r="L3" s="3" t="s">
        <v>40</v>
      </c>
    </row>
    <row r="4" spans="1:15">
      <c r="A4" s="5"/>
      <c r="B4" s="146" t="s">
        <v>138</v>
      </c>
      <c r="C4" s="146"/>
      <c r="D4" s="146"/>
      <c r="E4" s="146"/>
      <c r="F4" s="146"/>
      <c r="G4" s="146"/>
      <c r="H4" s="146"/>
      <c r="I4" s="146"/>
      <c r="J4" s="146"/>
      <c r="K4" s="146"/>
      <c r="L4" s="146"/>
    </row>
    <row r="5" spans="1:15">
      <c r="A5" s="5">
        <v>1997</v>
      </c>
      <c r="B5" s="92">
        <f>(NGDP_Prov_Comp!B$15*RGDP_Prov_Comp_1!B5)/100</f>
        <v>782061.43236951495</v>
      </c>
      <c r="C5" s="34">
        <f>(NGDP_Prov_Comp!C$15*RGDP_Prov_Comp_1!C5)/100</f>
        <v>11040.377280787307</v>
      </c>
      <c r="D5" s="34">
        <f>(NGDP_Prov_Comp!D$15*RGDP_Prov_Comp_1!D5)/100</f>
        <v>1929.6709695094178</v>
      </c>
      <c r="E5" s="34">
        <f>(NGDP_Prov_Comp!E$15*RGDP_Prov_Comp_1!E5)/100</f>
        <v>14742.733964442499</v>
      </c>
      <c r="F5" s="34">
        <f>(NGDP_Prov_Comp!F$15*RGDP_Prov_Comp_1!F5)/100</f>
        <v>12385.452621821898</v>
      </c>
      <c r="G5" s="34">
        <f>(NGDP_Prov_Comp!G$15*RGDP_Prov_Comp_1!G5)/100</f>
        <v>154827.98595130956</v>
      </c>
      <c r="H5" s="34">
        <f>(NGDP_Prov_Comp!H$15*RGDP_Prov_Comp_1!H5)/100</f>
        <v>293456.08864431398</v>
      </c>
      <c r="I5" s="34">
        <f>(NGDP_Prov_Comp!I$15*RGDP_Prov_Comp_1!I5)/100</f>
        <v>25298.545280908333</v>
      </c>
      <c r="J5" s="34">
        <f>(NGDP_Prov_Comp!J$15*RGDP_Prov_Comp_1!J5)/100</f>
        <v>30958.759941379834</v>
      </c>
      <c r="K5" s="34">
        <f>(NGDP_Prov_Comp!K$15*RGDP_Prov_Comp_1!K5)/100</f>
        <v>143179.87933819639</v>
      </c>
      <c r="L5" s="34">
        <f>(NGDP_Prov_Comp!L$15*RGDP_Prov_Comp_1!L5)/100</f>
        <v>96026.000851399396</v>
      </c>
      <c r="N5" s="32"/>
      <c r="O5" s="32"/>
    </row>
    <row r="6" spans="1:15">
      <c r="A6" s="5">
        <v>1998</v>
      </c>
      <c r="B6" s="92">
        <f>(NGDP_Prov_Comp!B$15*RGDP_Prov_Comp_1!B6)/100</f>
        <v>818597.75456293044</v>
      </c>
      <c r="C6" s="34">
        <f>(NGDP_Prov_Comp!C$15*RGDP_Prov_Comp_1!C6)/100</f>
        <v>12067.00479655561</v>
      </c>
      <c r="D6" s="34">
        <f>(NGDP_Prov_Comp!D$15*RGDP_Prov_Comp_1!D6)/100</f>
        <v>2059.8331980834855</v>
      </c>
      <c r="E6" s="34">
        <f>(NGDP_Prov_Comp!E$15*RGDP_Prov_Comp_1!E6)/100</f>
        <v>15547.062062101739</v>
      </c>
      <c r="F6" s="34">
        <f>(NGDP_Prov_Comp!F$15*RGDP_Prov_Comp_1!F6)/100</f>
        <v>12998.457637633361</v>
      </c>
      <c r="G6" s="34">
        <f>(NGDP_Prov_Comp!G$15*RGDP_Prov_Comp_1!G6)/100</f>
        <v>161976.88352226114</v>
      </c>
      <c r="H6" s="34">
        <f>(NGDP_Prov_Comp!H$15*RGDP_Prov_Comp_1!H6)/100</f>
        <v>310101.86501133116</v>
      </c>
      <c r="I6" s="34">
        <f>(NGDP_Prov_Comp!I$15*RGDP_Prov_Comp_1!I6)/100</f>
        <v>26654.760077236118</v>
      </c>
      <c r="J6" s="34">
        <f>(NGDP_Prov_Comp!J$15*RGDP_Prov_Comp_1!J6)/100</f>
        <v>32372.808085600274</v>
      </c>
      <c r="K6" s="34">
        <f>(NGDP_Prov_Comp!K$15*RGDP_Prov_Comp_1!K6)/100</f>
        <v>149844.07444869212</v>
      </c>
      <c r="L6" s="34">
        <f>(NGDP_Prov_Comp!L$15*RGDP_Prov_Comp_1!L6)/100</f>
        <v>96748.666411634927</v>
      </c>
      <c r="N6" s="9"/>
      <c r="O6" s="32"/>
    </row>
    <row r="7" spans="1:15">
      <c r="A7" s="5">
        <v>1999</v>
      </c>
      <c r="B7" s="92">
        <f>(NGDP_Prov_Comp!B$15*RGDP_Prov_Comp_1!B7)/100</f>
        <v>873109.51478623459</v>
      </c>
      <c r="C7" s="34">
        <f>(NGDP_Prov_Comp!C$15*RGDP_Prov_Comp_1!C7)/100</f>
        <v>13105.695554958498</v>
      </c>
      <c r="D7" s="34">
        <f>(NGDP_Prov_Comp!D$15*RGDP_Prov_Comp_1!D7)/100</f>
        <v>2140.9271725850449</v>
      </c>
      <c r="E7" s="34">
        <f>(NGDP_Prov_Comp!E$15*RGDP_Prov_Comp_1!E7)/100</f>
        <v>16682.923524514601</v>
      </c>
      <c r="F7" s="34">
        <f>(NGDP_Prov_Comp!F$15*RGDP_Prov_Comp_1!F7)/100</f>
        <v>14007.569078245617</v>
      </c>
      <c r="G7" s="34">
        <f>(NGDP_Prov_Comp!G$15*RGDP_Prov_Comp_1!G7)/100</f>
        <v>174162.12220911877</v>
      </c>
      <c r="H7" s="34">
        <f>(NGDP_Prov_Comp!H$15*RGDP_Prov_Comp_1!H7)/100</f>
        <v>340147.09032256668</v>
      </c>
      <c r="I7" s="34">
        <f>(NGDP_Prov_Comp!I$15*RGDP_Prov_Comp_1!I7)/100</f>
        <v>26935.838235372714</v>
      </c>
      <c r="J7" s="34">
        <f>(NGDP_Prov_Comp!J$15*RGDP_Prov_Comp_1!J7)/100</f>
        <v>32331.022181022563</v>
      </c>
      <c r="K7" s="34">
        <f>(NGDP_Prov_Comp!K$15*RGDP_Prov_Comp_1!K7)/100</f>
        <v>152104.98766193885</v>
      </c>
      <c r="L7" s="34">
        <f>(NGDP_Prov_Comp!L$15*RGDP_Prov_Comp_1!L7)/100</f>
        <v>99915.04293985918</v>
      </c>
      <c r="N7" s="9"/>
      <c r="O7" s="32"/>
    </row>
    <row r="8" spans="1:15">
      <c r="A8" s="5">
        <v>2000</v>
      </c>
      <c r="B8" s="92">
        <f>(NGDP_Prov_Comp!B$15*RGDP_Prov_Comp_1!B8)/100</f>
        <v>928927.62418609927</v>
      </c>
      <c r="C8" s="34">
        <f>(NGDP_Prov_Comp!C$15*RGDP_Prov_Comp_1!C8)/100</f>
        <v>14179.009554857686</v>
      </c>
      <c r="D8" s="34">
        <f>(NGDP_Prov_Comp!D$15*RGDP_Prov_Comp_1!D8)/100</f>
        <v>2192.8863284406307</v>
      </c>
      <c r="E8" s="34">
        <f>(NGDP_Prov_Comp!E$15*RGDP_Prov_Comp_1!E8)/100</f>
        <v>17444.58597812591</v>
      </c>
      <c r="F8" s="34">
        <f>(NGDP_Prov_Comp!F$15*RGDP_Prov_Comp_1!F8)/100</f>
        <v>14537.638666708986</v>
      </c>
      <c r="G8" s="34">
        <f>(NGDP_Prov_Comp!G$15*RGDP_Prov_Comp_1!G8)/100</f>
        <v>184248.92796037524</v>
      </c>
      <c r="H8" s="34">
        <f>(NGDP_Prov_Comp!H$15*RGDP_Prov_Comp_1!H8)/100</f>
        <v>364926.68529539055</v>
      </c>
      <c r="I8" s="34">
        <f>(NGDP_Prov_Comp!I$15*RGDP_Prov_Comp_1!I8)/100</f>
        <v>28434.055102683997</v>
      </c>
      <c r="J8" s="34">
        <f>(NGDP_Prov_Comp!J$15*RGDP_Prov_Comp_1!J8)/100</f>
        <v>33478.541292704147</v>
      </c>
      <c r="K8" s="34">
        <f>(NGDP_Prov_Comp!K$15*RGDP_Prov_Comp_1!K8)/100</f>
        <v>162801.76543573014</v>
      </c>
      <c r="L8" s="34">
        <f>(NGDP_Prov_Comp!L$15*RGDP_Prov_Comp_1!L8)/100</f>
        <v>105048.43017345549</v>
      </c>
      <c r="N8" s="9"/>
      <c r="O8" s="32"/>
    </row>
    <row r="9" spans="1:15">
      <c r="A9" s="5">
        <v>2001</v>
      </c>
      <c r="B9" s="92">
        <f>(NGDP_Prov_Comp!B$15*RGDP_Prov_Comp_1!B9)/100</f>
        <v>939812.54556598514</v>
      </c>
      <c r="C9" s="34">
        <f>(NGDP_Prov_Comp!C$15*RGDP_Prov_Comp_1!C9)/100</f>
        <v>14192.232256893229</v>
      </c>
      <c r="D9" s="34">
        <f>(NGDP_Prov_Comp!D$15*RGDP_Prov_Comp_1!D9)/100</f>
        <v>2174.2078244678082</v>
      </c>
      <c r="E9" s="34">
        <f>(NGDP_Prov_Comp!E$15*RGDP_Prov_Comp_1!E9)/100</f>
        <v>18244.06928488108</v>
      </c>
      <c r="F9" s="34">
        <f>(NGDP_Prov_Comp!F$15*RGDP_Prov_Comp_1!F9)/100</f>
        <v>14750.464773835725</v>
      </c>
      <c r="G9" s="34">
        <f>(NGDP_Prov_Comp!G$15*RGDP_Prov_Comp_1!G9)/100</f>
        <v>186003.9254714328</v>
      </c>
      <c r="H9" s="34">
        <f>(NGDP_Prov_Comp!H$15*RGDP_Prov_Comp_1!H9)/100</f>
        <v>369821.41893158155</v>
      </c>
      <c r="I9" s="34">
        <f>(NGDP_Prov_Comp!I$15*RGDP_Prov_Comp_1!I9)/100</f>
        <v>28669.203222747892</v>
      </c>
      <c r="J9" s="34">
        <f>(NGDP_Prov_Comp!J$15*RGDP_Prov_Comp_1!J9)/100</f>
        <v>32478.716987999142</v>
      </c>
      <c r="K9" s="34">
        <f>(NGDP_Prov_Comp!K$15*RGDP_Prov_Comp_1!K9)/100</f>
        <v>165932.76195762577</v>
      </c>
      <c r="L9" s="34">
        <f>(NGDP_Prov_Comp!L$15*RGDP_Prov_Comp_1!L9)/100</f>
        <v>105783.33916747355</v>
      </c>
      <c r="N9" s="9"/>
      <c r="O9" s="32"/>
    </row>
    <row r="10" spans="1:15">
      <c r="A10" s="5">
        <v>2002</v>
      </c>
      <c r="B10" s="92">
        <f>(NGDP_Prov_Comp!B$15*RGDP_Prov_Comp_1!B10)/100</f>
        <v>963727.85701341624</v>
      </c>
      <c r="C10" s="34">
        <f>(NGDP_Prov_Comp!C$15*RGDP_Prov_Comp_1!C10)/100</f>
        <v>17099.587245335581</v>
      </c>
      <c r="D10" s="34">
        <f>(NGDP_Prov_Comp!D$15*RGDP_Prov_Comp_1!D10)/100</f>
        <v>2285.8500438720312</v>
      </c>
      <c r="E10" s="34">
        <f>(NGDP_Prov_Comp!E$15*RGDP_Prov_Comp_1!E10)/100</f>
        <v>19101.853376843774</v>
      </c>
      <c r="F10" s="34">
        <f>(NGDP_Prov_Comp!F$15*RGDP_Prov_Comp_1!F10)/100</f>
        <v>15468.267293257739</v>
      </c>
      <c r="G10" s="34">
        <f>(NGDP_Prov_Comp!G$15*RGDP_Prov_Comp_1!G10)/100</f>
        <v>190911.20742600449</v>
      </c>
      <c r="H10" s="34">
        <f>(NGDP_Prov_Comp!H$15*RGDP_Prov_Comp_1!H10)/100</f>
        <v>379111.86195190041</v>
      </c>
      <c r="I10" s="34">
        <f>(NGDP_Prov_Comp!I$15*RGDP_Prov_Comp_1!I10)/100</f>
        <v>29002.760512911031</v>
      </c>
      <c r="J10" s="34">
        <f>(NGDP_Prov_Comp!J$15*RGDP_Prov_Comp_1!J10)/100</f>
        <v>31973.937400418316</v>
      </c>
      <c r="K10" s="34">
        <f>(NGDP_Prov_Comp!K$15*RGDP_Prov_Comp_1!K10)/100</f>
        <v>167797.07569016222</v>
      </c>
      <c r="L10" s="34">
        <f>(NGDP_Prov_Comp!L$15*RGDP_Prov_Comp_1!L10)/100</f>
        <v>109323.5093330219</v>
      </c>
      <c r="N10" s="9"/>
      <c r="O10" s="32"/>
    </row>
    <row r="11" spans="1:15">
      <c r="A11" s="5">
        <v>2003</v>
      </c>
      <c r="B11" s="92">
        <f>(NGDP_Prov_Comp!B$15*RGDP_Prov_Comp_1!B11)/100</f>
        <v>981262.96930951788</v>
      </c>
      <c r="C11" s="34">
        <f>(NGDP_Prov_Comp!C$15*RGDP_Prov_Comp_1!C11)/100</f>
        <v>18457.894744368725</v>
      </c>
      <c r="D11" s="34">
        <f>(NGDP_Prov_Comp!D$15*RGDP_Prov_Comp_1!D11)/100</f>
        <v>2324.1764755098611</v>
      </c>
      <c r="E11" s="34">
        <f>(NGDP_Prov_Comp!E$15*RGDP_Prov_Comp_1!E11)/100</f>
        <v>19421.393417072784</v>
      </c>
      <c r="F11" s="34">
        <f>(NGDP_Prov_Comp!F$15*RGDP_Prov_Comp_1!F11)/100</f>
        <v>15809.165717267882</v>
      </c>
      <c r="G11" s="34">
        <f>(NGDP_Prov_Comp!G$15*RGDP_Prov_Comp_1!G11)/100</f>
        <v>192977.79143485636</v>
      </c>
      <c r="H11" s="34">
        <f>(NGDP_Prov_Comp!H$15*RGDP_Prov_Comp_1!H11)/100</f>
        <v>383461.91868599021</v>
      </c>
      <c r="I11" s="34">
        <f>(NGDP_Prov_Comp!I$15*RGDP_Prov_Comp_1!I11)/100</f>
        <v>29231.453219168685</v>
      </c>
      <c r="J11" s="34">
        <f>(NGDP_Prov_Comp!J$15*RGDP_Prov_Comp_1!J11)/100</f>
        <v>33768.282536510582</v>
      </c>
      <c r="K11" s="34">
        <f>(NGDP_Prov_Comp!K$15*RGDP_Prov_Comp_1!K11)/100</f>
        <v>172589.75435176372</v>
      </c>
      <c r="L11" s="34">
        <f>(NGDP_Prov_Comp!L$15*RGDP_Prov_Comp_1!L11)/100</f>
        <v>112396.36883878551</v>
      </c>
      <c r="N11" s="9"/>
      <c r="O11" s="32"/>
    </row>
    <row r="12" spans="1:15">
      <c r="A12" s="5">
        <v>2004</v>
      </c>
      <c r="B12" s="92">
        <f>(NGDP_Prov_Comp!B$15*RGDP_Prov_Comp_1!B12)/100</f>
        <v>1013933.2256105576</v>
      </c>
      <c r="C12" s="34">
        <f>(NGDP_Prov_Comp!C$15*RGDP_Prov_Comp_1!C12)/100</f>
        <v>18191.62124429024</v>
      </c>
      <c r="D12" s="34">
        <f>(NGDP_Prov_Comp!D$15*RGDP_Prov_Comp_1!D12)/100</f>
        <v>2405.8273529835265</v>
      </c>
      <c r="E12" s="34">
        <f>(NGDP_Prov_Comp!E$15*RGDP_Prov_Comp_1!E12)/100</f>
        <v>19568.397107712397</v>
      </c>
      <c r="F12" s="34">
        <f>(NGDP_Prov_Comp!F$15*RGDP_Prov_Comp_1!F12)/100</f>
        <v>16347.42894860528</v>
      </c>
      <c r="G12" s="34">
        <f>(NGDP_Prov_Comp!G$15*RGDP_Prov_Comp_1!G12)/100</f>
        <v>198104.86549784671</v>
      </c>
      <c r="H12" s="34">
        <f>(NGDP_Prov_Comp!H$15*RGDP_Prov_Comp_1!H12)/100</f>
        <v>392537.24073498667</v>
      </c>
      <c r="I12" s="34">
        <f>(NGDP_Prov_Comp!I$15*RGDP_Prov_Comp_1!I12)/100</f>
        <v>29792.708016099543</v>
      </c>
      <c r="J12" s="34">
        <f>(NGDP_Prov_Comp!J$15*RGDP_Prov_Comp_1!J12)/100</f>
        <v>35740.891437883853</v>
      </c>
      <c r="K12" s="34">
        <f>(NGDP_Prov_Comp!K$15*RGDP_Prov_Comp_1!K12)/100</f>
        <v>183095.12132266638</v>
      </c>
      <c r="L12" s="34">
        <f>(NGDP_Prov_Comp!L$15*RGDP_Prov_Comp_1!L12)/100</f>
        <v>117813.43304702063</v>
      </c>
      <c r="N12" s="9"/>
      <c r="O12" s="32"/>
    </row>
    <row r="13" spans="1:15">
      <c r="A13" s="5">
        <v>2005</v>
      </c>
      <c r="B13" s="92">
        <f>(NGDP_Prov_Comp!B$15*RGDP_Prov_Comp_1!B13)/100</f>
        <v>1046549.5179476263</v>
      </c>
      <c r="C13" s="34">
        <f>(NGDP_Prov_Comp!C$15*RGDP_Prov_Comp_1!C13)/100</f>
        <v>18705.323380533173</v>
      </c>
      <c r="D13" s="34">
        <f>(NGDP_Prov_Comp!D$15*RGDP_Prov_Comp_1!D13)/100</f>
        <v>2400.6643304974905</v>
      </c>
      <c r="E13" s="34">
        <f>(NGDP_Prov_Comp!E$15*RGDP_Prov_Comp_1!E13)/100</f>
        <v>19608.542849604848</v>
      </c>
      <c r="F13" s="34">
        <f>(NGDP_Prov_Comp!F$15*RGDP_Prov_Comp_1!F13)/100</f>
        <v>16528.180478620059</v>
      </c>
      <c r="G13" s="34">
        <f>(NGDP_Prov_Comp!G$15*RGDP_Prov_Comp_1!G13)/100</f>
        <v>202023.85867742423</v>
      </c>
      <c r="H13" s="34">
        <f>(NGDP_Prov_Comp!H$15*RGDP_Prov_Comp_1!H13)/100</f>
        <v>402915.28717106697</v>
      </c>
      <c r="I13" s="34">
        <f>(NGDP_Prov_Comp!I$15*RGDP_Prov_Comp_1!I13)/100</f>
        <v>30748.898849240577</v>
      </c>
      <c r="J13" s="34">
        <f>(NGDP_Prov_Comp!J$15*RGDP_Prov_Comp_1!J13)/100</f>
        <v>36840.984123433154</v>
      </c>
      <c r="K13" s="34">
        <f>(NGDP_Prov_Comp!K$15*RGDP_Prov_Comp_1!K13)/100</f>
        <v>192571.20976140408</v>
      </c>
      <c r="L13" s="34">
        <f>(NGDP_Prov_Comp!L$15*RGDP_Prov_Comp_1!L13)/100</f>
        <v>124095.26387426788</v>
      </c>
      <c r="N13" s="9"/>
      <c r="O13" s="32"/>
    </row>
    <row r="14" spans="1:15">
      <c r="A14" s="5">
        <v>2006</v>
      </c>
      <c r="B14" s="92">
        <f>(NGDP_Prov_Comp!B$15*RGDP_Prov_Comp_1!B14)/100</f>
        <v>1074614.2698510194</v>
      </c>
      <c r="C14" s="34">
        <f>(NGDP_Prov_Comp!C$15*RGDP_Prov_Comp_1!C14)/100</f>
        <v>19253.452542066098</v>
      </c>
      <c r="D14" s="34">
        <f>(NGDP_Prov_Comp!D$15*RGDP_Prov_Comp_1!D14)/100</f>
        <v>2502.5384934825884</v>
      </c>
      <c r="E14" s="34">
        <f>(NGDP_Prov_Comp!E$15*RGDP_Prov_Comp_1!E14)/100</f>
        <v>19501.481663993854</v>
      </c>
      <c r="F14" s="34">
        <f>(NGDP_Prov_Comp!F$15*RGDP_Prov_Comp_1!F14)/100</f>
        <v>16936.579685594101</v>
      </c>
      <c r="G14" s="34">
        <f>(NGDP_Prov_Comp!G$15*RGDP_Prov_Comp_1!G14)/100</f>
        <v>204255.14390288931</v>
      </c>
      <c r="H14" s="34">
        <f>(NGDP_Prov_Comp!H$15*RGDP_Prov_Comp_1!H14)/100</f>
        <v>409810.15232826083</v>
      </c>
      <c r="I14" s="34">
        <f>(NGDP_Prov_Comp!I$15*RGDP_Prov_Comp_1!I14)/100</f>
        <v>32081.344437213138</v>
      </c>
      <c r="J14" s="34">
        <f>(NGDP_Prov_Comp!J$15*RGDP_Prov_Comp_1!J14)/100</f>
        <v>35936.623553081285</v>
      </c>
      <c r="K14" s="34">
        <f>(NGDP_Prov_Comp!K$15*RGDP_Prov_Comp_1!K14)/100</f>
        <v>205506.87091461464</v>
      </c>
      <c r="L14" s="34">
        <f>(NGDP_Prov_Comp!L$15*RGDP_Prov_Comp_1!L14)/100</f>
        <v>128760.47669491496</v>
      </c>
      <c r="N14" s="9"/>
      <c r="O14" s="32"/>
    </row>
    <row r="15" spans="1:15">
      <c r="A15" s="5">
        <v>2007</v>
      </c>
      <c r="B15" s="92">
        <f>(NGDP_Prov_Comp!B$15*RGDP_Prov_Comp_1!B15)/100</f>
        <v>1095647.824</v>
      </c>
      <c r="C15" s="34">
        <f>(NGDP_Prov_Comp!C$15*RGDP_Prov_Comp_1!C15)/100</f>
        <v>21426.320000000003</v>
      </c>
      <c r="D15" s="34">
        <f>(NGDP_Prov_Comp!D$15*RGDP_Prov_Comp_1!D15)/100</f>
        <v>2561.8720000000003</v>
      </c>
      <c r="E15" s="34">
        <f>(NGDP_Prov_Comp!E$15*RGDP_Prov_Comp_1!E15)/100</f>
        <v>19833.035</v>
      </c>
      <c r="F15" s="34">
        <f>(NGDP_Prov_Comp!F$15*RGDP_Prov_Comp_1!F15)/100</f>
        <v>17088.074000000001</v>
      </c>
      <c r="G15" s="34">
        <f>(NGDP_Prov_Comp!G$15*RGDP_Prov_Comp_1!G15)/100</f>
        <v>208217.36199999999</v>
      </c>
      <c r="H15" s="34">
        <f>(NGDP_Prov_Comp!H$15*RGDP_Prov_Comp_1!H15)/100</f>
        <v>415630.72100000002</v>
      </c>
      <c r="I15" s="34">
        <f>(NGDP_Prov_Comp!I$15*RGDP_Prov_Comp_1!I15)/100</f>
        <v>32975.400999999998</v>
      </c>
      <c r="J15" s="34">
        <f>(NGDP_Prov_Comp!J$15*RGDP_Prov_Comp_1!J15)/100</f>
        <v>37325.894999999997</v>
      </c>
      <c r="K15" s="34">
        <f>(NGDP_Prov_Comp!K$15*RGDP_Prov_Comp_1!K15)/100</f>
        <v>208651.58</v>
      </c>
      <c r="L15" s="34">
        <f>(NGDP_Prov_Comp!L$15*RGDP_Prov_Comp_1!L15)/100</f>
        <v>131937.56399999995</v>
      </c>
      <c r="N15" s="9"/>
      <c r="O15" s="32"/>
    </row>
    <row r="16" spans="1:15">
      <c r="A16" s="5">
        <v>2008</v>
      </c>
      <c r="B16" s="92">
        <f>(NGDP_Prov_Comp!B$15*RGDP_Prov_Comp_1!B16)/100</f>
        <v>1092221.5952386763</v>
      </c>
      <c r="C16" s="34">
        <f>(NGDP_Prov_Comp!C$15*RGDP_Prov_Comp_1!C16)/100</f>
        <v>21001.561186469829</v>
      </c>
      <c r="D16" s="34">
        <f>(NGDP_Prov_Comp!D$15*RGDP_Prov_Comp_1!D16)/100</f>
        <v>2524.6791697525473</v>
      </c>
      <c r="E16" s="34">
        <f>(NGDP_Prov_Comp!E$15*RGDP_Prov_Comp_1!E16)/100</f>
        <v>20291.193370454293</v>
      </c>
      <c r="F16" s="34">
        <f>(NGDP_Prov_Comp!F$15*RGDP_Prov_Comp_1!F16)/100</f>
        <v>16981.283423905588</v>
      </c>
      <c r="G16" s="34">
        <f>(NGDP_Prov_Comp!G$15*RGDP_Prov_Comp_1!G16)/100</f>
        <v>210146.59457407863</v>
      </c>
      <c r="H16" s="34">
        <f>(NGDP_Prov_Comp!H$15*RGDP_Prov_Comp_1!H16)/100</f>
        <v>408914.2275425971</v>
      </c>
      <c r="I16" s="34">
        <f>(NGDP_Prov_Comp!I$15*RGDP_Prov_Comp_1!I16)/100</f>
        <v>34220.328243524942</v>
      </c>
      <c r="J16" s="34">
        <f>(NGDP_Prov_Comp!J$15*RGDP_Prov_Comp_1!J16)/100</f>
        <v>39191.68543625388</v>
      </c>
      <c r="K16" s="34">
        <f>(NGDP_Prov_Comp!K$15*RGDP_Prov_Comp_1!K16)/100</f>
        <v>208660.578361969</v>
      </c>
      <c r="L16" s="34">
        <f>(NGDP_Prov_Comp!L$15*RGDP_Prov_Comp_1!L16)/100</f>
        <v>130006.70133880033</v>
      </c>
      <c r="N16" s="9"/>
      <c r="O16" s="32"/>
    </row>
    <row r="17" spans="1:15">
      <c r="A17" s="5">
        <v>2009</v>
      </c>
      <c r="B17" s="92">
        <f>(NGDP_Prov_Comp!B$15*RGDP_Prov_Comp_1!B17)/100</f>
        <v>1042240.2086710726</v>
      </c>
      <c r="C17" s="34">
        <f>(NGDP_Prov_Comp!C$15*RGDP_Prov_Comp_1!C17)/100</f>
        <v>18418.312402053532</v>
      </c>
      <c r="D17" s="34">
        <f>(NGDP_Prov_Comp!D$15*RGDP_Prov_Comp_1!D17)/100</f>
        <v>2487.5724793206073</v>
      </c>
      <c r="E17" s="34">
        <f>(NGDP_Prov_Comp!E$15*RGDP_Prov_Comp_1!E17)/100</f>
        <v>20076.812778828124</v>
      </c>
      <c r="F17" s="34">
        <f>(NGDP_Prov_Comp!F$15*RGDP_Prov_Comp_1!F17)/100</f>
        <v>16609.064811366552</v>
      </c>
      <c r="G17" s="34">
        <f>(NGDP_Prov_Comp!G$15*RGDP_Prov_Comp_1!G17)/100</f>
        <v>205741.76927869834</v>
      </c>
      <c r="H17" s="34">
        <f>(NGDP_Prov_Comp!H$15*RGDP_Prov_Comp_1!H17)/100</f>
        <v>388682.31807932758</v>
      </c>
      <c r="I17" s="34">
        <f>(NGDP_Prov_Comp!I$15*RGDP_Prov_Comp_1!I17)/100</f>
        <v>33805.019697229065</v>
      </c>
      <c r="J17" s="34">
        <f>(NGDP_Prov_Comp!J$15*RGDP_Prov_Comp_1!J17)/100</f>
        <v>36912.949545486954</v>
      </c>
      <c r="K17" s="34">
        <f>(NGDP_Prov_Comp!K$15*RGDP_Prov_Comp_1!K17)/100</f>
        <v>195584.38134720651</v>
      </c>
      <c r="L17" s="34">
        <f>(NGDP_Prov_Comp!L$15*RGDP_Prov_Comp_1!L17)/100</f>
        <v>124549.06649038642</v>
      </c>
      <c r="N17" s="52"/>
      <c r="O17" s="45"/>
    </row>
    <row r="18" spans="1:15">
      <c r="A18" s="5">
        <v>2010</v>
      </c>
      <c r="B18" s="92">
        <f>(NGDP_Prov_Comp!B$15*RGDP_Prov_Comp_1!B18)/100</f>
        <v>1077472.6897012645</v>
      </c>
      <c r="C18" s="34">
        <f>(NGDP_Prov_Comp!C$15*RGDP_Prov_Comp_1!C18)/100</f>
        <v>19678.94386223163</v>
      </c>
      <c r="D18" s="34">
        <f>(NGDP_Prov_Comp!D$15*RGDP_Prov_Comp_1!D18)/100</f>
        <v>2570.9072220878843</v>
      </c>
      <c r="E18" s="34">
        <f>(NGDP_Prov_Comp!E$15*RGDP_Prov_Comp_1!E18)/100</f>
        <v>20360.841191593045</v>
      </c>
      <c r="F18" s="34">
        <f>(NGDP_Prov_Comp!F$15*RGDP_Prov_Comp_1!F18)/100</f>
        <v>17099.095974312317</v>
      </c>
      <c r="G18" s="34">
        <f>(NGDP_Prov_Comp!G$15*RGDP_Prov_Comp_1!G18)/100</f>
        <v>211125.76318121035</v>
      </c>
      <c r="H18" s="34">
        <f>(NGDP_Prov_Comp!H$15*RGDP_Prov_Comp_1!H18)/100</f>
        <v>402164.28241869056</v>
      </c>
      <c r="I18" s="34">
        <f>(NGDP_Prov_Comp!I$15*RGDP_Prov_Comp_1!I18)/100</f>
        <v>34503.604417327049</v>
      </c>
      <c r="J18" s="34">
        <f>(NGDP_Prov_Comp!J$15*RGDP_Prov_Comp_1!J18)/100</f>
        <v>38572.986594630616</v>
      </c>
      <c r="K18" s="34">
        <f>(NGDP_Prov_Comp!K$15*RGDP_Prov_Comp_1!K18)/100</f>
        <v>202789.37309594278</v>
      </c>
      <c r="L18" s="34">
        <f>(NGDP_Prov_Comp!L$15*RGDP_Prov_Comp_1!L18)/100</f>
        <v>128889.51101669589</v>
      </c>
      <c r="N18" s="9"/>
      <c r="O18" s="32"/>
    </row>
    <row r="19" spans="1:15">
      <c r="A19" s="5">
        <v>2011</v>
      </c>
      <c r="B19" s="92" t="s">
        <v>25</v>
      </c>
      <c r="C19" s="34" t="s">
        <v>25</v>
      </c>
      <c r="D19" s="34" t="s">
        <v>25</v>
      </c>
      <c r="E19" s="34" t="s">
        <v>25</v>
      </c>
      <c r="F19" s="34" t="s">
        <v>25</v>
      </c>
      <c r="G19" s="34" t="s">
        <v>25</v>
      </c>
      <c r="H19" s="34" t="s">
        <v>25</v>
      </c>
      <c r="I19" s="34" t="s">
        <v>25</v>
      </c>
      <c r="J19" s="34" t="s">
        <v>25</v>
      </c>
      <c r="K19" s="34" t="s">
        <v>25</v>
      </c>
      <c r="L19" s="34" t="s">
        <v>25</v>
      </c>
      <c r="N19" s="9"/>
      <c r="O19" s="32"/>
    </row>
    <row r="20" spans="1:15">
      <c r="A20" s="5">
        <v>2012</v>
      </c>
      <c r="B20" s="92" t="s">
        <v>25</v>
      </c>
      <c r="C20" s="34" t="s">
        <v>25</v>
      </c>
      <c r="D20" s="34" t="s">
        <v>25</v>
      </c>
      <c r="E20" s="34" t="s">
        <v>25</v>
      </c>
      <c r="F20" s="34" t="s">
        <v>25</v>
      </c>
      <c r="G20" s="34" t="s">
        <v>25</v>
      </c>
      <c r="H20" s="34" t="s">
        <v>25</v>
      </c>
      <c r="I20" s="34" t="s">
        <v>25</v>
      </c>
      <c r="J20" s="34" t="s">
        <v>25</v>
      </c>
      <c r="K20" s="34" t="s">
        <v>25</v>
      </c>
      <c r="L20" s="34" t="s">
        <v>25</v>
      </c>
      <c r="N20" s="9"/>
      <c r="O20" s="32"/>
    </row>
    <row r="22" spans="1:15">
      <c r="A22" s="4"/>
      <c r="B22" s="31" t="s">
        <v>17</v>
      </c>
      <c r="C22" s="2"/>
      <c r="D22" s="2"/>
      <c r="E22" s="2"/>
      <c r="F22" s="2"/>
      <c r="G22" s="2"/>
      <c r="H22" s="2"/>
      <c r="I22" s="2"/>
      <c r="J22" s="2"/>
      <c r="K22" s="2"/>
      <c r="L22" s="2"/>
    </row>
    <row r="23" spans="1:15">
      <c r="A23" s="26" t="s">
        <v>18</v>
      </c>
      <c r="B23" s="15">
        <f>IF(ISERROR((POWER(VLOOKUP(VALUE(RIGHT($A23,4)),$A$3:$L$21,COLUMN(B$21),)/VLOOKUP(VALUE(LEFT($A23,4)),$A$3:$L$21,COLUMN(B$21),),1/(VALUE(RIGHT($A23,4))-VALUE(LEFT($A23,4))))-1)*100),"n.a.",(POWER(VLOOKUP(VALUE(RIGHT($A23,4)),$A$3:$L$21,COLUMN(B$21),)/VLOOKUP(VALUE(LEFT($A23,4)),$A$3:$L$21,COLUMN(B$21),),1/(VALUE(RIGHT($A23,4))-VALUE(LEFT($A23,4))))-1)*100)</f>
        <v>2.4955548804876271</v>
      </c>
      <c r="C23" s="28">
        <f t="shared" ref="C23:L25" si="0">IF(ISERROR((POWER(VLOOKUP(VALUE(RIGHT($A23,4)),$A$3:$L$21,COLUMN(C$21),)/VLOOKUP(VALUE(LEFT($A23,4)),$A$3:$L$21,COLUMN(C$21),),1/(VALUE(RIGHT($A23,4))-VALUE(LEFT($A23,4))))-1)*100),"n.a.",(POWER(VLOOKUP(VALUE(RIGHT($A23,4)),$A$3:$L$21,COLUMN(C$21),)/VLOOKUP(VALUE(LEFT($A23,4)),$A$3:$L$21,COLUMN(C$21),),1/(VALUE(RIGHT($A23,4))-VALUE(LEFT($A23,4))))-1)*100)</f>
        <v>4.5463962386701029</v>
      </c>
      <c r="D23" s="9">
        <f t="shared" si="0"/>
        <v>2.2315291748910226</v>
      </c>
      <c r="E23" s="9">
        <f t="shared" si="0"/>
        <v>2.5146600795936447</v>
      </c>
      <c r="F23" s="9">
        <f t="shared" si="0"/>
        <v>2.5118199028038912</v>
      </c>
      <c r="G23" s="9">
        <f t="shared" si="0"/>
        <v>2.4143717560089817</v>
      </c>
      <c r="H23" s="9">
        <f t="shared" si="0"/>
        <v>2.4537174226217706</v>
      </c>
      <c r="I23" s="9">
        <f t="shared" si="0"/>
        <v>2.4157712327884662</v>
      </c>
      <c r="J23" s="9">
        <f t="shared" si="0"/>
        <v>1.705896315346811</v>
      </c>
      <c r="K23" s="9">
        <f t="shared" si="0"/>
        <v>2.7135970361726214</v>
      </c>
      <c r="L23" s="9">
        <f t="shared" si="0"/>
        <v>2.2899531067867462</v>
      </c>
    </row>
    <row r="24" spans="1:15">
      <c r="A24" s="26" t="s">
        <v>19</v>
      </c>
      <c r="B24" s="16">
        <f>IF(ISERROR((POWER(VLOOKUP(VALUE(RIGHT($A24,4)),$A$3:$L$21,COLUMN(B$21),)/VLOOKUP(VALUE(LEFT($A24,4)),$A$3:$L$21,COLUMN(B$21),),1/(VALUE(RIGHT($A24,4))-VALUE(LEFT($A24,4))))-1)*100),"n.a.",(POWER(VLOOKUP(VALUE(RIGHT($A24,4)),$A$3:$L$21,COLUMN(B$21),)/VLOOKUP(VALUE(LEFT($A24,4)),$A$3:$L$21,COLUMN(B$21),),1/(VALUE(RIGHT($A24,4))-VALUE(LEFT($A24,4))))-1)*100)</f>
        <v>5.9043184506082369</v>
      </c>
      <c r="C24" s="28">
        <f t="shared" si="0"/>
        <v>8.6977764541824385</v>
      </c>
      <c r="D24" s="9">
        <f t="shared" si="0"/>
        <v>4.3544448970710192</v>
      </c>
      <c r="E24" s="9">
        <f t="shared" si="0"/>
        <v>5.7696042265738878</v>
      </c>
      <c r="F24" s="9">
        <f t="shared" si="0"/>
        <v>5.4857988035050376</v>
      </c>
      <c r="G24" s="9">
        <f t="shared" si="0"/>
        <v>5.9705451268024623</v>
      </c>
      <c r="H24" s="9">
        <f t="shared" si="0"/>
        <v>7.536071267900879</v>
      </c>
      <c r="I24" s="9">
        <f t="shared" si="0"/>
        <v>3.9715257646913971</v>
      </c>
      <c r="J24" s="9">
        <f t="shared" si="0"/>
        <v>2.642602910011127</v>
      </c>
      <c r="K24" s="9">
        <f t="shared" si="0"/>
        <v>4.3740108400653455</v>
      </c>
      <c r="L24" s="9">
        <f t="shared" si="0"/>
        <v>3.0386693316128977</v>
      </c>
    </row>
    <row r="25" spans="1:15">
      <c r="A25" s="26" t="s">
        <v>20</v>
      </c>
      <c r="B25" s="16">
        <f>IF(ISERROR((POWER(VLOOKUP(VALUE(RIGHT($A25,4)),$A$3:$L$21,COLUMN(B$21),)/VLOOKUP(VALUE(LEFT($A25,4)),$A$3:$L$21,COLUMN(B$21),),1/(VALUE(RIGHT($A25,4))-VALUE(LEFT($A25,4))))-1)*100),"n.a.",(POWER(VLOOKUP(VALUE(RIGHT($A25,4)),$A$3:$L$21,COLUMN(B$21),)/VLOOKUP(VALUE(LEFT($A25,4)),$A$3:$L$21,COLUMN(B$21),),1/(VALUE(RIGHT($A25,4))-VALUE(LEFT($A25,4))))-1)*100)</f>
        <v>1.4944838500478008</v>
      </c>
      <c r="C25" s="28">
        <f t="shared" si="0"/>
        <v>3.332179372920141</v>
      </c>
      <c r="D25" s="9">
        <f t="shared" si="0"/>
        <v>1.6031162770696383</v>
      </c>
      <c r="E25" s="9">
        <f t="shared" si="0"/>
        <v>1.5578515906310653</v>
      </c>
      <c r="F25" s="9">
        <f t="shared" si="0"/>
        <v>1.6360850461273557</v>
      </c>
      <c r="G25" s="9">
        <f t="shared" si="0"/>
        <v>1.370975622364945</v>
      </c>
      <c r="H25" s="9">
        <f t="shared" si="0"/>
        <v>0.9763777330573653</v>
      </c>
      <c r="I25" s="9">
        <f t="shared" si="0"/>
        <v>1.9536002646369788</v>
      </c>
      <c r="J25" s="9">
        <f t="shared" si="0"/>
        <v>1.4265548177955001</v>
      </c>
      <c r="K25" s="9">
        <f t="shared" si="0"/>
        <v>2.2206429474898037</v>
      </c>
      <c r="L25" s="9">
        <f t="shared" si="0"/>
        <v>2.0664009299752095</v>
      </c>
    </row>
    <row r="27" spans="1:15">
      <c r="B27" s="1" t="s">
        <v>16</v>
      </c>
      <c r="C27" s="116" t="s">
        <v>258</v>
      </c>
    </row>
  </sheetData>
  <mergeCells count="1">
    <mergeCell ref="B4:L4"/>
  </mergeCells>
  <pageMargins left="0.70866141732283472" right="0.70866141732283472" top="0.74803149606299213" bottom="0.74803149606299213" header="0.31496062992125984" footer="0.31496062992125984"/>
  <pageSetup scale="82" orientation="landscape" horizontalDpi="300" verticalDpi="300" r:id="rId1"/>
</worksheet>
</file>

<file path=xl/worksheets/sheet68.xml><?xml version="1.0" encoding="utf-8"?>
<worksheet xmlns="http://schemas.openxmlformats.org/spreadsheetml/2006/main" xmlns:r="http://schemas.openxmlformats.org/officeDocument/2006/relationships">
  <sheetPr codeName="Sheet60">
    <tabColor theme="0"/>
  </sheetPr>
  <dimension ref="A1:O62"/>
  <sheetViews>
    <sheetView zoomScaleNormal="100" workbookViewId="0"/>
  </sheetViews>
  <sheetFormatPr defaultRowHeight="11.25"/>
  <cols>
    <col min="1" max="1" width="9.140625" style="1" customWidth="1"/>
    <col min="2" max="12" width="12.7109375" style="1" customWidth="1"/>
    <col min="13" max="16384" width="9.140625" style="1"/>
  </cols>
  <sheetData>
    <row r="1" spans="1:15" ht="12.75">
      <c r="A1" s="7"/>
      <c r="B1" s="7" t="s">
        <v>229</v>
      </c>
    </row>
    <row r="3" spans="1:15" ht="22.5">
      <c r="A3" s="4"/>
      <c r="B3" s="94" t="s">
        <v>31</v>
      </c>
      <c r="C3" s="3" t="s">
        <v>32</v>
      </c>
      <c r="D3" s="3" t="s">
        <v>33</v>
      </c>
      <c r="E3" s="3" t="s">
        <v>180</v>
      </c>
      <c r="F3" s="3" t="s">
        <v>34</v>
      </c>
      <c r="G3" s="3" t="s">
        <v>35</v>
      </c>
      <c r="H3" s="3" t="s">
        <v>36</v>
      </c>
      <c r="I3" s="3" t="s">
        <v>37</v>
      </c>
      <c r="J3" s="3" t="s">
        <v>38</v>
      </c>
      <c r="K3" s="3" t="s">
        <v>39</v>
      </c>
      <c r="L3" s="3" t="s">
        <v>40</v>
      </c>
    </row>
    <row r="4" spans="1:15">
      <c r="A4" s="5"/>
      <c r="B4" s="146" t="s">
        <v>190</v>
      </c>
      <c r="C4" s="146"/>
      <c r="D4" s="146"/>
      <c r="E4" s="146"/>
      <c r="F4" s="146"/>
      <c r="G4" s="146"/>
      <c r="H4" s="146"/>
      <c r="I4" s="146"/>
      <c r="J4" s="146"/>
      <c r="K4" s="146"/>
      <c r="L4" s="146"/>
    </row>
    <row r="5" spans="1:15">
      <c r="A5" s="5">
        <v>1997</v>
      </c>
      <c r="B5" s="87">
        <f t="shared" ref="B5:L5" si="0">(B33/B$43)*100</f>
        <v>71.378906181217857</v>
      </c>
      <c r="C5" s="11">
        <f t="shared" si="0"/>
        <v>51.527174432134423</v>
      </c>
      <c r="D5" s="11">
        <f t="shared" si="0"/>
        <v>75.322692527550856</v>
      </c>
      <c r="E5" s="11">
        <f t="shared" si="0"/>
        <v>74.334230562505937</v>
      </c>
      <c r="F5" s="11">
        <f t="shared" si="0"/>
        <v>72.480097065484955</v>
      </c>
      <c r="G5" s="11">
        <f t="shared" si="0"/>
        <v>74.358826019181606</v>
      </c>
      <c r="H5" s="11">
        <f t="shared" si="0"/>
        <v>70.605004350560023</v>
      </c>
      <c r="I5" s="11">
        <f t="shared" si="0"/>
        <v>76.719446962626279</v>
      </c>
      <c r="J5" s="11">
        <f t="shared" si="0"/>
        <v>82.941775251148925</v>
      </c>
      <c r="K5" s="11">
        <f t="shared" si="0"/>
        <v>68.621516950984216</v>
      </c>
      <c r="L5" s="11">
        <f t="shared" si="0"/>
        <v>72.781395942249944</v>
      </c>
      <c r="N5" s="32"/>
      <c r="O5" s="32"/>
    </row>
    <row r="6" spans="1:15">
      <c r="A6" s="5">
        <v>1998</v>
      </c>
      <c r="B6" s="87">
        <f t="shared" ref="B6:L6" si="1">(B34/B$43)*100</f>
        <v>74.713583747593916</v>
      </c>
      <c r="C6" s="11">
        <f t="shared" si="1"/>
        <v>56.318606258823763</v>
      </c>
      <c r="D6" s="11">
        <f t="shared" si="1"/>
        <v>80.403439285158868</v>
      </c>
      <c r="E6" s="11">
        <f t="shared" si="1"/>
        <v>78.389727351873972</v>
      </c>
      <c r="F6" s="11">
        <f t="shared" si="1"/>
        <v>76.06742361739164</v>
      </c>
      <c r="G6" s="11">
        <f t="shared" si="1"/>
        <v>77.792208087940878</v>
      </c>
      <c r="H6" s="11">
        <f t="shared" si="1"/>
        <v>74.609948048409819</v>
      </c>
      <c r="I6" s="11">
        <f t="shared" si="1"/>
        <v>80.832254556164813</v>
      </c>
      <c r="J6" s="11">
        <f t="shared" si="1"/>
        <v>86.730159010521447</v>
      </c>
      <c r="K6" s="11">
        <f t="shared" si="1"/>
        <v>71.815451600554439</v>
      </c>
      <c r="L6" s="11">
        <f t="shared" si="1"/>
        <v>73.329128929222122</v>
      </c>
      <c r="N6" s="9"/>
      <c r="O6" s="32"/>
    </row>
    <row r="7" spans="1:15">
      <c r="A7" s="5">
        <v>1999</v>
      </c>
      <c r="B7" s="87">
        <f t="shared" ref="B7:L7" si="2">(B35/B$43)*100</f>
        <v>79.688883203243108</v>
      </c>
      <c r="C7" s="11">
        <f t="shared" si="2"/>
        <v>61.166339133171242</v>
      </c>
      <c r="D7" s="11">
        <f t="shared" si="2"/>
        <v>83.568857951726102</v>
      </c>
      <c r="E7" s="11">
        <f t="shared" si="2"/>
        <v>84.11684608288445</v>
      </c>
      <c r="F7" s="11">
        <f t="shared" si="2"/>
        <v>81.972778665668329</v>
      </c>
      <c r="G7" s="11">
        <f t="shared" si="2"/>
        <v>83.644380341884627</v>
      </c>
      <c r="H7" s="11">
        <f t="shared" si="2"/>
        <v>81.838774935639719</v>
      </c>
      <c r="I7" s="11">
        <f t="shared" si="2"/>
        <v>81.684641940738544</v>
      </c>
      <c r="J7" s="11">
        <f t="shared" si="2"/>
        <v>86.618210175596772</v>
      </c>
      <c r="K7" s="11">
        <f t="shared" si="2"/>
        <v>72.899034678739966</v>
      </c>
      <c r="L7" s="11">
        <f t="shared" si="2"/>
        <v>75.729034181546069</v>
      </c>
      <c r="N7" s="9"/>
      <c r="O7" s="32"/>
    </row>
    <row r="8" spans="1:15">
      <c r="A8" s="5">
        <v>2000</v>
      </c>
      <c r="B8" s="87">
        <f t="shared" ref="B8:L8" si="3">(B36/B$43)*100</f>
        <v>84.78341341424499</v>
      </c>
      <c r="C8" s="11">
        <f t="shared" si="3"/>
        <v>66.175664112445276</v>
      </c>
      <c r="D8" s="11">
        <f t="shared" si="3"/>
        <v>85.597029376980217</v>
      </c>
      <c r="E8" s="11">
        <f t="shared" si="3"/>
        <v>87.957218741992378</v>
      </c>
      <c r="F8" s="11">
        <f t="shared" si="3"/>
        <v>85.074764228601694</v>
      </c>
      <c r="G8" s="11">
        <f t="shared" si="3"/>
        <v>88.488743777464279</v>
      </c>
      <c r="H8" s="11">
        <f t="shared" si="3"/>
        <v>87.800700683862715</v>
      </c>
      <c r="I8" s="11">
        <f t="shared" si="3"/>
        <v>86.228079842558998</v>
      </c>
      <c r="J8" s="11">
        <f t="shared" si="3"/>
        <v>89.692534613581657</v>
      </c>
      <c r="K8" s="11">
        <f t="shared" si="3"/>
        <v>78.025656664440376</v>
      </c>
      <c r="L8" s="11">
        <f t="shared" si="3"/>
        <v>79.61980423820431</v>
      </c>
      <c r="N8" s="9"/>
      <c r="O8" s="32"/>
    </row>
    <row r="9" spans="1:15">
      <c r="A9" s="5">
        <v>2001</v>
      </c>
      <c r="B9" s="87">
        <f t="shared" ref="B9:L9" si="4">(B37/B$43)*100</f>
        <v>85.776882405051452</v>
      </c>
      <c r="C9" s="11">
        <f t="shared" si="4"/>
        <v>66.237376539196774</v>
      </c>
      <c r="D9" s="11">
        <f t="shared" si="4"/>
        <v>84.867933466926061</v>
      </c>
      <c r="E9" s="11">
        <f t="shared" si="4"/>
        <v>91.988287646752397</v>
      </c>
      <c r="F9" s="11">
        <f t="shared" si="4"/>
        <v>86.320229967612065</v>
      </c>
      <c r="G9" s="11">
        <f t="shared" si="4"/>
        <v>89.331611775694682</v>
      </c>
      <c r="H9" s="11">
        <f t="shared" si="4"/>
        <v>88.978364746907502</v>
      </c>
      <c r="I9" s="11">
        <f t="shared" si="4"/>
        <v>86.941181466596547</v>
      </c>
      <c r="J9" s="11">
        <f t="shared" si="4"/>
        <v>87.013900103397773</v>
      </c>
      <c r="K9" s="11">
        <f t="shared" si="4"/>
        <v>79.526242723695546</v>
      </c>
      <c r="L9" s="11">
        <f t="shared" si="4"/>
        <v>80.176816943106189</v>
      </c>
      <c r="N9" s="9"/>
      <c r="O9" s="32"/>
    </row>
    <row r="10" spans="1:15">
      <c r="A10" s="5">
        <v>2002</v>
      </c>
      <c r="B10" s="87">
        <f t="shared" ref="B10:L10" si="5">(B38/B$43)*100</f>
        <v>87.959637750662509</v>
      </c>
      <c r="C10" s="11">
        <f t="shared" si="5"/>
        <v>79.806458810171691</v>
      </c>
      <c r="D10" s="11">
        <f t="shared" si="5"/>
        <v>89.225770993712047</v>
      </c>
      <c r="E10" s="11">
        <f t="shared" si="5"/>
        <v>96.313314512094465</v>
      </c>
      <c r="F10" s="11">
        <f t="shared" si="5"/>
        <v>90.520835134829937</v>
      </c>
      <c r="G10" s="11">
        <f t="shared" si="5"/>
        <v>91.688419059888247</v>
      </c>
      <c r="H10" s="11">
        <f t="shared" si="5"/>
        <v>91.213628540201299</v>
      </c>
      <c r="I10" s="11">
        <f t="shared" si="5"/>
        <v>87.952715155491305</v>
      </c>
      <c r="J10" s="11">
        <f t="shared" si="5"/>
        <v>85.661542477195297</v>
      </c>
      <c r="K10" s="11">
        <f t="shared" si="5"/>
        <v>80.419748410322228</v>
      </c>
      <c r="L10" s="11">
        <f t="shared" si="5"/>
        <v>82.860033199507868</v>
      </c>
      <c r="N10" s="9"/>
      <c r="O10" s="32"/>
    </row>
    <row r="11" spans="1:15">
      <c r="A11" s="5">
        <v>2003</v>
      </c>
      <c r="B11" s="87">
        <f t="shared" ref="B11:L11" si="6">(B39/B$43)*100</f>
        <v>89.560071020550652</v>
      </c>
      <c r="C11" s="11">
        <f t="shared" si="6"/>
        <v>86.145893202233154</v>
      </c>
      <c r="D11" s="11">
        <f t="shared" si="6"/>
        <v>90.721803255973001</v>
      </c>
      <c r="E11" s="11">
        <f t="shared" si="6"/>
        <v>97.924465000302689</v>
      </c>
      <c r="F11" s="11">
        <f t="shared" si="6"/>
        <v>92.515784501330472</v>
      </c>
      <c r="G11" s="11">
        <f t="shared" si="6"/>
        <v>92.680931878704882</v>
      </c>
      <c r="H11" s="11">
        <f t="shared" si="6"/>
        <v>92.260244325392435</v>
      </c>
      <c r="I11" s="11">
        <f t="shared" si="6"/>
        <v>88.64624032674746</v>
      </c>
      <c r="J11" s="11">
        <f t="shared" si="6"/>
        <v>90.468781891259638</v>
      </c>
      <c r="K11" s="11">
        <f t="shared" si="6"/>
        <v>82.716725342680718</v>
      </c>
      <c r="L11" s="11">
        <f t="shared" si="6"/>
        <v>85.189058696570712</v>
      </c>
      <c r="N11" s="9"/>
      <c r="O11" s="32"/>
    </row>
    <row r="12" spans="1:15">
      <c r="A12" s="5">
        <v>2004</v>
      </c>
      <c r="B12" s="87">
        <f t="shared" ref="B12:L12" si="7">(B40/B$43)*100</f>
        <v>92.541891965694049</v>
      </c>
      <c r="C12" s="11">
        <f t="shared" si="7"/>
        <v>84.903152964625932</v>
      </c>
      <c r="D12" s="11">
        <f t="shared" si="7"/>
        <v>93.908960048883245</v>
      </c>
      <c r="E12" s="11">
        <f t="shared" si="7"/>
        <v>98.66567122839443</v>
      </c>
      <c r="F12" s="11">
        <f t="shared" si="7"/>
        <v>95.665719545721061</v>
      </c>
      <c r="G12" s="11">
        <f t="shared" si="7"/>
        <v>95.143298135650539</v>
      </c>
      <c r="H12" s="11">
        <f t="shared" si="7"/>
        <v>94.443750401931098</v>
      </c>
      <c r="I12" s="11">
        <f t="shared" si="7"/>
        <v>90.348281181173647</v>
      </c>
      <c r="J12" s="11">
        <f t="shared" si="7"/>
        <v>95.753608688777206</v>
      </c>
      <c r="K12" s="11">
        <f t="shared" si="7"/>
        <v>87.751610279043362</v>
      </c>
      <c r="L12" s="11">
        <f t="shared" si="7"/>
        <v>89.294837251217317</v>
      </c>
      <c r="N12" s="9"/>
      <c r="O12" s="32"/>
    </row>
    <row r="13" spans="1:15">
      <c r="A13" s="5">
        <v>2005</v>
      </c>
      <c r="B13" s="87">
        <f t="shared" ref="B13:L13" si="8">(B41/B$43)*100</f>
        <v>95.518787608857266</v>
      </c>
      <c r="C13" s="11">
        <f t="shared" si="8"/>
        <v>87.300681500757804</v>
      </c>
      <c r="D13" s="11">
        <f t="shared" si="8"/>
        <v>93.707426854171089</v>
      </c>
      <c r="E13" s="11">
        <f t="shared" si="8"/>
        <v>98.868089778517756</v>
      </c>
      <c r="F13" s="11">
        <f t="shared" si="8"/>
        <v>96.723483750246274</v>
      </c>
      <c r="G13" s="11">
        <f t="shared" si="8"/>
        <v>97.025462592031218</v>
      </c>
      <c r="H13" s="11">
        <f t="shared" si="8"/>
        <v>96.940689610638032</v>
      </c>
      <c r="I13" s="11">
        <f t="shared" si="8"/>
        <v>93.247990674140951</v>
      </c>
      <c r="J13" s="11">
        <f t="shared" si="8"/>
        <v>98.70087274111755</v>
      </c>
      <c r="K13" s="11">
        <f t="shared" si="8"/>
        <v>92.293195077364913</v>
      </c>
      <c r="L13" s="11">
        <f t="shared" si="8"/>
        <v>94.056052053733481</v>
      </c>
      <c r="N13" s="9"/>
      <c r="O13" s="32"/>
    </row>
    <row r="14" spans="1:15">
      <c r="A14" s="5">
        <v>2006</v>
      </c>
      <c r="B14" s="87">
        <f t="shared" ref="B14:L14" si="9">(B42/B$43)*100</f>
        <v>98.080263229822222</v>
      </c>
      <c r="C14" s="11">
        <f t="shared" si="9"/>
        <v>89.85888636996971</v>
      </c>
      <c r="D14" s="11">
        <f t="shared" si="9"/>
        <v>97.683978492391034</v>
      </c>
      <c r="E14" s="11">
        <f t="shared" si="9"/>
        <v>98.328277361452024</v>
      </c>
      <c r="F14" s="11">
        <f t="shared" si="9"/>
        <v>99.113450033011901</v>
      </c>
      <c r="G14" s="11">
        <f t="shared" si="9"/>
        <v>98.097076027161137</v>
      </c>
      <c r="H14" s="11">
        <f t="shared" si="9"/>
        <v>98.599581701339361</v>
      </c>
      <c r="I14" s="11">
        <f t="shared" si="9"/>
        <v>97.288716632174214</v>
      </c>
      <c r="J14" s="11">
        <f t="shared" si="9"/>
        <v>96.277995619612838</v>
      </c>
      <c r="K14" s="11">
        <f t="shared" si="9"/>
        <v>98.492841949538388</v>
      </c>
      <c r="L14" s="11">
        <f t="shared" si="9"/>
        <v>97.591976682936945</v>
      </c>
      <c r="N14" s="9"/>
      <c r="O14" s="32"/>
    </row>
    <row r="15" spans="1:15">
      <c r="A15" s="5">
        <v>2007</v>
      </c>
      <c r="B15" s="87">
        <f t="shared" ref="B15:L15" si="10">(B43/B$43)*100</f>
        <v>100</v>
      </c>
      <c r="C15" s="11">
        <f t="shared" si="10"/>
        <v>100</v>
      </c>
      <c r="D15" s="11">
        <f t="shared" si="10"/>
        <v>100</v>
      </c>
      <c r="E15" s="11">
        <f t="shared" si="10"/>
        <v>100</v>
      </c>
      <c r="F15" s="11">
        <f t="shared" si="10"/>
        <v>100</v>
      </c>
      <c r="G15" s="11">
        <f t="shared" si="10"/>
        <v>100</v>
      </c>
      <c r="H15" s="11">
        <f t="shared" si="10"/>
        <v>100</v>
      </c>
      <c r="I15" s="11">
        <f t="shared" si="10"/>
        <v>100</v>
      </c>
      <c r="J15" s="11">
        <f t="shared" si="10"/>
        <v>100</v>
      </c>
      <c r="K15" s="11">
        <f t="shared" si="10"/>
        <v>100</v>
      </c>
      <c r="L15" s="11">
        <f t="shared" si="10"/>
        <v>100</v>
      </c>
      <c r="N15" s="9"/>
      <c r="O15" s="32"/>
    </row>
    <row r="16" spans="1:15">
      <c r="A16" s="5">
        <v>2008</v>
      </c>
      <c r="B16" s="87">
        <f t="shared" ref="B16:L16" si="11">(B44/B$43)*100</f>
        <v>99.687287403281161</v>
      </c>
      <c r="C16" s="11">
        <f t="shared" si="11"/>
        <v>98.017583917676149</v>
      </c>
      <c r="D16" s="11">
        <f t="shared" si="11"/>
        <v>98.548216685007958</v>
      </c>
      <c r="E16" s="11">
        <f t="shared" si="11"/>
        <v>102.31007695218757</v>
      </c>
      <c r="F16" s="11">
        <f t="shared" si="11"/>
        <v>99.375057855587386</v>
      </c>
      <c r="G16" s="11">
        <f t="shared" si="11"/>
        <v>100.92654740966252</v>
      </c>
      <c r="H16" s="11">
        <f t="shared" si="11"/>
        <v>98.384023817767101</v>
      </c>
      <c r="I16" s="11">
        <f t="shared" si="11"/>
        <v>103.77532101436748</v>
      </c>
      <c r="J16" s="11">
        <f t="shared" si="11"/>
        <v>104.9986488904121</v>
      </c>
      <c r="K16" s="11">
        <f t="shared" si="11"/>
        <v>100.00431262584688</v>
      </c>
      <c r="L16" s="11">
        <f t="shared" si="11"/>
        <v>98.536533036793344</v>
      </c>
      <c r="N16" s="9"/>
      <c r="O16" s="32"/>
    </row>
    <row r="17" spans="1:15">
      <c r="A17" s="5">
        <v>2009</v>
      </c>
      <c r="B17" s="87">
        <f t="shared" ref="B17:L17" si="12">(B45/B$43)*100</f>
        <v>95.12547607369433</v>
      </c>
      <c r="C17" s="11">
        <f t="shared" si="12"/>
        <v>85.961156195060695</v>
      </c>
      <c r="D17" s="11">
        <f t="shared" si="12"/>
        <v>97.099795747820608</v>
      </c>
      <c r="E17" s="11">
        <f t="shared" si="12"/>
        <v>101.2291501468541</v>
      </c>
      <c r="F17" s="11">
        <f t="shared" si="12"/>
        <v>97.196821662678616</v>
      </c>
      <c r="G17" s="11">
        <f t="shared" si="12"/>
        <v>98.811053652047676</v>
      </c>
      <c r="H17" s="11">
        <f t="shared" si="12"/>
        <v>93.516262980793371</v>
      </c>
      <c r="I17" s="11">
        <f t="shared" si="12"/>
        <v>102.51587144377432</v>
      </c>
      <c r="J17" s="11">
        <f t="shared" si="12"/>
        <v>98.893675678739797</v>
      </c>
      <c r="K17" s="11">
        <f t="shared" si="12"/>
        <v>93.737311429516382</v>
      </c>
      <c r="L17" s="11">
        <f t="shared" si="12"/>
        <v>94.400004603985622</v>
      </c>
      <c r="N17" s="52"/>
      <c r="O17" s="45"/>
    </row>
    <row r="18" spans="1:15">
      <c r="A18" s="5">
        <v>2010</v>
      </c>
      <c r="B18" s="87">
        <f t="shared" ref="B18:L18" si="13">(B46/B$43)*100</f>
        <v>98.341151791605668</v>
      </c>
      <c r="C18" s="11">
        <f t="shared" si="13"/>
        <v>91.844721175785793</v>
      </c>
      <c r="D18" s="11">
        <f t="shared" si="13"/>
        <v>100.35268046521779</v>
      </c>
      <c r="E18" s="11">
        <f t="shared" si="13"/>
        <v>102.66124771923735</v>
      </c>
      <c r="F18" s="11">
        <f t="shared" si="13"/>
        <v>100.06450097484547</v>
      </c>
      <c r="G18" s="11">
        <f t="shared" si="13"/>
        <v>101.39681011865396</v>
      </c>
      <c r="H18" s="11">
        <f t="shared" si="13"/>
        <v>96.759999225054997</v>
      </c>
      <c r="I18" s="11">
        <f t="shared" si="13"/>
        <v>104.63437402118947</v>
      </c>
      <c r="J18" s="11">
        <f t="shared" si="13"/>
        <v>103.34108959646009</v>
      </c>
      <c r="K18" s="11">
        <f t="shared" si="13"/>
        <v>97.190432536356923</v>
      </c>
      <c r="L18" s="11">
        <f t="shared" si="13"/>
        <v>97.689776216192641</v>
      </c>
      <c r="N18" s="9"/>
      <c r="O18" s="32"/>
    </row>
    <row r="19" spans="1:15">
      <c r="A19" s="5">
        <v>2011</v>
      </c>
      <c r="B19" s="87" t="s">
        <v>25</v>
      </c>
      <c r="C19" s="11" t="s">
        <v>25</v>
      </c>
      <c r="D19" s="11" t="s">
        <v>25</v>
      </c>
      <c r="E19" s="11" t="s">
        <v>25</v>
      </c>
      <c r="F19" s="11" t="s">
        <v>25</v>
      </c>
      <c r="G19" s="11" t="s">
        <v>25</v>
      </c>
      <c r="H19" s="11" t="s">
        <v>25</v>
      </c>
      <c r="I19" s="11" t="s">
        <v>25</v>
      </c>
      <c r="J19" s="11" t="s">
        <v>25</v>
      </c>
      <c r="K19" s="11" t="s">
        <v>25</v>
      </c>
      <c r="L19" s="11" t="s">
        <v>25</v>
      </c>
      <c r="N19" s="9"/>
      <c r="O19" s="32"/>
    </row>
    <row r="20" spans="1:15">
      <c r="A20" s="5">
        <v>2012</v>
      </c>
      <c r="B20" s="87" t="s">
        <v>25</v>
      </c>
      <c r="C20" s="11" t="s">
        <v>25</v>
      </c>
      <c r="D20" s="11" t="s">
        <v>25</v>
      </c>
      <c r="E20" s="11" t="s">
        <v>25</v>
      </c>
      <c r="F20" s="11" t="s">
        <v>25</v>
      </c>
      <c r="G20" s="11" t="s">
        <v>25</v>
      </c>
      <c r="H20" s="11" t="s">
        <v>25</v>
      </c>
      <c r="I20" s="11" t="s">
        <v>25</v>
      </c>
      <c r="J20" s="11" t="s">
        <v>25</v>
      </c>
      <c r="K20" s="11" t="s">
        <v>25</v>
      </c>
      <c r="L20" s="11" t="s">
        <v>25</v>
      </c>
      <c r="N20" s="9"/>
      <c r="O20" s="32"/>
    </row>
    <row r="22" spans="1:15">
      <c r="A22" s="4"/>
      <c r="B22" s="31" t="s">
        <v>17</v>
      </c>
      <c r="C22" s="2"/>
      <c r="D22" s="2"/>
      <c r="E22" s="2"/>
      <c r="F22" s="2"/>
      <c r="G22" s="2"/>
      <c r="H22" s="2"/>
      <c r="I22" s="2"/>
      <c r="J22" s="2"/>
      <c r="K22" s="2"/>
      <c r="L22" s="2"/>
    </row>
    <row r="23" spans="1:15">
      <c r="A23" s="26" t="s">
        <v>18</v>
      </c>
      <c r="B23" s="30">
        <f>IF(ISERROR((POWER(VLOOKUP(VALUE(RIGHT($A23,4)),$A$3:$L$21,COLUMN(B$21),)/VLOOKUP(VALUE(LEFT($A23,4)),$A$3:$L$21,COLUMN(B$21),),1/(VALUE(RIGHT($A23,4))-VALUE(LEFT($A23,4))))-1)*100),"n.a.",(POWER(VLOOKUP(VALUE(RIGHT($A23,4)),$A$3:$L$21,COLUMN(B$21),)/VLOOKUP(VALUE(LEFT($A23,4)),$A$3:$L$21,COLUMN(B$21),),1/(VALUE(RIGHT($A23,4))-VALUE(LEFT($A23,4))))-1)*100)</f>
        <v>2.4955548804876271</v>
      </c>
      <c r="C23" s="28">
        <f t="shared" ref="C23:L25" si="14">IF(ISERROR((POWER(VLOOKUP(VALUE(RIGHT($A23,4)),$A$3:$L$21,COLUMN(C$21),)/VLOOKUP(VALUE(LEFT($A23,4)),$A$3:$L$21,COLUMN(C$21),),1/(VALUE(RIGHT($A23,4))-VALUE(LEFT($A23,4))))-1)*100),"n.a.",(POWER(VLOOKUP(VALUE(RIGHT($A23,4)),$A$3:$L$21,COLUMN(C$21),)/VLOOKUP(VALUE(LEFT($A23,4)),$A$3:$L$21,COLUMN(C$21),),1/(VALUE(RIGHT($A23,4))-VALUE(LEFT($A23,4))))-1)*100)</f>
        <v>4.5463962386701029</v>
      </c>
      <c r="D23" s="9">
        <f t="shared" si="14"/>
        <v>2.2315291748910226</v>
      </c>
      <c r="E23" s="9">
        <f t="shared" si="14"/>
        <v>2.5146600795936447</v>
      </c>
      <c r="F23" s="9">
        <f t="shared" si="14"/>
        <v>2.5118199028038912</v>
      </c>
      <c r="G23" s="9">
        <f t="shared" si="14"/>
        <v>2.4143717560089817</v>
      </c>
      <c r="H23" s="9">
        <f t="shared" si="14"/>
        <v>2.4537174226217706</v>
      </c>
      <c r="I23" s="9">
        <f t="shared" si="14"/>
        <v>2.4157712327884662</v>
      </c>
      <c r="J23" s="9">
        <f t="shared" si="14"/>
        <v>1.705896315346811</v>
      </c>
      <c r="K23" s="9">
        <f t="shared" si="14"/>
        <v>2.7135970361726214</v>
      </c>
      <c r="L23" s="9">
        <f t="shared" si="14"/>
        <v>2.2899531067867462</v>
      </c>
    </row>
    <row r="24" spans="1:15">
      <c r="A24" s="26" t="s">
        <v>19</v>
      </c>
      <c r="B24" s="30">
        <f>IF(ISERROR((POWER(VLOOKUP(VALUE(RIGHT($A24,4)),$A$3:$L$21,COLUMN(B$21),)/VLOOKUP(VALUE(LEFT($A24,4)),$A$3:$L$21,COLUMN(B$21),),1/(VALUE(RIGHT($A24,4))-VALUE(LEFT($A24,4))))-1)*100),"n.a.",(POWER(VLOOKUP(VALUE(RIGHT($A24,4)),$A$3:$L$21,COLUMN(B$21),)/VLOOKUP(VALUE(LEFT($A24,4)),$A$3:$L$21,COLUMN(B$21),),1/(VALUE(RIGHT($A24,4))-VALUE(LEFT($A24,4))))-1)*100)</f>
        <v>5.9043184506082369</v>
      </c>
      <c r="C24" s="28">
        <f t="shared" si="14"/>
        <v>8.6977764541824385</v>
      </c>
      <c r="D24" s="9">
        <f t="shared" si="14"/>
        <v>4.3544448970710192</v>
      </c>
      <c r="E24" s="9">
        <f t="shared" si="14"/>
        <v>5.7696042265738656</v>
      </c>
      <c r="F24" s="9">
        <f t="shared" si="14"/>
        <v>5.4857988035050376</v>
      </c>
      <c r="G24" s="9">
        <f t="shared" si="14"/>
        <v>5.9705451268024845</v>
      </c>
      <c r="H24" s="9">
        <f t="shared" si="14"/>
        <v>7.536071267900879</v>
      </c>
      <c r="I24" s="9">
        <f t="shared" si="14"/>
        <v>3.9715257646913971</v>
      </c>
      <c r="J24" s="9">
        <f t="shared" si="14"/>
        <v>2.642602910011127</v>
      </c>
      <c r="K24" s="9">
        <f t="shared" si="14"/>
        <v>4.3740108400653455</v>
      </c>
      <c r="L24" s="9">
        <f t="shared" si="14"/>
        <v>3.0386693316128977</v>
      </c>
    </row>
    <row r="25" spans="1:15">
      <c r="A25" s="26" t="s">
        <v>20</v>
      </c>
      <c r="B25" s="30">
        <f>IF(ISERROR((POWER(VLOOKUP(VALUE(RIGHT($A25,4)),$A$3:$L$21,COLUMN(B$21),)/VLOOKUP(VALUE(LEFT($A25,4)),$A$3:$L$21,COLUMN(B$21),),1/(VALUE(RIGHT($A25,4))-VALUE(LEFT($A25,4))))-1)*100),"n.a.",(POWER(VLOOKUP(VALUE(RIGHT($A25,4)),$A$3:$L$21,COLUMN(B$21),)/VLOOKUP(VALUE(LEFT($A25,4)),$A$3:$L$21,COLUMN(B$21),),1/(VALUE(RIGHT($A25,4))-VALUE(LEFT($A25,4))))-1)*100)</f>
        <v>1.4944838500478008</v>
      </c>
      <c r="C25" s="28">
        <f t="shared" si="14"/>
        <v>3.332179372920141</v>
      </c>
      <c r="D25" s="9">
        <f t="shared" si="14"/>
        <v>1.6031162770696383</v>
      </c>
      <c r="E25" s="9">
        <f t="shared" si="14"/>
        <v>1.5578515906310875</v>
      </c>
      <c r="F25" s="9">
        <f t="shared" si="14"/>
        <v>1.6360850461273557</v>
      </c>
      <c r="G25" s="9">
        <f t="shared" si="14"/>
        <v>1.370975622364945</v>
      </c>
      <c r="H25" s="9">
        <f t="shared" si="14"/>
        <v>0.9763777330573653</v>
      </c>
      <c r="I25" s="9">
        <f t="shared" si="14"/>
        <v>1.9536002646369788</v>
      </c>
      <c r="J25" s="9">
        <f t="shared" si="14"/>
        <v>1.4265548177955001</v>
      </c>
      <c r="K25" s="9">
        <f t="shared" si="14"/>
        <v>2.2206429474898037</v>
      </c>
      <c r="L25" s="9">
        <f t="shared" si="14"/>
        <v>2.0664009299752095</v>
      </c>
    </row>
    <row r="29" spans="1:15" ht="12.75">
      <c r="B29" s="7" t="s">
        <v>230</v>
      </c>
    </row>
    <row r="31" spans="1:15" ht="22.5">
      <c r="A31" s="4"/>
      <c r="B31" s="94" t="s">
        <v>31</v>
      </c>
      <c r="C31" s="3" t="s">
        <v>32</v>
      </c>
      <c r="D31" s="3" t="s">
        <v>33</v>
      </c>
      <c r="E31" s="3" t="str">
        <f>E3</f>
        <v>Nova Scotia</v>
      </c>
      <c r="F31" s="3" t="s">
        <v>34</v>
      </c>
      <c r="G31" s="3" t="s">
        <v>35</v>
      </c>
      <c r="H31" s="3" t="s">
        <v>36</v>
      </c>
      <c r="I31" s="3" t="s">
        <v>37</v>
      </c>
      <c r="J31" s="3" t="s">
        <v>38</v>
      </c>
      <c r="K31" s="3" t="s">
        <v>39</v>
      </c>
      <c r="L31" s="3" t="s">
        <v>40</v>
      </c>
    </row>
    <row r="32" spans="1:15">
      <c r="A32" s="5"/>
      <c r="B32" s="146" t="s">
        <v>221</v>
      </c>
      <c r="C32" s="146"/>
      <c r="D32" s="146"/>
      <c r="E32" s="146"/>
      <c r="F32" s="146"/>
      <c r="G32" s="146"/>
      <c r="H32" s="146"/>
      <c r="I32" s="146"/>
      <c r="J32" s="146"/>
      <c r="K32" s="146"/>
      <c r="L32" s="146"/>
    </row>
    <row r="33" spans="1:12">
      <c r="A33" s="5">
        <v>1997</v>
      </c>
      <c r="B33" s="87">
        <v>81.14961362468982</v>
      </c>
      <c r="C33" s="11">
        <v>64.565168283745862</v>
      </c>
      <c r="D33" s="11">
        <v>84.418090971158904</v>
      </c>
      <c r="E33" s="11">
        <v>77.179599662854528</v>
      </c>
      <c r="F33" s="11">
        <v>80.070071113983872</v>
      </c>
      <c r="G33" s="11">
        <v>81.099474482822274</v>
      </c>
      <c r="H33" s="11">
        <v>77.40620067475956</v>
      </c>
      <c r="I33" s="11">
        <v>87.228059789810899</v>
      </c>
      <c r="J33" s="11">
        <v>96.824984529312687</v>
      </c>
      <c r="K33" s="11">
        <v>85.329186309877258</v>
      </c>
      <c r="L33" s="11">
        <v>87.836551751073017</v>
      </c>
    </row>
    <row r="34" spans="1:12">
      <c r="A34" s="5">
        <v>1998</v>
      </c>
      <c r="B34" s="87">
        <v>84.940758804013726</v>
      </c>
      <c r="C34" s="11">
        <v>70.568982884869499</v>
      </c>
      <c r="D34" s="11">
        <v>90.112350265305793</v>
      </c>
      <c r="E34" s="11">
        <v>81.390332945069915</v>
      </c>
      <c r="F34" s="11">
        <v>84.033055488311263</v>
      </c>
      <c r="G34" s="11">
        <v>84.844093600441113</v>
      </c>
      <c r="H34" s="11">
        <v>81.796930176420105</v>
      </c>
      <c r="I34" s="11">
        <v>91.904217411853367</v>
      </c>
      <c r="J34" s="11">
        <v>101.24748691465031</v>
      </c>
      <c r="K34" s="11">
        <v>89.300766316909446</v>
      </c>
      <c r="L34" s="11">
        <v>88.497585745174007</v>
      </c>
    </row>
    <row r="35" spans="1:12">
      <c r="A35" s="5">
        <v>1999</v>
      </c>
      <c r="B35" s="87">
        <v>90.597102534863723</v>
      </c>
      <c r="C35" s="11">
        <v>76.643344467399743</v>
      </c>
      <c r="D35" s="11">
        <v>93.660000939879538</v>
      </c>
      <c r="E35" s="11">
        <v>87.336674590583314</v>
      </c>
      <c r="F35" s="11">
        <v>90.556807770839683</v>
      </c>
      <c r="G35" s="11">
        <v>91.226766912891776</v>
      </c>
      <c r="H35" s="11">
        <v>89.722091145149321</v>
      </c>
      <c r="I35" s="11">
        <v>92.873360187112141</v>
      </c>
      <c r="J35" s="11">
        <v>101.11679952368438</v>
      </c>
      <c r="K35" s="11">
        <v>90.648175503837919</v>
      </c>
      <c r="L35" s="11">
        <v>91.39392208448642</v>
      </c>
    </row>
    <row r="36" spans="1:12">
      <c r="A36" s="5">
        <v>2000</v>
      </c>
      <c r="B36" s="87">
        <v>96.388997932819493</v>
      </c>
      <c r="C36" s="11">
        <v>82.92018603380042</v>
      </c>
      <c r="D36" s="11">
        <v>95.933079000911164</v>
      </c>
      <c r="E36" s="11">
        <v>91.324049211174668</v>
      </c>
      <c r="F36" s="11">
        <v>93.983627196788035</v>
      </c>
      <c r="G36" s="11">
        <v>96.510273254532549</v>
      </c>
      <c r="H36" s="11">
        <v>96.258313685178152</v>
      </c>
      <c r="I36" s="11">
        <v>98.039133516322281</v>
      </c>
      <c r="J36" s="11">
        <v>104.70571976616316</v>
      </c>
      <c r="K36" s="11">
        <v>97.023005178189337</v>
      </c>
      <c r="L36" s="11">
        <v>96.089515250964809</v>
      </c>
    </row>
    <row r="37" spans="1:12">
      <c r="A37" s="5">
        <v>2001</v>
      </c>
      <c r="B37" s="87">
        <v>97.518458008144506</v>
      </c>
      <c r="C37" s="11">
        <v>82.997513643208862</v>
      </c>
      <c r="D37" s="11">
        <v>95.115942985239144</v>
      </c>
      <c r="E37" s="11">
        <v>95.509419557090197</v>
      </c>
      <c r="F37" s="11">
        <v>95.359515672799461</v>
      </c>
      <c r="G37" s="11">
        <v>97.429547473537042</v>
      </c>
      <c r="H37" s="11">
        <v>97.549419062622619</v>
      </c>
      <c r="I37" s="11">
        <v>98.849911924671105</v>
      </c>
      <c r="J37" s="11">
        <v>101.57872201113688</v>
      </c>
      <c r="K37" s="11">
        <v>98.888947423617253</v>
      </c>
      <c r="L37" s="11">
        <v>96.761748513967092</v>
      </c>
    </row>
    <row r="38" spans="1:12">
      <c r="A38" s="5">
        <v>2002</v>
      </c>
      <c r="B38" s="87">
        <v>99.999999998769354</v>
      </c>
      <c r="C38" s="11">
        <v>99.999999999905398</v>
      </c>
      <c r="D38" s="11">
        <v>99.999999999520597</v>
      </c>
      <c r="E38" s="11">
        <v>99.999999999938836</v>
      </c>
      <c r="F38" s="11">
        <v>99.999999999924754</v>
      </c>
      <c r="G38" s="11">
        <v>99.999999999994088</v>
      </c>
      <c r="H38" s="11">
        <v>99.999999999997087</v>
      </c>
      <c r="I38" s="11">
        <v>99.999999999957964</v>
      </c>
      <c r="J38" s="11">
        <v>99.999999999959044</v>
      </c>
      <c r="K38" s="11">
        <v>99.99999999999153</v>
      </c>
      <c r="L38" s="11">
        <v>99.999999999989086</v>
      </c>
    </row>
    <row r="39" spans="1:12">
      <c r="A39" s="5">
        <v>2003</v>
      </c>
      <c r="B39" s="87">
        <v>101.81950870844045</v>
      </c>
      <c r="C39" s="11">
        <v>107.94351044576354</v>
      </c>
      <c r="D39" s="11">
        <v>101.67668179850355</v>
      </c>
      <c r="E39" s="11">
        <v>101.67282218072353</v>
      </c>
      <c r="F39" s="11">
        <v>102.20385656347455</v>
      </c>
      <c r="G39" s="11">
        <v>101.08248438460137</v>
      </c>
      <c r="H39" s="11">
        <v>101.1474335600268</v>
      </c>
      <c r="I39" s="11">
        <v>100.78852047943354</v>
      </c>
      <c r="J39" s="11">
        <v>105.61189919654677</v>
      </c>
      <c r="K39" s="11">
        <v>102.85623491462783</v>
      </c>
      <c r="L39" s="11">
        <v>102.8107947910735</v>
      </c>
    </row>
    <row r="40" spans="1:12">
      <c r="A40" s="5">
        <v>2004</v>
      </c>
      <c r="B40" s="87">
        <v>105.20949645891208</v>
      </c>
      <c r="C40" s="11">
        <v>106.3863178874995</v>
      </c>
      <c r="D40" s="11">
        <v>105.24869553108265</v>
      </c>
      <c r="E40" s="11">
        <v>102.44240033494458</v>
      </c>
      <c r="F40" s="11">
        <v>105.68364664682544</v>
      </c>
      <c r="G40" s="11">
        <v>103.7680648343386</v>
      </c>
      <c r="H40" s="11">
        <v>103.54127109448719</v>
      </c>
      <c r="I40" s="11">
        <v>102.72369763845181</v>
      </c>
      <c r="J40" s="11">
        <v>111.78132674207843</v>
      </c>
      <c r="K40" s="11">
        <v>109.11699180070131</v>
      </c>
      <c r="L40" s="11">
        <v>107.76587192067156</v>
      </c>
    </row>
    <row r="41" spans="1:12">
      <c r="A41" s="5">
        <v>2005</v>
      </c>
      <c r="B41" s="87">
        <v>108.59388470703692</v>
      </c>
      <c r="C41" s="11">
        <v>109.39049646135703</v>
      </c>
      <c r="D41" s="11">
        <v>105.02282671261605</v>
      </c>
      <c r="E41" s="11">
        <v>102.65256707165031</v>
      </c>
      <c r="F41" s="11">
        <v>106.85217785066253</v>
      </c>
      <c r="G41" s="11">
        <v>105.82084802732965</v>
      </c>
      <c r="H41" s="11">
        <v>106.27873395904844</v>
      </c>
      <c r="I41" s="11">
        <v>106.02059357604703</v>
      </c>
      <c r="J41" s="11">
        <v>115.22191859591268</v>
      </c>
      <c r="K41" s="11">
        <v>114.76434197039949</v>
      </c>
      <c r="L41" s="11">
        <v>113.51196520433189</v>
      </c>
    </row>
    <row r="42" spans="1:12">
      <c r="A42" s="5">
        <v>2006</v>
      </c>
      <c r="B42" s="87">
        <v>111.5059881290569</v>
      </c>
      <c r="C42" s="11">
        <v>112.59600752819242</v>
      </c>
      <c r="D42" s="11">
        <v>109.4795566393108</v>
      </c>
      <c r="E42" s="11">
        <v>102.09209169002733</v>
      </c>
      <c r="F42" s="11">
        <v>109.49241672959464</v>
      </c>
      <c r="G42" s="11">
        <v>106.98960352133582</v>
      </c>
      <c r="H42" s="11">
        <v>108.09742280768924</v>
      </c>
      <c r="I42" s="11">
        <v>110.61479621196109</v>
      </c>
      <c r="J42" s="11">
        <v>112.39348818077191</v>
      </c>
      <c r="K42" s="11">
        <v>122.47345197723605</v>
      </c>
      <c r="L42" s="11">
        <v>117.77931158674207</v>
      </c>
    </row>
    <row r="43" spans="1:12">
      <c r="A43" s="5">
        <v>2007</v>
      </c>
      <c r="B43" s="87">
        <v>113.68850822491723</v>
      </c>
      <c r="C43" s="11">
        <v>125.30314148854322</v>
      </c>
      <c r="D43" s="11">
        <v>112.07524338071322</v>
      </c>
      <c r="E43" s="11">
        <v>103.82780460471166</v>
      </c>
      <c r="F43" s="11">
        <v>110.47180447570517</v>
      </c>
      <c r="G43" s="11">
        <v>109.06502808678265</v>
      </c>
      <c r="H43" s="11">
        <v>109.63273975656314</v>
      </c>
      <c r="I43" s="11">
        <v>113.6974564380057</v>
      </c>
      <c r="J43" s="11">
        <v>116.73850027459045</v>
      </c>
      <c r="K43" s="11">
        <v>124.34756633378885</v>
      </c>
      <c r="L43" s="11">
        <v>120.68544524863046</v>
      </c>
    </row>
    <row r="44" spans="1:12">
      <c r="A44" s="5">
        <v>2008</v>
      </c>
      <c r="B44" s="87">
        <v>113.33298993867618</v>
      </c>
      <c r="C44" s="11">
        <v>122.81911186001733</v>
      </c>
      <c r="D44" s="11">
        <v>110.4481536970753</v>
      </c>
      <c r="E44" s="11">
        <v>106.22630678884744</v>
      </c>
      <c r="F44" s="11">
        <v>109.78141961184338</v>
      </c>
      <c r="G44" s="11">
        <v>110.07556727936843</v>
      </c>
      <c r="H44" s="11">
        <v>107.86110079416771</v>
      </c>
      <c r="I44" s="11">
        <v>117.98990040371105</v>
      </c>
      <c r="J44" s="11">
        <v>122.57384802324999</v>
      </c>
      <c r="K44" s="11">
        <v>124.35292897907453</v>
      </c>
      <c r="L44" s="11">
        <v>118.9192536280179</v>
      </c>
    </row>
    <row r="45" spans="1:12">
      <c r="A45" s="5">
        <v>2009</v>
      </c>
      <c r="B45" s="87">
        <v>108.14673469003364</v>
      </c>
      <c r="C45" s="11">
        <v>107.71202917228453</v>
      </c>
      <c r="D45" s="11">
        <v>108.82483240654537</v>
      </c>
      <c r="E45" s="11">
        <v>105.10400421748587</v>
      </c>
      <c r="F45" s="11">
        <v>107.37508278379417</v>
      </c>
      <c r="G45" s="11">
        <v>107.76830341845167</v>
      </c>
      <c r="H45" s="11">
        <v>102.5244412237964</v>
      </c>
      <c r="I45" s="11">
        <v>116.55793827682723</v>
      </c>
      <c r="J45" s="11">
        <v>115.44699385377825</v>
      </c>
      <c r="K45" s="11">
        <v>116.56006550932811</v>
      </c>
      <c r="L45" s="11">
        <v>113.9270658710477</v>
      </c>
    </row>
    <row r="46" spans="1:12">
      <c r="A46" s="5">
        <v>2010</v>
      </c>
      <c r="B46" s="87">
        <v>111.80258844307794</v>
      </c>
      <c r="C46" s="11">
        <v>115.08432092465289</v>
      </c>
      <c r="D46" s="11">
        <v>112.47051087046229</v>
      </c>
      <c r="E46" s="11">
        <v>106.59091968668876</v>
      </c>
      <c r="F46" s="11">
        <v>110.54305986652138</v>
      </c>
      <c r="G46" s="11">
        <v>110.58845943501161</v>
      </c>
      <c r="H46" s="11">
        <v>106.08063813885707</v>
      </c>
      <c r="I46" s="11">
        <v>118.96662182192186</v>
      </c>
      <c r="J46" s="11">
        <v>120.63883816232833</v>
      </c>
      <c r="K46" s="11">
        <v>120.85393756824271</v>
      </c>
      <c r="L46" s="11">
        <v>117.8973413889028</v>
      </c>
    </row>
    <row r="47" spans="1:12">
      <c r="A47" s="5">
        <v>2011</v>
      </c>
      <c r="B47" s="87" t="s">
        <v>25</v>
      </c>
      <c r="C47" s="11" t="s">
        <v>25</v>
      </c>
      <c r="D47" s="11" t="s">
        <v>25</v>
      </c>
      <c r="E47" s="11" t="s">
        <v>25</v>
      </c>
      <c r="F47" s="11" t="s">
        <v>25</v>
      </c>
      <c r="G47" s="11" t="s">
        <v>25</v>
      </c>
      <c r="H47" s="11" t="s">
        <v>25</v>
      </c>
      <c r="I47" s="11" t="s">
        <v>25</v>
      </c>
      <c r="J47" s="11" t="s">
        <v>25</v>
      </c>
      <c r="K47" s="11" t="s">
        <v>25</v>
      </c>
      <c r="L47" s="11" t="s">
        <v>25</v>
      </c>
    </row>
    <row r="48" spans="1:12">
      <c r="A48" s="5">
        <v>2012</v>
      </c>
      <c r="B48" s="87" t="s">
        <v>25</v>
      </c>
      <c r="C48" s="11" t="s">
        <v>25</v>
      </c>
      <c r="D48" s="11" t="s">
        <v>25</v>
      </c>
      <c r="E48" s="11" t="s">
        <v>25</v>
      </c>
      <c r="F48" s="11" t="s">
        <v>25</v>
      </c>
      <c r="G48" s="11" t="s">
        <v>25</v>
      </c>
      <c r="H48" s="11" t="s">
        <v>25</v>
      </c>
      <c r="I48" s="11" t="s">
        <v>25</v>
      </c>
      <c r="J48" s="11" t="s">
        <v>25</v>
      </c>
      <c r="K48" s="11" t="s">
        <v>25</v>
      </c>
      <c r="L48" s="11" t="s">
        <v>25</v>
      </c>
    </row>
    <row r="50" spans="2:3">
      <c r="B50" s="1" t="s">
        <v>16</v>
      </c>
      <c r="C50" s="116" t="s">
        <v>188</v>
      </c>
    </row>
    <row r="52" spans="2:3">
      <c r="C52" s="84"/>
    </row>
    <row r="53" spans="2:3">
      <c r="C53" s="84"/>
    </row>
    <row r="54" spans="2:3">
      <c r="C54" s="84"/>
    </row>
    <row r="55" spans="2:3">
      <c r="C55" s="84"/>
    </row>
    <row r="56" spans="2:3">
      <c r="C56" s="84"/>
    </row>
    <row r="57" spans="2:3">
      <c r="C57" s="84"/>
    </row>
    <row r="58" spans="2:3">
      <c r="C58" s="84"/>
    </row>
    <row r="59" spans="2:3">
      <c r="C59" s="84"/>
    </row>
    <row r="60" spans="2:3">
      <c r="C60" s="84"/>
    </row>
    <row r="61" spans="2:3">
      <c r="C61" s="84"/>
    </row>
    <row r="62" spans="2:3">
      <c r="C62" s="84"/>
    </row>
  </sheetData>
  <sortState ref="B48:C58">
    <sortCondition ref="C48"/>
  </sortState>
  <mergeCells count="2">
    <mergeCell ref="B4:L4"/>
    <mergeCell ref="B32:L32"/>
  </mergeCells>
  <pageMargins left="0.70866141732283472" right="0.70866141732283472" top="0.74803149606299213" bottom="0.74803149606299213" header="0.31496062992125984" footer="0.31496062992125984"/>
  <pageSetup scale="82" orientation="landscape" horizontalDpi="300" verticalDpi="300" r:id="rId1"/>
</worksheet>
</file>

<file path=xl/worksheets/sheet69.xml><?xml version="1.0" encoding="utf-8"?>
<worksheet xmlns="http://schemas.openxmlformats.org/spreadsheetml/2006/main" xmlns:r="http://schemas.openxmlformats.org/officeDocument/2006/relationships">
  <sheetPr codeName="Sheet54">
    <tabColor theme="6"/>
  </sheetPr>
  <dimension ref="A1:L48"/>
  <sheetViews>
    <sheetView zoomScaleNormal="100" workbookViewId="0"/>
  </sheetViews>
  <sheetFormatPr defaultRowHeight="11.25"/>
  <cols>
    <col min="1" max="1" width="9.140625" style="1" customWidth="1"/>
    <col min="2" max="12" width="12.7109375" style="1" customWidth="1"/>
    <col min="13" max="16384" width="9.140625" style="1"/>
  </cols>
  <sheetData>
    <row r="1" spans="1:12" ht="12.75">
      <c r="B1" s="7" t="str">
        <f>'Table of Contents'!B115</f>
        <v>Table 89: Hours Worked, Provincial Comparison, Business Sector Industries, 1997-2010</v>
      </c>
    </row>
    <row r="3" spans="1:12" ht="22.5">
      <c r="A3" s="4"/>
      <c r="B3" s="94" t="s">
        <v>31</v>
      </c>
      <c r="C3" s="3" t="s">
        <v>32</v>
      </c>
      <c r="D3" s="3" t="s">
        <v>33</v>
      </c>
      <c r="E3" s="3" t="s">
        <v>180</v>
      </c>
      <c r="F3" s="3" t="s">
        <v>34</v>
      </c>
      <c r="G3" s="3" t="s">
        <v>35</v>
      </c>
      <c r="H3" s="3" t="s">
        <v>36</v>
      </c>
      <c r="I3" s="3" t="s">
        <v>37</v>
      </c>
      <c r="J3" s="3" t="s">
        <v>38</v>
      </c>
      <c r="K3" s="3" t="s">
        <v>39</v>
      </c>
      <c r="L3" s="3" t="s">
        <v>40</v>
      </c>
    </row>
    <row r="4" spans="1:12">
      <c r="A4" s="5"/>
      <c r="B4" s="146" t="s">
        <v>24</v>
      </c>
      <c r="C4" s="146"/>
      <c r="D4" s="146"/>
      <c r="E4" s="146"/>
      <c r="F4" s="146"/>
      <c r="G4" s="146"/>
      <c r="H4" s="146"/>
      <c r="I4" s="146"/>
      <c r="J4" s="146"/>
      <c r="K4" s="146"/>
      <c r="L4" s="146"/>
    </row>
    <row r="5" spans="1:12">
      <c r="A5" s="5">
        <v>1997</v>
      </c>
      <c r="B5" s="92">
        <v>20346.465989219698</v>
      </c>
      <c r="C5" s="34">
        <v>243.01899927033602</v>
      </c>
      <c r="D5" s="34">
        <v>82.582998930996354</v>
      </c>
      <c r="E5" s="34">
        <v>531.80599912237085</v>
      </c>
      <c r="F5" s="34">
        <v>447.83899873964901</v>
      </c>
      <c r="G5" s="34">
        <v>4425.5249984473567</v>
      </c>
      <c r="H5" s="34">
        <v>8096.4769990281711</v>
      </c>
      <c r="I5" s="34">
        <v>762.95099914080163</v>
      </c>
      <c r="J5" s="34">
        <v>711.80599914213826</v>
      </c>
      <c r="K5" s="34">
        <v>2361.9349990272999</v>
      </c>
      <c r="L5" s="34">
        <v>2682.5249983705812</v>
      </c>
    </row>
    <row r="6" spans="1:12">
      <c r="A6" s="5">
        <v>1998</v>
      </c>
      <c r="B6" s="92">
        <v>20892.100989100938</v>
      </c>
      <c r="C6" s="34">
        <v>251.5599985092974</v>
      </c>
      <c r="D6" s="34">
        <v>84.964999148090868</v>
      </c>
      <c r="E6" s="34">
        <v>556.48699885735175</v>
      </c>
      <c r="F6" s="34">
        <v>458.97699917207683</v>
      </c>
      <c r="G6" s="34">
        <v>4563.651998900621</v>
      </c>
      <c r="H6" s="34">
        <v>8426.0829990227467</v>
      </c>
      <c r="I6" s="34">
        <v>772.80799894144047</v>
      </c>
      <c r="J6" s="34">
        <v>709.17999912040159</v>
      </c>
      <c r="K6" s="34">
        <v>2422.7049988364533</v>
      </c>
      <c r="L6" s="34">
        <v>2645.6839985924594</v>
      </c>
    </row>
    <row r="7" spans="1:12">
      <c r="A7" s="5">
        <v>1999</v>
      </c>
      <c r="B7" s="92">
        <v>21503.586983859874</v>
      </c>
      <c r="C7" s="34">
        <v>271.94799781221082</v>
      </c>
      <c r="D7" s="34">
        <v>84.433998762352942</v>
      </c>
      <c r="E7" s="34">
        <v>564.60799844798225</v>
      </c>
      <c r="F7" s="34">
        <v>473.10399884124826</v>
      </c>
      <c r="G7" s="34">
        <v>4745.5639982223802</v>
      </c>
      <c r="H7" s="34">
        <v>8743.716998725653</v>
      </c>
      <c r="I7" s="34">
        <v>773.56599748042152</v>
      </c>
      <c r="J7" s="34">
        <v>699.85899869127252</v>
      </c>
      <c r="K7" s="34">
        <v>2459.3719986874248</v>
      </c>
      <c r="L7" s="34">
        <v>2687.4149981889286</v>
      </c>
    </row>
    <row r="8" spans="1:12">
      <c r="A8" s="5">
        <v>2000</v>
      </c>
      <c r="B8" s="92">
        <v>22018.921986042456</v>
      </c>
      <c r="C8" s="34">
        <v>264.36499873314466</v>
      </c>
      <c r="D8" s="34">
        <v>88.112998540637051</v>
      </c>
      <c r="E8" s="34">
        <v>570.47599843131673</v>
      </c>
      <c r="F8" s="34">
        <v>486.94599837179618</v>
      </c>
      <c r="G8" s="34">
        <v>4849.6229984135416</v>
      </c>
      <c r="H8" s="34">
        <v>8988.5609989261429</v>
      </c>
      <c r="I8" s="34">
        <v>776.9369986686155</v>
      </c>
      <c r="J8" s="34">
        <v>698.55299878484584</v>
      </c>
      <c r="K8" s="34">
        <v>2543.004998907988</v>
      </c>
      <c r="L8" s="34">
        <v>2752.3429982644266</v>
      </c>
    </row>
    <row r="9" spans="1:12">
      <c r="A9" s="5">
        <v>2001</v>
      </c>
      <c r="B9" s="92">
        <v>22084.962984804926</v>
      </c>
      <c r="C9" s="34">
        <v>274.10099767174245</v>
      </c>
      <c r="D9" s="34">
        <v>88.401998588586082</v>
      </c>
      <c r="E9" s="34">
        <v>573.17699871971502</v>
      </c>
      <c r="F9" s="34">
        <v>472.02299706917267</v>
      </c>
      <c r="G9" s="34">
        <v>4805.1139986130902</v>
      </c>
      <c r="H9" s="34">
        <v>9107.9769984990762</v>
      </c>
      <c r="I9" s="34">
        <v>773.67299898243255</v>
      </c>
      <c r="J9" s="34">
        <v>666.15699897515663</v>
      </c>
      <c r="K9" s="34">
        <v>2647.1979988515632</v>
      </c>
      <c r="L9" s="34">
        <v>2677.1409988343903</v>
      </c>
    </row>
    <row r="10" spans="1:12">
      <c r="A10" s="5">
        <v>2002</v>
      </c>
      <c r="B10" s="92">
        <v>22329.107983061269</v>
      </c>
      <c r="C10" s="34">
        <v>270.91499795152549</v>
      </c>
      <c r="D10" s="34">
        <v>89.944998801403983</v>
      </c>
      <c r="E10" s="34">
        <v>578.04199896521914</v>
      </c>
      <c r="F10" s="34">
        <v>488.02799885324737</v>
      </c>
      <c r="G10" s="34">
        <v>4949.9909987345181</v>
      </c>
      <c r="H10" s="34">
        <v>9140.5159983174817</v>
      </c>
      <c r="I10" s="34">
        <v>776.36699830419366</v>
      </c>
      <c r="J10" s="34">
        <v>665.71699881095685</v>
      </c>
      <c r="K10" s="34">
        <v>2664.4199980612166</v>
      </c>
      <c r="L10" s="34">
        <v>2705.1669962615056</v>
      </c>
    </row>
    <row r="11" spans="1:12">
      <c r="A11" s="5">
        <v>2003</v>
      </c>
      <c r="B11" s="92">
        <v>22626.447985996881</v>
      </c>
      <c r="C11" s="34">
        <v>271.0299977979808</v>
      </c>
      <c r="D11" s="34">
        <v>90.025999190039599</v>
      </c>
      <c r="E11" s="34">
        <v>582.78899895423547</v>
      </c>
      <c r="F11" s="34">
        <v>482.006998528623</v>
      </c>
      <c r="G11" s="34">
        <v>4913.5909979679054</v>
      </c>
      <c r="H11" s="34">
        <v>9296.3099983905649</v>
      </c>
      <c r="I11" s="34">
        <v>780.37599880097855</v>
      </c>
      <c r="J11" s="34">
        <v>669.36799873329983</v>
      </c>
      <c r="K11" s="34">
        <v>2753.2359988441322</v>
      </c>
      <c r="L11" s="34">
        <v>2787.7149987891212</v>
      </c>
    </row>
    <row r="12" spans="1:12">
      <c r="A12" s="5">
        <v>2004</v>
      </c>
      <c r="B12" s="92">
        <v>23295.753985377865</v>
      </c>
      <c r="C12" s="34">
        <v>278.051998871107</v>
      </c>
      <c r="D12" s="34">
        <v>88.388999095586229</v>
      </c>
      <c r="E12" s="34">
        <v>589.70899874864187</v>
      </c>
      <c r="F12" s="34">
        <v>494.89299846738345</v>
      </c>
      <c r="G12" s="34">
        <v>5040.6829970281624</v>
      </c>
      <c r="H12" s="34">
        <v>9536.0059987170771</v>
      </c>
      <c r="I12" s="34">
        <v>793.53899845066826</v>
      </c>
      <c r="J12" s="34">
        <v>677.78799884025477</v>
      </c>
      <c r="K12" s="34">
        <v>2872.6099988260657</v>
      </c>
      <c r="L12" s="34">
        <v>2924.0849983329172</v>
      </c>
    </row>
    <row r="13" spans="1:12">
      <c r="A13" s="5">
        <v>2005</v>
      </c>
      <c r="B13" s="92">
        <v>23432.445981219986</v>
      </c>
      <c r="C13" s="34">
        <v>274.30599624085073</v>
      </c>
      <c r="D13" s="34">
        <v>91.395998849868363</v>
      </c>
      <c r="E13" s="34">
        <v>593.1389989957479</v>
      </c>
      <c r="F13" s="34">
        <v>482.41099909934792</v>
      </c>
      <c r="G13" s="34">
        <v>5035.3909978922438</v>
      </c>
      <c r="H13" s="34">
        <v>9531.4609986671985</v>
      </c>
      <c r="I13" s="34">
        <v>791.43599887194614</v>
      </c>
      <c r="J13" s="34">
        <v>677.32899888746147</v>
      </c>
      <c r="K13" s="34">
        <v>2961.9769950831328</v>
      </c>
      <c r="L13" s="34">
        <v>2993.5999986321904</v>
      </c>
    </row>
    <row r="14" spans="1:12">
      <c r="A14" s="5">
        <v>2006</v>
      </c>
      <c r="B14" s="92">
        <v>23760.092977272398</v>
      </c>
      <c r="C14" s="34">
        <v>280.47599850560113</v>
      </c>
      <c r="D14" s="34">
        <v>94.008998206026746</v>
      </c>
      <c r="E14" s="34">
        <v>584.87499891168977</v>
      </c>
      <c r="F14" s="34">
        <v>490.28699886894526</v>
      </c>
      <c r="G14" s="34">
        <v>5040.9459985586709</v>
      </c>
      <c r="H14" s="34">
        <v>9584.7439976000387</v>
      </c>
      <c r="I14" s="34">
        <v>805.10199787557099</v>
      </c>
      <c r="J14" s="34">
        <v>689.56199177037035</v>
      </c>
      <c r="K14" s="34">
        <v>3121.2649982969688</v>
      </c>
      <c r="L14" s="34">
        <v>3068.8269986785172</v>
      </c>
    </row>
    <row r="15" spans="1:12">
      <c r="A15" s="5">
        <v>2007</v>
      </c>
      <c r="B15" s="92">
        <v>24259.056985677413</v>
      </c>
      <c r="C15" s="34">
        <v>282.75699908966732</v>
      </c>
      <c r="D15" s="34">
        <v>92.111998459838858</v>
      </c>
      <c r="E15" s="34">
        <v>602.90899848389324</v>
      </c>
      <c r="F15" s="34">
        <v>493.597998886911</v>
      </c>
      <c r="G15" s="34">
        <v>5110.073998854702</v>
      </c>
      <c r="H15" s="34">
        <v>9721.0149987530549</v>
      </c>
      <c r="I15" s="34">
        <v>816.50699855978598</v>
      </c>
      <c r="J15" s="34">
        <v>704.67899872137252</v>
      </c>
      <c r="K15" s="34">
        <v>3243.0359984462798</v>
      </c>
      <c r="L15" s="34">
        <v>3192.3699974219007</v>
      </c>
    </row>
    <row r="16" spans="1:12">
      <c r="A16" s="5">
        <v>2008</v>
      </c>
      <c r="B16" s="92">
        <v>24382.699981126359</v>
      </c>
      <c r="C16" s="34">
        <v>276.36699899153541</v>
      </c>
      <c r="D16" s="34">
        <v>91.457996308717881</v>
      </c>
      <c r="E16" s="34">
        <v>602.00699859253973</v>
      </c>
      <c r="F16" s="34">
        <v>490.49499830827887</v>
      </c>
      <c r="G16" s="34">
        <v>5209.449996828137</v>
      </c>
      <c r="H16" s="34">
        <v>9724.4429975923358</v>
      </c>
      <c r="I16" s="34">
        <v>826.91599848852684</v>
      </c>
      <c r="J16" s="34">
        <v>716.43599879767703</v>
      </c>
      <c r="K16" s="34">
        <v>3274.8479986052112</v>
      </c>
      <c r="L16" s="34">
        <v>3170.2799986133996</v>
      </c>
    </row>
    <row r="17" spans="1:12">
      <c r="A17" s="5">
        <v>2009</v>
      </c>
      <c r="B17" s="92">
        <v>23294.448982170179</v>
      </c>
      <c r="C17" s="34">
        <v>256.51599885140587</v>
      </c>
      <c r="D17" s="34">
        <v>88.783998720179085</v>
      </c>
      <c r="E17" s="34">
        <v>593.23899818906182</v>
      </c>
      <c r="F17" s="34">
        <v>484.22899882825175</v>
      </c>
      <c r="G17" s="34">
        <v>5024.6799987398472</v>
      </c>
      <c r="H17" s="34">
        <v>9245.2209985583286</v>
      </c>
      <c r="I17" s="34">
        <v>809.43399636844708</v>
      </c>
      <c r="J17" s="34">
        <v>699.92499755382539</v>
      </c>
      <c r="K17" s="34">
        <v>3085.7349986904615</v>
      </c>
      <c r="L17" s="34">
        <v>3006.6859976703677</v>
      </c>
    </row>
    <row r="18" spans="1:12">
      <c r="A18" s="5">
        <v>2010</v>
      </c>
      <c r="B18" s="92">
        <v>23738.684982630744</v>
      </c>
      <c r="C18" s="34">
        <v>264.8589992567052</v>
      </c>
      <c r="D18" s="34">
        <v>89.367996970247333</v>
      </c>
      <c r="E18" s="34">
        <v>600.18699862224867</v>
      </c>
      <c r="F18" s="34">
        <v>478.39999849479801</v>
      </c>
      <c r="G18" s="34">
        <v>5142.9669984941293</v>
      </c>
      <c r="H18" s="34">
        <v>9453.3829983234591</v>
      </c>
      <c r="I18" s="34">
        <v>817.10999858456114</v>
      </c>
      <c r="J18" s="34">
        <v>703.89899834459311</v>
      </c>
      <c r="K18" s="34">
        <v>3108.7959967408988</v>
      </c>
      <c r="L18" s="34">
        <v>3079.7159987991017</v>
      </c>
    </row>
    <row r="19" spans="1:12">
      <c r="A19" s="5">
        <v>2011</v>
      </c>
      <c r="B19" s="92" t="s">
        <v>25</v>
      </c>
      <c r="C19" s="34" t="s">
        <v>25</v>
      </c>
      <c r="D19" s="34" t="s">
        <v>25</v>
      </c>
      <c r="E19" s="34" t="s">
        <v>25</v>
      </c>
      <c r="F19" s="34" t="s">
        <v>25</v>
      </c>
      <c r="G19" s="34" t="s">
        <v>25</v>
      </c>
      <c r="H19" s="34" t="s">
        <v>25</v>
      </c>
      <c r="I19" s="34" t="s">
        <v>25</v>
      </c>
      <c r="J19" s="34" t="s">
        <v>25</v>
      </c>
      <c r="K19" s="34" t="s">
        <v>25</v>
      </c>
      <c r="L19" s="34" t="s">
        <v>25</v>
      </c>
    </row>
    <row r="20" spans="1:12">
      <c r="A20" s="5">
        <v>2012</v>
      </c>
      <c r="B20" s="92" t="s">
        <v>25</v>
      </c>
      <c r="C20" s="34" t="s">
        <v>25</v>
      </c>
      <c r="D20" s="34" t="s">
        <v>25</v>
      </c>
      <c r="E20" s="34" t="s">
        <v>25</v>
      </c>
      <c r="F20" s="34" t="s">
        <v>25</v>
      </c>
      <c r="G20" s="34" t="s">
        <v>25</v>
      </c>
      <c r="H20" s="34" t="s">
        <v>25</v>
      </c>
      <c r="I20" s="34" t="s">
        <v>25</v>
      </c>
      <c r="J20" s="34" t="s">
        <v>25</v>
      </c>
      <c r="K20" s="34" t="s">
        <v>25</v>
      </c>
      <c r="L20" s="34" t="s">
        <v>25</v>
      </c>
    </row>
    <row r="22" spans="1:12">
      <c r="A22" s="4"/>
      <c r="B22" s="31" t="s">
        <v>17</v>
      </c>
      <c r="C22" s="2"/>
      <c r="D22" s="2"/>
      <c r="E22" s="2"/>
      <c r="F22" s="2"/>
      <c r="G22" s="2"/>
      <c r="H22" s="2"/>
      <c r="I22" s="2"/>
      <c r="J22" s="2"/>
      <c r="K22" s="2"/>
      <c r="L22" s="2"/>
    </row>
    <row r="23" spans="1:12">
      <c r="A23" s="26" t="s">
        <v>18</v>
      </c>
      <c r="B23" s="30">
        <f>IF(ISERROR((POWER(VLOOKUP(VALUE(RIGHT($A23,4)),$A$3:$L$21,COLUMN(B$21),)/VLOOKUP(VALUE(LEFT($A23,4)),$A$3:$L$21,COLUMN(B$21),),1/(VALUE(RIGHT($A23,4))-VALUE(LEFT($A23,4))))-1)*100),"n.a.",(POWER(VLOOKUP(VALUE(RIGHT($A23,4)),$A$3:$L$21,COLUMN(B$21),)/VLOOKUP(VALUE(LEFT($A23,4)),$A$3:$L$21,COLUMN(B$21),),1/(VALUE(RIGHT($A23,4))-VALUE(LEFT($A23,4))))-1)*100)</f>
        <v>1.1932068944814578</v>
      </c>
      <c r="C23" s="28">
        <f t="shared" ref="C23:L25" si="0">IF(ISERROR((POWER(VLOOKUP(VALUE(RIGHT($A23,4)),$A$3:$L$21,COLUMN(C$21),)/VLOOKUP(VALUE(LEFT($A23,4)),$A$3:$L$21,COLUMN(C$21),),1/(VALUE(RIGHT($A23,4))-VALUE(LEFT($A23,4))))-1)*100),"n.a.",(POWER(VLOOKUP(VALUE(RIGHT($A23,4)),$A$3:$L$21,COLUMN(C$21),)/VLOOKUP(VALUE(LEFT($A23,4)),$A$3:$L$21,COLUMN(C$21),),1/(VALUE(RIGHT($A23,4))-VALUE(LEFT($A23,4))))-1)*100)</f>
        <v>0.66418041795250904</v>
      </c>
      <c r="D23" s="9">
        <f t="shared" si="0"/>
        <v>0.60922370395848358</v>
      </c>
      <c r="E23" s="9">
        <f t="shared" si="0"/>
        <v>0.93482328885108323</v>
      </c>
      <c r="F23" s="9">
        <f t="shared" si="0"/>
        <v>0.50908692374944664</v>
      </c>
      <c r="G23" s="9">
        <f t="shared" si="0"/>
        <v>1.1624058412048832</v>
      </c>
      <c r="H23" s="9">
        <f t="shared" si="0"/>
        <v>1.1990052615217461</v>
      </c>
      <c r="I23" s="9">
        <f t="shared" si="0"/>
        <v>0.5289317390578363</v>
      </c>
      <c r="J23" s="9">
        <f t="shared" si="0"/>
        <v>-8.589019757767602E-2</v>
      </c>
      <c r="K23" s="9">
        <f t="shared" si="0"/>
        <v>2.1359872023542392</v>
      </c>
      <c r="L23" s="9">
        <f t="shared" si="0"/>
        <v>1.0678059397750905</v>
      </c>
    </row>
    <row r="24" spans="1:12">
      <c r="A24" s="26" t="s">
        <v>19</v>
      </c>
      <c r="B24" s="30">
        <f>IF(ISERROR((POWER(VLOOKUP(VALUE(RIGHT($A24,4)),$A$3:$L$21,COLUMN(B$21),)/VLOOKUP(VALUE(LEFT($A24,4)),$A$3:$L$21,COLUMN(B$21),),1/(VALUE(RIGHT($A24,4))-VALUE(LEFT($A24,4))))-1)*100),"n.a.",(POWER(VLOOKUP(VALUE(RIGHT($A24,4)),$A$3:$L$21,COLUMN(B$21),)/VLOOKUP(VALUE(LEFT($A24,4)),$A$3:$L$21,COLUMN(B$21),),1/(VALUE(RIGHT($A24,4))-VALUE(LEFT($A24,4))))-1)*100)</f>
        <v>2.6681387006223689</v>
      </c>
      <c r="C24" s="28">
        <f t="shared" si="0"/>
        <v>2.8461192794028811</v>
      </c>
      <c r="D24" s="9">
        <f t="shared" si="0"/>
        <v>2.1840496807081111</v>
      </c>
      <c r="E24" s="9">
        <f t="shared" si="0"/>
        <v>2.3673313493302262</v>
      </c>
      <c r="F24" s="9">
        <f t="shared" si="0"/>
        <v>2.8299513567939139</v>
      </c>
      <c r="G24" s="9">
        <f t="shared" si="0"/>
        <v>3.0974032666985618</v>
      </c>
      <c r="H24" s="9">
        <f t="shared" si="0"/>
        <v>3.5455313815724532</v>
      </c>
      <c r="I24" s="9">
        <f t="shared" si="0"/>
        <v>0.60735216159537586</v>
      </c>
      <c r="J24" s="9">
        <f t="shared" si="0"/>
        <v>-0.62452005636927099</v>
      </c>
      <c r="K24" s="9">
        <f t="shared" si="0"/>
        <v>2.4927369872793648</v>
      </c>
      <c r="L24" s="9">
        <f t="shared" si="0"/>
        <v>0.86014597088708289</v>
      </c>
    </row>
    <row r="25" spans="1:12">
      <c r="A25" s="26" t="s">
        <v>20</v>
      </c>
      <c r="B25" s="30">
        <f>IF(ISERROR((POWER(VLOOKUP(VALUE(RIGHT($A25,4)),$A$3:$L$21,COLUMN(B$21),)/VLOOKUP(VALUE(LEFT($A25,4)),$A$3:$L$21,COLUMN(B$21),),1/(VALUE(RIGHT($A25,4))-VALUE(LEFT($A25,4))))-1)*100),"n.a.",(POWER(VLOOKUP(VALUE(RIGHT($A25,4)),$A$3:$L$21,COLUMN(B$21),)/VLOOKUP(VALUE(LEFT($A25,4)),$A$3:$L$21,COLUMN(B$21),),1/(VALUE(RIGHT($A25,4))-VALUE(LEFT($A25,4))))-1)*100)</f>
        <v>0.75487312148492247</v>
      </c>
      <c r="C25" s="28">
        <f t="shared" si="0"/>
        <v>1.8670611459481457E-2</v>
      </c>
      <c r="D25" s="9">
        <f t="shared" si="0"/>
        <v>0.14152582622064536</v>
      </c>
      <c r="E25" s="9">
        <f t="shared" si="0"/>
        <v>0.50899272636613091</v>
      </c>
      <c r="F25" s="9">
        <f t="shared" si="0"/>
        <v>-0.17690365214407811</v>
      </c>
      <c r="G25" s="9">
        <f t="shared" si="0"/>
        <v>0.58901974282554725</v>
      </c>
      <c r="H25" s="9">
        <f t="shared" si="0"/>
        <v>0.50547220073058341</v>
      </c>
      <c r="I25" s="9">
        <f t="shared" si="0"/>
        <v>0.50541753410819901</v>
      </c>
      <c r="J25" s="9">
        <f t="shared" si="0"/>
        <v>7.6267335222657273E-2</v>
      </c>
      <c r="K25" s="9">
        <f t="shared" si="0"/>
        <v>2.029204605178947</v>
      </c>
      <c r="L25" s="9">
        <f t="shared" si="0"/>
        <v>1.1301872624946308</v>
      </c>
    </row>
    <row r="29" spans="1:12" ht="22.5">
      <c r="A29" s="4"/>
      <c r="B29" s="94" t="s">
        <v>31</v>
      </c>
      <c r="C29" s="3" t="s">
        <v>32</v>
      </c>
      <c r="D29" s="3" t="s">
        <v>33</v>
      </c>
      <c r="E29" s="3" t="s">
        <v>32</v>
      </c>
      <c r="F29" s="3" t="s">
        <v>34</v>
      </c>
      <c r="G29" s="3" t="s">
        <v>35</v>
      </c>
      <c r="H29" s="3" t="s">
        <v>36</v>
      </c>
      <c r="I29" s="3" t="s">
        <v>37</v>
      </c>
      <c r="J29" s="3" t="s">
        <v>38</v>
      </c>
      <c r="K29" s="3" t="s">
        <v>39</v>
      </c>
      <c r="L29" s="3" t="s">
        <v>40</v>
      </c>
    </row>
    <row r="30" spans="1:12">
      <c r="A30" s="5"/>
      <c r="B30" s="146" t="s">
        <v>228</v>
      </c>
      <c r="C30" s="146"/>
      <c r="D30" s="146"/>
      <c r="E30" s="146"/>
      <c r="F30" s="146"/>
      <c r="G30" s="146"/>
      <c r="H30" s="146"/>
      <c r="I30" s="146"/>
      <c r="J30" s="146"/>
      <c r="K30" s="146"/>
      <c r="L30" s="146"/>
    </row>
    <row r="31" spans="1:12">
      <c r="A31" s="5">
        <v>1997</v>
      </c>
      <c r="B31" s="87">
        <f>IF(ISERROR((B5/$B5)*100),"..",(B5/$B5)*100)</f>
        <v>100</v>
      </c>
      <c r="C31" s="11">
        <f t="shared" ref="C31:L31" si="1">IF(ISERROR((C5/$B5)*100),"..",(C5/$B5)*100)</f>
        <v>1.1944039785538008</v>
      </c>
      <c r="D31" s="11">
        <f t="shared" si="1"/>
        <v>0.40588374892598966</v>
      </c>
      <c r="E31" s="11">
        <f t="shared" si="1"/>
        <v>2.6137512008431396</v>
      </c>
      <c r="F31" s="11">
        <f t="shared" si="1"/>
        <v>2.2010652807073745</v>
      </c>
      <c r="G31" s="11">
        <f t="shared" si="1"/>
        <v>21.750828870193782</v>
      </c>
      <c r="H31" s="11">
        <f t="shared" si="1"/>
        <v>39.793038276612656</v>
      </c>
      <c r="I31" s="11">
        <f t="shared" si="1"/>
        <v>3.7497961540104359</v>
      </c>
      <c r="J31" s="11">
        <f t="shared" si="1"/>
        <v>3.4984257193326798</v>
      </c>
      <c r="K31" s="11">
        <f t="shared" si="1"/>
        <v>11.60857615410332</v>
      </c>
      <c r="L31" s="11">
        <f t="shared" si="1"/>
        <v>13.184230616716835</v>
      </c>
    </row>
    <row r="32" spans="1:12">
      <c r="A32" s="5">
        <v>1998</v>
      </c>
      <c r="B32" s="87">
        <f t="shared" ref="B32:L32" si="2">IF(ISERROR((B6/$B6)*100),"..",(B6/$B6)*100)</f>
        <v>100</v>
      </c>
      <c r="C32" s="11">
        <f t="shared" si="2"/>
        <v>1.2040914345595595</v>
      </c>
      <c r="D32" s="11">
        <f t="shared" si="2"/>
        <v>0.40668480011855052</v>
      </c>
      <c r="E32" s="11">
        <f t="shared" si="2"/>
        <v>2.6636239177077585</v>
      </c>
      <c r="F32" s="11">
        <f t="shared" si="2"/>
        <v>2.1968924973678687</v>
      </c>
      <c r="G32" s="11">
        <f t="shared" si="2"/>
        <v>21.843911252781147</v>
      </c>
      <c r="H32" s="11">
        <f t="shared" si="2"/>
        <v>40.331429583929804</v>
      </c>
      <c r="I32" s="11">
        <f t="shared" si="2"/>
        <v>3.6990439561085866</v>
      </c>
      <c r="J32" s="11">
        <f t="shared" si="2"/>
        <v>3.3944886610033573</v>
      </c>
      <c r="K32" s="11">
        <f t="shared" si="2"/>
        <v>11.596272677890742</v>
      </c>
      <c r="L32" s="11">
        <f t="shared" si="2"/>
        <v>12.663561218532635</v>
      </c>
    </row>
    <row r="33" spans="1:12">
      <c r="A33" s="5">
        <v>1999</v>
      </c>
      <c r="B33" s="87">
        <f t="shared" ref="B33:L33" si="3">IF(ISERROR((B7/$B7)*100),"..",(B7/$B7)*100)</f>
        <v>100</v>
      </c>
      <c r="C33" s="11">
        <f t="shared" si="3"/>
        <v>1.2646634164631654</v>
      </c>
      <c r="D33" s="11">
        <f t="shared" si="3"/>
        <v>0.39265076485019579</v>
      </c>
      <c r="E33" s="11">
        <f t="shared" si="3"/>
        <v>2.6256456602880474</v>
      </c>
      <c r="F33" s="11">
        <f t="shared" si="3"/>
        <v>2.2001166558693201</v>
      </c>
      <c r="G33" s="11">
        <f t="shared" si="3"/>
        <v>22.068708824180348</v>
      </c>
      <c r="H33" s="11">
        <f t="shared" si="3"/>
        <v>40.661667308289069</v>
      </c>
      <c r="I33" s="11">
        <f t="shared" si="3"/>
        <v>3.5973812092886801</v>
      </c>
      <c r="J33" s="11">
        <f t="shared" si="3"/>
        <v>3.2546151449828886</v>
      </c>
      <c r="K33" s="11">
        <f t="shared" si="3"/>
        <v>11.437031414960565</v>
      </c>
      <c r="L33" s="11">
        <f t="shared" si="3"/>
        <v>12.497519600827731</v>
      </c>
    </row>
    <row r="34" spans="1:12">
      <c r="A34" s="5">
        <v>2000</v>
      </c>
      <c r="B34" s="87">
        <f t="shared" ref="B34:L34" si="4">IF(ISERROR((B8/$B8)*100),"..",(B8/$B8)*100)</f>
        <v>100</v>
      </c>
      <c r="C34" s="11">
        <f t="shared" si="4"/>
        <v>1.2006264380278135</v>
      </c>
      <c r="D34" s="11">
        <f t="shared" si="4"/>
        <v>0.40016944787983205</v>
      </c>
      <c r="E34" s="11">
        <f t="shared" si="4"/>
        <v>2.5908443601050721</v>
      </c>
      <c r="F34" s="11">
        <f t="shared" si="4"/>
        <v>2.2114888216619581</v>
      </c>
      <c r="G34" s="11">
        <f t="shared" si="4"/>
        <v>22.024797587673287</v>
      </c>
      <c r="H34" s="11">
        <f t="shared" si="4"/>
        <v>40.821984857496155</v>
      </c>
      <c r="I34" s="11">
        <f t="shared" si="4"/>
        <v>3.5284969861880935</v>
      </c>
      <c r="J34" s="11">
        <f t="shared" si="4"/>
        <v>3.1725122566293238</v>
      </c>
      <c r="K34" s="11">
        <f t="shared" si="4"/>
        <v>11.54918029374903</v>
      </c>
      <c r="L34" s="11">
        <f t="shared" si="4"/>
        <v>12.499898950589431</v>
      </c>
    </row>
    <row r="35" spans="1:12">
      <c r="A35" s="5">
        <v>2001</v>
      </c>
      <c r="B35" s="87">
        <f t="shared" ref="B35:L35" si="5">IF(ISERROR((B9/$B9)*100),"..",(B9/$B9)*100)</f>
        <v>100</v>
      </c>
      <c r="C35" s="11">
        <f t="shared" si="5"/>
        <v>1.241120475774995</v>
      </c>
      <c r="D35" s="11">
        <f t="shared" si="5"/>
        <v>0.40028139802366497</v>
      </c>
      <c r="E35" s="11">
        <f t="shared" si="5"/>
        <v>2.5953269612182592</v>
      </c>
      <c r="F35" s="11">
        <f t="shared" si="5"/>
        <v>2.1373049046717338</v>
      </c>
      <c r="G35" s="11">
        <f t="shared" si="5"/>
        <v>21.75740118703909</v>
      </c>
      <c r="H35" s="11">
        <f t="shared" si="5"/>
        <v>41.240626052964721</v>
      </c>
      <c r="I35" s="11">
        <f t="shared" si="5"/>
        <v>3.5031663830034097</v>
      </c>
      <c r="J35" s="11">
        <f t="shared" si="5"/>
        <v>3.0163374031167329</v>
      </c>
      <c r="K35" s="11">
        <f t="shared" si="5"/>
        <v>11.986427148068618</v>
      </c>
      <c r="L35" s="11">
        <f t="shared" si="5"/>
        <v>12.12200808611877</v>
      </c>
    </row>
    <row r="36" spans="1:12">
      <c r="A36" s="5">
        <v>2002</v>
      </c>
      <c r="B36" s="87">
        <f t="shared" ref="B36:L36" si="6">IF(ISERROR((B10/$B10)*100),"..",(B10/$B10)*100)</f>
        <v>100</v>
      </c>
      <c r="C36" s="11">
        <f t="shared" si="6"/>
        <v>1.2132817762224986</v>
      </c>
      <c r="D36" s="11">
        <f t="shared" si="6"/>
        <v>0.40281501110405193</v>
      </c>
      <c r="E36" s="11">
        <f t="shared" si="6"/>
        <v>2.588737532210057</v>
      </c>
      <c r="F36" s="11">
        <f t="shared" si="6"/>
        <v>2.185613501549021</v>
      </c>
      <c r="G36" s="11">
        <f t="shared" si="6"/>
        <v>22.168332933360134</v>
      </c>
      <c r="H36" s="11">
        <f t="shared" si="6"/>
        <v>40.935428344255506</v>
      </c>
      <c r="I36" s="11">
        <f t="shared" si="6"/>
        <v>3.47692795830958</v>
      </c>
      <c r="J36" s="11">
        <f t="shared" si="6"/>
        <v>2.981386445513031</v>
      </c>
      <c r="K36" s="11">
        <f t="shared" si="6"/>
        <v>11.932496363412412</v>
      </c>
      <c r="L36" s="11">
        <f t="shared" si="6"/>
        <v>12.114980134063705</v>
      </c>
    </row>
    <row r="37" spans="1:12">
      <c r="A37" s="5">
        <v>2003</v>
      </c>
      <c r="B37" s="87">
        <f t="shared" ref="B37:L37" si="7">IF(ISERROR((B11/$B11)*100),"..",(B11/$B11)*100)</f>
        <v>100</v>
      </c>
      <c r="C37" s="11">
        <f t="shared" si="7"/>
        <v>1.1978459807996227</v>
      </c>
      <c r="D37" s="11">
        <f t="shared" si="7"/>
        <v>0.39787950475370742</v>
      </c>
      <c r="E37" s="11">
        <f t="shared" si="7"/>
        <v>2.5756981357167219</v>
      </c>
      <c r="F37" s="11">
        <f t="shared" si="7"/>
        <v>2.1302813363676383</v>
      </c>
      <c r="G37" s="11">
        <f t="shared" si="7"/>
        <v>21.716139453301917</v>
      </c>
      <c r="H37" s="11">
        <f t="shared" si="7"/>
        <v>41.086033495597235</v>
      </c>
      <c r="I37" s="11">
        <f t="shared" si="7"/>
        <v>3.4489549543257509</v>
      </c>
      <c r="J37" s="11">
        <f t="shared" si="7"/>
        <v>2.9583432589488199</v>
      </c>
      <c r="K37" s="11">
        <f t="shared" si="7"/>
        <v>12.168220131361593</v>
      </c>
      <c r="L37" s="11">
        <f t="shared" si="7"/>
        <v>12.320603748826992</v>
      </c>
    </row>
    <row r="38" spans="1:12">
      <c r="A38" s="5">
        <v>2004</v>
      </c>
      <c r="B38" s="87">
        <f t="shared" ref="B38:L38" si="8">IF(ISERROR((B12/$B12)*100),"..",(B12/$B12)*100)</f>
        <v>100</v>
      </c>
      <c r="C38" s="11">
        <f t="shared" si="8"/>
        <v>1.1935737261203605</v>
      </c>
      <c r="D38" s="11">
        <f t="shared" si="8"/>
        <v>0.37942107025626082</v>
      </c>
      <c r="E38" s="11">
        <f t="shared" si="8"/>
        <v>2.5314012120783334</v>
      </c>
      <c r="F38" s="11">
        <f t="shared" si="8"/>
        <v>2.1243914181872579</v>
      </c>
      <c r="G38" s="11">
        <f t="shared" si="8"/>
        <v>21.637775708792542</v>
      </c>
      <c r="H38" s="11">
        <f t="shared" si="8"/>
        <v>40.934523968198576</v>
      </c>
      <c r="I38" s="11">
        <f t="shared" si="8"/>
        <v>3.4063675249521945</v>
      </c>
      <c r="J38" s="11">
        <f t="shared" si="8"/>
        <v>2.9094915720078629</v>
      </c>
      <c r="K38" s="11">
        <f t="shared" si="8"/>
        <v>12.331045394062489</v>
      </c>
      <c r="L38" s="11">
        <f t="shared" si="8"/>
        <v>12.55200840534412</v>
      </c>
    </row>
    <row r="39" spans="1:12">
      <c r="A39" s="5">
        <v>2005</v>
      </c>
      <c r="B39" s="87">
        <f t="shared" ref="B39:L39" si="9">IF(ISERROR((B13/$B13)*100),"..",(B13/$B13)*100)</f>
        <v>100</v>
      </c>
      <c r="C39" s="11">
        <f t="shared" si="9"/>
        <v>1.1706246819503785</v>
      </c>
      <c r="D39" s="11">
        <f t="shared" si="9"/>
        <v>0.39004036933710634</v>
      </c>
      <c r="E39" s="11">
        <f t="shared" si="9"/>
        <v>2.5312722345380472</v>
      </c>
      <c r="F39" s="11">
        <f t="shared" si="9"/>
        <v>2.0587308703751108</v>
      </c>
      <c r="G39" s="11">
        <f t="shared" si="9"/>
        <v>21.488968765479605</v>
      </c>
      <c r="H39" s="11">
        <f t="shared" si="9"/>
        <v>40.676338297360083</v>
      </c>
      <c r="I39" s="11">
        <f t="shared" si="9"/>
        <v>3.3775219177129236</v>
      </c>
      <c r="J39" s="11">
        <f t="shared" si="9"/>
        <v>2.8905603769675139</v>
      </c>
      <c r="K39" s="11">
        <f t="shared" si="9"/>
        <v>12.640494284962909</v>
      </c>
      <c r="L39" s="11">
        <f t="shared" si="9"/>
        <v>12.775448201316333</v>
      </c>
    </row>
    <row r="40" spans="1:12">
      <c r="A40" s="5">
        <v>2006</v>
      </c>
      <c r="B40" s="87">
        <f t="shared" ref="B40:L40" si="10">IF(ISERROR((B14/$B14)*100),"..",(B14/$B14)*100)</f>
        <v>100</v>
      </c>
      <c r="C40" s="11">
        <f t="shared" si="10"/>
        <v>1.1804499198462275</v>
      </c>
      <c r="D40" s="11">
        <f t="shared" si="10"/>
        <v>0.39565921857271602</v>
      </c>
      <c r="E40" s="11">
        <f t="shared" si="10"/>
        <v>2.4615854806256405</v>
      </c>
      <c r="F40" s="11">
        <f t="shared" si="10"/>
        <v>2.0634893951716728</v>
      </c>
      <c r="G40" s="11">
        <f t="shared" si="10"/>
        <v>21.216019665329437</v>
      </c>
      <c r="H40" s="11">
        <f t="shared" si="10"/>
        <v>40.339673783129889</v>
      </c>
      <c r="I40" s="11">
        <f t="shared" si="10"/>
        <v>3.3884631623524681</v>
      </c>
      <c r="J40" s="11">
        <f t="shared" si="10"/>
        <v>2.9021855782718005</v>
      </c>
      <c r="K40" s="11">
        <f t="shared" si="10"/>
        <v>13.136585792330862</v>
      </c>
      <c r="L40" s="11">
        <f t="shared" si="10"/>
        <v>12.915888004369297</v>
      </c>
    </row>
    <row r="41" spans="1:12">
      <c r="A41" s="5">
        <v>2007</v>
      </c>
      <c r="B41" s="87">
        <f t="shared" ref="B41:L41" si="11">IF(ISERROR((B15/$B15)*100),"..",(B15/$B15)*100)</f>
        <v>100</v>
      </c>
      <c r="C41" s="11">
        <f t="shared" si="11"/>
        <v>1.1655729208955135</v>
      </c>
      <c r="D41" s="11">
        <f t="shared" si="11"/>
        <v>0.37970148021096589</v>
      </c>
      <c r="E41" s="11">
        <f t="shared" si="11"/>
        <v>2.4852944565811099</v>
      </c>
      <c r="F41" s="11">
        <f t="shared" si="11"/>
        <v>2.0346957393205023</v>
      </c>
      <c r="G41" s="11">
        <f t="shared" si="11"/>
        <v>21.064602807403844</v>
      </c>
      <c r="H41" s="11">
        <f t="shared" si="11"/>
        <v>40.071693654425061</v>
      </c>
      <c r="I41" s="11">
        <f t="shared" si="11"/>
        <v>3.3657821037390407</v>
      </c>
      <c r="J41" s="11">
        <f t="shared" si="11"/>
        <v>2.9048078791249643</v>
      </c>
      <c r="K41" s="11">
        <f t="shared" si="11"/>
        <v>13.368351458842664</v>
      </c>
      <c r="L41" s="11">
        <f t="shared" si="11"/>
        <v>13.159497499456311</v>
      </c>
    </row>
    <row r="42" spans="1:12">
      <c r="A42" s="5">
        <v>2008</v>
      </c>
      <c r="B42" s="87">
        <f t="shared" ref="B42:L42" si="12">IF(ISERROR((B16/$B16)*100),"..",(B16/$B16)*100)</f>
        <v>100</v>
      </c>
      <c r="C42" s="11">
        <f t="shared" si="12"/>
        <v>1.1334552744587749</v>
      </c>
      <c r="D42" s="11">
        <f t="shared" si="12"/>
        <v>0.37509380166885431</v>
      </c>
      <c r="E42" s="11">
        <f t="shared" si="12"/>
        <v>2.4689923554755153</v>
      </c>
      <c r="F42" s="11">
        <f t="shared" si="12"/>
        <v>2.0116516984909416</v>
      </c>
      <c r="G42" s="11">
        <f t="shared" si="12"/>
        <v>21.365353307306233</v>
      </c>
      <c r="H42" s="11">
        <f t="shared" si="12"/>
        <v>39.882551994322306</v>
      </c>
      <c r="I42" s="11">
        <f t="shared" si="12"/>
        <v>3.3914045578570398</v>
      </c>
      <c r="J42" s="11">
        <f t="shared" si="12"/>
        <v>2.938296412424549</v>
      </c>
      <c r="K42" s="11">
        <f t="shared" si="12"/>
        <v>13.431031022569837</v>
      </c>
      <c r="L42" s="11">
        <f t="shared" si="12"/>
        <v>13.002169575425949</v>
      </c>
    </row>
    <row r="43" spans="1:12">
      <c r="A43" s="5">
        <v>2009</v>
      </c>
      <c r="B43" s="87">
        <f t="shared" ref="B43:L43" si="13">IF(ISERROR((B17/$B17)*100),"..",(B17/$B17)*100)</f>
        <v>100</v>
      </c>
      <c r="C43" s="11">
        <f t="shared" si="13"/>
        <v>1.1011893822762064</v>
      </c>
      <c r="D43" s="11">
        <f t="shared" si="13"/>
        <v>0.38113800754907445</v>
      </c>
      <c r="E43" s="11">
        <f t="shared" si="13"/>
        <v>2.5466968488635779</v>
      </c>
      <c r="F43" s="11">
        <f t="shared" si="13"/>
        <v>2.0787312857191247</v>
      </c>
      <c r="G43" s="11">
        <f t="shared" si="13"/>
        <v>21.57028913878062</v>
      </c>
      <c r="H43" s="11">
        <f t="shared" si="13"/>
        <v>39.688515515583653</v>
      </c>
      <c r="I43" s="11">
        <f t="shared" si="13"/>
        <v>3.474793488302713</v>
      </c>
      <c r="J43" s="11">
        <f t="shared" si="13"/>
        <v>3.0046857862555818</v>
      </c>
      <c r="K43" s="11">
        <f t="shared" si="13"/>
        <v>13.246653745930271</v>
      </c>
      <c r="L43" s="11">
        <f t="shared" si="13"/>
        <v>12.907306800739168</v>
      </c>
    </row>
    <row r="44" spans="1:12">
      <c r="A44" s="5">
        <v>2010</v>
      </c>
      <c r="B44" s="87">
        <f t="shared" ref="B44:L44" si="14">IF(ISERROR((B18/$B18)*100),"..",(B18/$B18)*100)</f>
        <v>100</v>
      </c>
      <c r="C44" s="11">
        <f t="shared" si="14"/>
        <v>1.1157273431552706</v>
      </c>
      <c r="D44" s="11">
        <f t="shared" si="14"/>
        <v>0.37646565947370975</v>
      </c>
      <c r="E44" s="11">
        <f t="shared" si="14"/>
        <v>2.528307692955178</v>
      </c>
      <c r="F44" s="11">
        <f t="shared" si="14"/>
        <v>2.0152759044775919</v>
      </c>
      <c r="G44" s="11">
        <f t="shared" si="14"/>
        <v>21.664919528007403</v>
      </c>
      <c r="H44" s="11">
        <f t="shared" si="14"/>
        <v>39.822690284825654</v>
      </c>
      <c r="I44" s="11">
        <f t="shared" si="14"/>
        <v>3.4421030448082055</v>
      </c>
      <c r="J44" s="11">
        <f t="shared" si="14"/>
        <v>2.9651979410806701</v>
      </c>
      <c r="K44" s="11">
        <f t="shared" si="14"/>
        <v>13.09590652985016</v>
      </c>
      <c r="L44" s="11">
        <f t="shared" si="14"/>
        <v>12.973406071366151</v>
      </c>
    </row>
    <row r="45" spans="1:12">
      <c r="A45" s="5">
        <v>2011</v>
      </c>
      <c r="B45" s="87" t="s">
        <v>25</v>
      </c>
      <c r="C45" s="11" t="s">
        <v>25</v>
      </c>
      <c r="D45" s="11" t="s">
        <v>25</v>
      </c>
      <c r="E45" s="11" t="s">
        <v>25</v>
      </c>
      <c r="F45" s="11" t="s">
        <v>25</v>
      </c>
      <c r="G45" s="11" t="s">
        <v>25</v>
      </c>
      <c r="H45" s="11" t="s">
        <v>25</v>
      </c>
      <c r="I45" s="11" t="s">
        <v>25</v>
      </c>
      <c r="J45" s="11" t="s">
        <v>25</v>
      </c>
      <c r="K45" s="11" t="s">
        <v>25</v>
      </c>
      <c r="L45" s="11" t="s">
        <v>25</v>
      </c>
    </row>
    <row r="46" spans="1:12">
      <c r="A46" s="5">
        <v>2012</v>
      </c>
      <c r="B46" s="87" t="s">
        <v>25</v>
      </c>
      <c r="C46" s="11" t="s">
        <v>25</v>
      </c>
      <c r="D46" s="11" t="s">
        <v>25</v>
      </c>
      <c r="E46" s="11" t="s">
        <v>25</v>
      </c>
      <c r="F46" s="11" t="s">
        <v>25</v>
      </c>
      <c r="G46" s="11" t="s">
        <v>25</v>
      </c>
      <c r="H46" s="11" t="s">
        <v>25</v>
      </c>
      <c r="I46" s="11" t="s">
        <v>25</v>
      </c>
      <c r="J46" s="11" t="s">
        <v>25</v>
      </c>
      <c r="K46" s="11" t="s">
        <v>25</v>
      </c>
      <c r="L46" s="11" t="s">
        <v>25</v>
      </c>
    </row>
    <row r="48" spans="1:12">
      <c r="B48" s="1" t="s">
        <v>16</v>
      </c>
      <c r="C48" s="116" t="s">
        <v>188</v>
      </c>
    </row>
  </sheetData>
  <mergeCells count="2">
    <mergeCell ref="B4:L4"/>
    <mergeCell ref="B30:L30"/>
  </mergeCells>
  <pageMargins left="0.70866141732283472" right="0.70866141732283472" top="0.74803149606299213" bottom="0.74803149606299213" header="0.31496062992125984" footer="0.31496062992125984"/>
  <pageSetup scale="82" orientation="landscape" horizontalDpi="300" verticalDpi="300" r:id="rId1"/>
</worksheet>
</file>

<file path=xl/worksheets/sheet7.xml><?xml version="1.0" encoding="utf-8"?>
<worksheet xmlns="http://schemas.openxmlformats.org/spreadsheetml/2006/main" xmlns:r="http://schemas.openxmlformats.org/officeDocument/2006/relationships">
  <sheetPr codeName="Sheet6">
    <tabColor theme="5"/>
  </sheetPr>
  <dimension ref="A1:V52"/>
  <sheetViews>
    <sheetView zoomScaleNormal="100" workbookViewId="0"/>
  </sheetViews>
  <sheetFormatPr defaultRowHeight="11.25"/>
  <cols>
    <col min="1" max="1" width="9.140625" style="1"/>
    <col min="2" max="17" width="12.7109375" style="1" customWidth="1"/>
    <col min="18" max="16384" width="9.140625" style="1"/>
  </cols>
  <sheetData>
    <row r="1" spans="1:22" ht="12.75">
      <c r="B1" s="7" t="str">
        <f>'Table of Contents'!B12</f>
        <v>Table 5: Total Number of Jobs, Canada, Business Sector Industries, 1997-2011</v>
      </c>
      <c r="J1" s="7" t="str">
        <f>B1 &amp; " (continued)"</f>
        <v>Table 5: Total Number of Jobs, Canada, Business Sector Industries, 1997-2011 (continued)</v>
      </c>
    </row>
    <row r="3" spans="1:22"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22">
      <c r="A4" s="5"/>
      <c r="B4" s="141" t="s">
        <v>193</v>
      </c>
      <c r="C4" s="142"/>
      <c r="D4" s="142"/>
      <c r="E4" s="142"/>
      <c r="F4" s="142"/>
      <c r="G4" s="142"/>
      <c r="H4" s="142"/>
      <c r="I4" s="142"/>
      <c r="J4" s="142" t="s">
        <v>193</v>
      </c>
      <c r="K4" s="142"/>
      <c r="L4" s="142"/>
      <c r="M4" s="142"/>
      <c r="N4" s="142"/>
      <c r="O4" s="142"/>
      <c r="P4" s="142"/>
      <c r="Q4" s="142"/>
      <c r="R4" s="55"/>
    </row>
    <row r="5" spans="1:22">
      <c r="A5" s="5">
        <v>1997</v>
      </c>
      <c r="B5" s="92">
        <v>11203.1</v>
      </c>
      <c r="C5" s="78">
        <v>530.66</v>
      </c>
      <c r="D5" s="78">
        <v>156.88999999999999</v>
      </c>
      <c r="E5" s="78">
        <v>92.935000000000002</v>
      </c>
      <c r="F5" s="78">
        <v>898.95500000000004</v>
      </c>
      <c r="G5" s="78">
        <v>1888.32</v>
      </c>
      <c r="H5" s="22">
        <v>752.91499999999996</v>
      </c>
      <c r="I5" s="22">
        <v>1593</v>
      </c>
      <c r="J5" s="22">
        <v>650.35500000000002</v>
      </c>
      <c r="K5" s="22">
        <v>274.84500000000003</v>
      </c>
      <c r="L5" s="22">
        <v>850.51</v>
      </c>
      <c r="M5" s="22">
        <v>676.995</v>
      </c>
      <c r="N5" s="22">
        <v>486.565</v>
      </c>
      <c r="O5" s="22">
        <v>213.2</v>
      </c>
      <c r="P5" s="22">
        <v>952.02499999999998</v>
      </c>
      <c r="Q5" s="22">
        <v>1184.93</v>
      </c>
      <c r="R5" s="55"/>
      <c r="T5" s="45"/>
    </row>
    <row r="6" spans="1:22">
      <c r="A6" s="5">
        <v>1998</v>
      </c>
      <c r="B6" s="92">
        <v>11521.205</v>
      </c>
      <c r="C6" s="78">
        <v>516.23500000000001</v>
      </c>
      <c r="D6" s="78">
        <v>146.12</v>
      </c>
      <c r="E6" s="78">
        <v>92.82</v>
      </c>
      <c r="F6" s="78">
        <v>883.29499999999996</v>
      </c>
      <c r="G6" s="78">
        <v>1893.375</v>
      </c>
      <c r="H6" s="22">
        <v>760.29</v>
      </c>
      <c r="I6" s="22">
        <v>1658.47</v>
      </c>
      <c r="J6" s="22">
        <v>666.10500000000002</v>
      </c>
      <c r="K6" s="22">
        <v>307.56</v>
      </c>
      <c r="L6" s="22">
        <v>848.27</v>
      </c>
      <c r="M6" s="22">
        <v>756.44</v>
      </c>
      <c r="N6" s="22">
        <v>532.38499999999999</v>
      </c>
      <c r="O6" s="22">
        <v>227.715</v>
      </c>
      <c r="P6" s="22">
        <v>1012.725</v>
      </c>
      <c r="Q6" s="22">
        <v>1219.4000000000001</v>
      </c>
      <c r="R6" s="55"/>
      <c r="S6" s="29"/>
      <c r="T6" s="45"/>
      <c r="U6" s="43"/>
      <c r="V6" s="45"/>
    </row>
    <row r="7" spans="1:22">
      <c r="A7" s="5">
        <v>1999</v>
      </c>
      <c r="B7" s="92">
        <v>11881.91</v>
      </c>
      <c r="C7" s="78">
        <v>500.27</v>
      </c>
      <c r="D7" s="78">
        <v>136.35</v>
      </c>
      <c r="E7" s="78">
        <v>91.424999999999997</v>
      </c>
      <c r="F7" s="78">
        <v>902.16499999999996</v>
      </c>
      <c r="G7" s="78">
        <v>1953.885</v>
      </c>
      <c r="H7" s="22">
        <v>780.2</v>
      </c>
      <c r="I7" s="22">
        <v>1690.4749999999999</v>
      </c>
      <c r="J7" s="22">
        <v>691.01</v>
      </c>
      <c r="K7" s="22">
        <v>338.77</v>
      </c>
      <c r="L7" s="22">
        <v>872.27499999999998</v>
      </c>
      <c r="M7" s="22">
        <v>785.36</v>
      </c>
      <c r="N7" s="22">
        <v>593.495</v>
      </c>
      <c r="O7" s="22">
        <v>240.96</v>
      </c>
      <c r="P7" s="22">
        <v>1045.78</v>
      </c>
      <c r="Q7" s="22">
        <v>1259.49</v>
      </c>
      <c r="R7" s="55"/>
      <c r="S7" s="29"/>
      <c r="T7" s="45"/>
      <c r="U7" s="43"/>
    </row>
    <row r="8" spans="1:22">
      <c r="A8" s="5">
        <v>2000</v>
      </c>
      <c r="B8" s="92">
        <v>12184.945</v>
      </c>
      <c r="C8" s="78">
        <v>466.65499999999997</v>
      </c>
      <c r="D8" s="78">
        <v>147.22</v>
      </c>
      <c r="E8" s="78">
        <v>90.504999999999995</v>
      </c>
      <c r="F8" s="78">
        <v>922.21</v>
      </c>
      <c r="G8" s="78">
        <v>2038.4649999999999</v>
      </c>
      <c r="H8" s="22">
        <v>809.80499999999995</v>
      </c>
      <c r="I8" s="22">
        <v>1695.25</v>
      </c>
      <c r="J8" s="22">
        <v>707.96</v>
      </c>
      <c r="K8" s="22">
        <v>354.65</v>
      </c>
      <c r="L8" s="22">
        <v>931.34</v>
      </c>
      <c r="M8" s="22">
        <v>842.57500000000005</v>
      </c>
      <c r="N8" s="22">
        <v>611.84</v>
      </c>
      <c r="O8" s="22">
        <v>245.22</v>
      </c>
      <c r="P8" s="22">
        <v>1053.655</v>
      </c>
      <c r="Q8" s="22">
        <v>1267.595</v>
      </c>
      <c r="R8" s="55"/>
      <c r="S8" s="29"/>
      <c r="T8" s="45"/>
      <c r="U8" s="43"/>
    </row>
    <row r="9" spans="1:22">
      <c r="A9" s="5">
        <v>2001</v>
      </c>
      <c r="B9" s="92">
        <v>12291.565000000001</v>
      </c>
      <c r="C9" s="78">
        <v>418.875</v>
      </c>
      <c r="D9" s="78">
        <v>151.16</v>
      </c>
      <c r="E9" s="78">
        <v>92.724999999999994</v>
      </c>
      <c r="F9" s="78">
        <v>948.48500000000001</v>
      </c>
      <c r="G9" s="78">
        <v>2002.73</v>
      </c>
      <c r="H9" s="22">
        <v>831.97</v>
      </c>
      <c r="I9" s="22">
        <v>1741.66</v>
      </c>
      <c r="J9" s="22">
        <v>714.38</v>
      </c>
      <c r="K9" s="22">
        <v>364.96499999999997</v>
      </c>
      <c r="L9" s="22">
        <v>926.59</v>
      </c>
      <c r="M9" s="22">
        <v>846.03499999999997</v>
      </c>
      <c r="N9" s="22">
        <v>635.995</v>
      </c>
      <c r="O9" s="22">
        <v>257.27</v>
      </c>
      <c r="P9" s="22">
        <v>1085.575</v>
      </c>
      <c r="Q9" s="22">
        <v>1273.1500000000001</v>
      </c>
      <c r="R9" s="55"/>
      <c r="S9" s="29"/>
      <c r="T9" s="45"/>
      <c r="U9" s="43"/>
    </row>
    <row r="10" spans="1:22">
      <c r="A10" s="5">
        <v>2002</v>
      </c>
      <c r="B10" s="92">
        <v>12580.195</v>
      </c>
      <c r="C10" s="78">
        <v>431.85</v>
      </c>
      <c r="D10" s="78">
        <v>150.29</v>
      </c>
      <c r="E10" s="78">
        <v>90.13</v>
      </c>
      <c r="F10" s="78">
        <v>980.04499999999996</v>
      </c>
      <c r="G10" s="78">
        <v>1985.08</v>
      </c>
      <c r="H10" s="22">
        <v>840.83</v>
      </c>
      <c r="I10" s="22">
        <v>1839.12</v>
      </c>
      <c r="J10" s="22">
        <v>727.70500000000004</v>
      </c>
      <c r="K10" s="22">
        <v>361.2</v>
      </c>
      <c r="L10" s="22">
        <v>932.505</v>
      </c>
      <c r="M10" s="22">
        <v>849.625</v>
      </c>
      <c r="N10" s="22">
        <v>674.09</v>
      </c>
      <c r="O10" s="22">
        <v>282.05500000000001</v>
      </c>
      <c r="P10" s="22">
        <v>1115.2850000000001</v>
      </c>
      <c r="Q10" s="22">
        <v>1320.385</v>
      </c>
      <c r="R10" s="55"/>
      <c r="S10" s="29"/>
      <c r="T10" s="45"/>
      <c r="U10" s="43"/>
    </row>
    <row r="11" spans="1:22">
      <c r="A11" s="5">
        <v>2003</v>
      </c>
      <c r="B11" s="92">
        <v>12816.42</v>
      </c>
      <c r="C11" s="78">
        <v>426.8</v>
      </c>
      <c r="D11" s="78">
        <v>152.42500000000001</v>
      </c>
      <c r="E11" s="78">
        <v>97.66</v>
      </c>
      <c r="F11" s="78">
        <v>1017.95</v>
      </c>
      <c r="G11" s="78">
        <v>1989.895</v>
      </c>
      <c r="H11" s="22">
        <v>832.56500000000005</v>
      </c>
      <c r="I11" s="22">
        <v>1873.78</v>
      </c>
      <c r="J11" s="22">
        <v>729.16499999999996</v>
      </c>
      <c r="K11" s="22">
        <v>365.16</v>
      </c>
      <c r="L11" s="22">
        <v>960.005</v>
      </c>
      <c r="M11" s="22">
        <v>890.06</v>
      </c>
      <c r="N11" s="22">
        <v>733.08500000000004</v>
      </c>
      <c r="O11" s="22">
        <v>289.79500000000002</v>
      </c>
      <c r="P11" s="22">
        <v>1108.835</v>
      </c>
      <c r="Q11" s="22">
        <v>1349.2399999999998</v>
      </c>
      <c r="R11" s="55"/>
      <c r="S11" s="29"/>
      <c r="T11" s="45"/>
      <c r="U11" s="43"/>
    </row>
    <row r="12" spans="1:22">
      <c r="A12" s="5">
        <v>2004</v>
      </c>
      <c r="B12" s="92">
        <v>13046.07</v>
      </c>
      <c r="C12" s="78">
        <v>418.77</v>
      </c>
      <c r="D12" s="78">
        <v>164.09</v>
      </c>
      <c r="E12" s="78">
        <v>104.735</v>
      </c>
      <c r="F12" s="78">
        <v>1061.845</v>
      </c>
      <c r="G12" s="78">
        <v>1988.92</v>
      </c>
      <c r="H12" s="22">
        <v>849.94500000000005</v>
      </c>
      <c r="I12" s="22">
        <v>1921.01</v>
      </c>
      <c r="J12" s="22">
        <v>739.91499999999996</v>
      </c>
      <c r="K12" s="22">
        <v>360.71499999999997</v>
      </c>
      <c r="L12" s="22">
        <v>986.9</v>
      </c>
      <c r="M12" s="22">
        <v>904.62</v>
      </c>
      <c r="N12" s="22">
        <v>766.68</v>
      </c>
      <c r="O12" s="22">
        <v>312.45499999999998</v>
      </c>
      <c r="P12" s="22">
        <v>1115.1949999999999</v>
      </c>
      <c r="Q12" s="22">
        <v>1350.2750000000001</v>
      </c>
      <c r="R12" s="55"/>
      <c r="S12" s="29"/>
      <c r="T12" s="45"/>
      <c r="U12" s="43"/>
    </row>
    <row r="13" spans="1:22">
      <c r="A13" s="5">
        <v>2005</v>
      </c>
      <c r="B13" s="92">
        <v>13231.805</v>
      </c>
      <c r="C13" s="78">
        <v>416.08499999999998</v>
      </c>
      <c r="D13" s="78">
        <v>184.625</v>
      </c>
      <c r="E13" s="78">
        <v>108.13</v>
      </c>
      <c r="F13" s="78">
        <v>1126.77</v>
      </c>
      <c r="G13" s="78">
        <v>1970.17</v>
      </c>
      <c r="H13" s="22">
        <v>868.88</v>
      </c>
      <c r="I13" s="22">
        <v>1927.335</v>
      </c>
      <c r="J13" s="22">
        <v>738.91499999999996</v>
      </c>
      <c r="K13" s="22">
        <v>359.44499999999999</v>
      </c>
      <c r="L13" s="22">
        <v>1026.5650000000001</v>
      </c>
      <c r="M13" s="22">
        <v>929.29499999999996</v>
      </c>
      <c r="N13" s="22">
        <v>797.84500000000003</v>
      </c>
      <c r="O13" s="22">
        <v>299.26</v>
      </c>
      <c r="P13" s="22">
        <v>1132.25</v>
      </c>
      <c r="Q13" s="22">
        <v>1346.2350000000001</v>
      </c>
      <c r="R13" s="55"/>
      <c r="S13" s="29"/>
      <c r="T13" s="45"/>
      <c r="U13" s="43"/>
    </row>
    <row r="14" spans="1:22">
      <c r="A14" s="5">
        <v>2006</v>
      </c>
      <c r="B14" s="92">
        <v>13431.99</v>
      </c>
      <c r="C14" s="78">
        <v>399.09500000000003</v>
      </c>
      <c r="D14" s="78">
        <v>210.785</v>
      </c>
      <c r="E14" s="78">
        <v>105.48</v>
      </c>
      <c r="F14" s="78">
        <v>1207.75</v>
      </c>
      <c r="G14" s="78">
        <v>1893.58</v>
      </c>
      <c r="H14" s="22">
        <v>860.97500000000002</v>
      </c>
      <c r="I14" s="22">
        <v>1949.075</v>
      </c>
      <c r="J14" s="22">
        <v>770.29499999999996</v>
      </c>
      <c r="K14" s="22">
        <v>367.82499999999999</v>
      </c>
      <c r="L14" s="22">
        <v>1070.03</v>
      </c>
      <c r="M14" s="22">
        <v>962.52</v>
      </c>
      <c r="N14" s="22">
        <v>836.79</v>
      </c>
      <c r="O14" s="22">
        <v>303.59500000000003</v>
      </c>
      <c r="P14" s="22">
        <v>1136.4349999999999</v>
      </c>
      <c r="Q14" s="22">
        <v>1357.76</v>
      </c>
      <c r="R14" s="55"/>
      <c r="S14" s="29"/>
      <c r="T14" s="45"/>
      <c r="U14" s="43"/>
    </row>
    <row r="15" spans="1:22">
      <c r="A15" s="5">
        <v>2007</v>
      </c>
      <c r="B15" s="92">
        <v>13720.955</v>
      </c>
      <c r="C15" s="78">
        <v>391.04500000000002</v>
      </c>
      <c r="D15" s="78">
        <v>217.96</v>
      </c>
      <c r="E15" s="78">
        <v>102.265</v>
      </c>
      <c r="F15" s="78">
        <v>1285.92</v>
      </c>
      <c r="G15" s="78">
        <v>1843.155</v>
      </c>
      <c r="H15" s="22">
        <v>866.04</v>
      </c>
      <c r="I15" s="22">
        <v>2026.5650000000001</v>
      </c>
      <c r="J15" s="22">
        <v>788.89499999999998</v>
      </c>
      <c r="K15" s="22">
        <v>373.315</v>
      </c>
      <c r="L15" s="22">
        <v>1096.3499999999999</v>
      </c>
      <c r="M15" s="22">
        <v>1001.895</v>
      </c>
      <c r="N15" s="22">
        <v>849.6</v>
      </c>
      <c r="O15" s="22">
        <v>309.61500000000001</v>
      </c>
      <c r="P15" s="22">
        <v>1161.155</v>
      </c>
      <c r="Q15" s="22">
        <v>1407.18</v>
      </c>
      <c r="R15" s="55"/>
      <c r="S15" s="29"/>
      <c r="T15" s="45"/>
      <c r="U15" s="43"/>
    </row>
    <row r="16" spans="1:22">
      <c r="A16" s="5">
        <v>2008</v>
      </c>
      <c r="B16" s="92">
        <v>13870.584999999999</v>
      </c>
      <c r="C16" s="78">
        <v>364.55</v>
      </c>
      <c r="D16" s="78">
        <v>227.66499999999999</v>
      </c>
      <c r="E16" s="78">
        <v>104.565</v>
      </c>
      <c r="F16" s="78">
        <v>1354.115</v>
      </c>
      <c r="G16" s="78">
        <v>1773.22</v>
      </c>
      <c r="H16" s="22">
        <v>880.90499999999997</v>
      </c>
      <c r="I16" s="22">
        <v>2032.19</v>
      </c>
      <c r="J16" s="22">
        <v>795.42</v>
      </c>
      <c r="K16" s="22">
        <v>391.505</v>
      </c>
      <c r="L16" s="22">
        <v>1108.7550000000001</v>
      </c>
      <c r="M16" s="22">
        <v>1049.625</v>
      </c>
      <c r="N16" s="22">
        <v>863.83500000000004</v>
      </c>
      <c r="O16" s="22">
        <v>316.69499999999999</v>
      </c>
      <c r="P16" s="22">
        <v>1184</v>
      </c>
      <c r="Q16" s="22">
        <v>1423.54</v>
      </c>
      <c r="R16" s="55"/>
      <c r="S16" s="29"/>
      <c r="T16" s="45"/>
      <c r="U16" s="43"/>
    </row>
    <row r="17" spans="1:21">
      <c r="A17" s="5">
        <v>2009</v>
      </c>
      <c r="B17" s="92">
        <v>13494.645</v>
      </c>
      <c r="C17" s="78">
        <v>355.07499999999999</v>
      </c>
      <c r="D17" s="78">
        <v>200.34</v>
      </c>
      <c r="E17" s="78">
        <v>108.54</v>
      </c>
      <c r="F17" s="78">
        <v>1303.45</v>
      </c>
      <c r="G17" s="78">
        <v>1609.7149999999999</v>
      </c>
      <c r="H17" s="22">
        <v>828.41</v>
      </c>
      <c r="I17" s="22">
        <v>2021.03</v>
      </c>
      <c r="J17" s="22">
        <v>760.18499999999995</v>
      </c>
      <c r="K17" s="22">
        <v>385.51</v>
      </c>
      <c r="L17" s="22">
        <v>1112.48</v>
      </c>
      <c r="M17" s="22">
        <v>1054.7850000000001</v>
      </c>
      <c r="N17" s="22">
        <v>839.125</v>
      </c>
      <c r="O17" s="22">
        <v>323.88</v>
      </c>
      <c r="P17" s="22">
        <v>1149.625</v>
      </c>
      <c r="Q17" s="22">
        <v>1442.4949999999999</v>
      </c>
      <c r="R17" s="55"/>
      <c r="S17" s="29"/>
      <c r="T17" s="45"/>
      <c r="U17" s="43"/>
    </row>
    <row r="18" spans="1:21">
      <c r="A18" s="5">
        <v>2010</v>
      </c>
      <c r="B18" s="92">
        <v>13746.91</v>
      </c>
      <c r="C18" s="78">
        <v>347.94499999999999</v>
      </c>
      <c r="D18" s="78">
        <v>207.20500000000001</v>
      </c>
      <c r="E18" s="78">
        <v>109.96</v>
      </c>
      <c r="F18" s="78">
        <v>1359.18</v>
      </c>
      <c r="G18" s="78">
        <v>1606.3050000000001</v>
      </c>
      <c r="H18" s="22">
        <v>837.375</v>
      </c>
      <c r="I18" s="22">
        <v>2076.42</v>
      </c>
      <c r="J18" s="22">
        <v>761.29499999999996</v>
      </c>
      <c r="K18" s="22">
        <v>390.54500000000002</v>
      </c>
      <c r="L18" s="22">
        <v>1119.08</v>
      </c>
      <c r="M18" s="22">
        <v>1086.28</v>
      </c>
      <c r="N18" s="22">
        <v>862.34</v>
      </c>
      <c r="O18" s="22">
        <v>321.99</v>
      </c>
      <c r="P18" s="22">
        <v>1173.2</v>
      </c>
      <c r="Q18" s="22">
        <v>1487.79</v>
      </c>
      <c r="R18" s="55"/>
      <c r="S18" s="29"/>
      <c r="T18" s="45"/>
      <c r="U18" s="43"/>
    </row>
    <row r="19" spans="1:21">
      <c r="A19" s="55">
        <v>2011</v>
      </c>
      <c r="B19" s="92">
        <v>14007.15</v>
      </c>
      <c r="C19" s="78">
        <v>360.32499999999999</v>
      </c>
      <c r="D19" s="78">
        <v>222.18</v>
      </c>
      <c r="E19" s="78">
        <v>113.905</v>
      </c>
      <c r="F19" s="78">
        <v>1397.27</v>
      </c>
      <c r="G19" s="78">
        <v>1619.37</v>
      </c>
      <c r="H19" s="22">
        <v>855.45500000000004</v>
      </c>
      <c r="I19" s="22">
        <v>2108.0050000000001</v>
      </c>
      <c r="J19" s="22">
        <v>778.61500000000001</v>
      </c>
      <c r="K19" s="22">
        <v>390.26</v>
      </c>
      <c r="L19" s="22">
        <v>1117.45</v>
      </c>
      <c r="M19" s="22">
        <v>1125.01</v>
      </c>
      <c r="N19" s="22">
        <v>881.245</v>
      </c>
      <c r="O19" s="22">
        <v>328.65</v>
      </c>
      <c r="P19" s="22">
        <v>1200.58</v>
      </c>
      <c r="Q19" s="22">
        <v>1508.83</v>
      </c>
      <c r="R19" s="55"/>
      <c r="S19" s="29"/>
      <c r="T19" s="45"/>
      <c r="U19" s="43"/>
    </row>
    <row r="20" spans="1:21">
      <c r="A20" s="5">
        <v>2012</v>
      </c>
      <c r="B20" s="92" t="s">
        <v>25</v>
      </c>
      <c r="C20" s="78" t="s">
        <v>25</v>
      </c>
      <c r="D20" s="78" t="s">
        <v>25</v>
      </c>
      <c r="E20" s="78" t="s">
        <v>25</v>
      </c>
      <c r="F20" s="78" t="s">
        <v>25</v>
      </c>
      <c r="G20" s="78" t="s">
        <v>25</v>
      </c>
      <c r="H20" s="22" t="s">
        <v>25</v>
      </c>
      <c r="I20" s="22" t="s">
        <v>25</v>
      </c>
      <c r="J20" s="22" t="s">
        <v>25</v>
      </c>
      <c r="K20" s="22" t="s">
        <v>25</v>
      </c>
      <c r="L20" s="22" t="s">
        <v>25</v>
      </c>
      <c r="M20" s="22" t="s">
        <v>25</v>
      </c>
      <c r="N20" s="22" t="s">
        <v>25</v>
      </c>
      <c r="O20" s="22" t="s">
        <v>25</v>
      </c>
      <c r="P20" s="22" t="s">
        <v>25</v>
      </c>
      <c r="Q20" s="22" t="s">
        <v>25</v>
      </c>
      <c r="R20" s="55"/>
      <c r="S20" s="29"/>
      <c r="T20" s="45"/>
      <c r="U20" s="43"/>
    </row>
    <row r="21" spans="1:21">
      <c r="H21" s="55"/>
      <c r="I21" s="55"/>
      <c r="J21" s="55"/>
      <c r="K21" s="55"/>
      <c r="L21" s="55"/>
      <c r="M21" s="55"/>
      <c r="N21" s="55"/>
      <c r="O21" s="55"/>
      <c r="P21" s="55"/>
      <c r="Q21" s="55"/>
      <c r="R21" s="55"/>
    </row>
    <row r="22" spans="1:21">
      <c r="A22" s="4"/>
      <c r="B22" s="10" t="s">
        <v>17</v>
      </c>
      <c r="C22" s="8"/>
      <c r="D22" s="8"/>
      <c r="E22" s="8"/>
      <c r="F22" s="8"/>
      <c r="G22" s="8"/>
      <c r="H22" s="10"/>
      <c r="I22" s="8"/>
      <c r="J22" s="10" t="s">
        <v>17</v>
      </c>
      <c r="K22" s="8"/>
      <c r="L22" s="8"/>
      <c r="M22" s="8"/>
      <c r="N22" s="8"/>
      <c r="O22" s="8"/>
      <c r="P22" s="8"/>
      <c r="Q22" s="8"/>
      <c r="R22" s="55"/>
      <c r="S22" s="46"/>
    </row>
    <row r="23" spans="1:21">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1.5864803376344216</v>
      </c>
      <c r="C23" s="9">
        <f t="shared" si="0"/>
        <v>-3.1946058660237586</v>
      </c>
      <c r="D23" s="9">
        <f t="shared" si="0"/>
        <v>2.1627770919476763</v>
      </c>
      <c r="E23" s="9">
        <f t="shared" si="0"/>
        <v>1.3023798826603983</v>
      </c>
      <c r="F23" s="9">
        <f t="shared" si="0"/>
        <v>3.2311330408135053</v>
      </c>
      <c r="G23" s="9">
        <f t="shared" si="0"/>
        <v>-1.2365300818197422</v>
      </c>
      <c r="H23" s="28">
        <f t="shared" si="0"/>
        <v>0.82119700840133092</v>
      </c>
      <c r="I23" s="28">
        <f t="shared" si="0"/>
        <v>2.0595859562289931</v>
      </c>
      <c r="J23" s="28">
        <f t="shared" si="0"/>
        <v>1.2189272726786049</v>
      </c>
      <c r="K23" s="28">
        <f t="shared" si="0"/>
        <v>2.7394348481977859</v>
      </c>
      <c r="L23" s="28">
        <f t="shared" si="0"/>
        <v>2.133408023239558</v>
      </c>
      <c r="M23" s="28">
        <f t="shared" si="0"/>
        <v>3.7042703468190608</v>
      </c>
      <c r="N23" s="28">
        <f t="shared" si="0"/>
        <v>4.5004792053926046</v>
      </c>
      <c r="O23" s="28">
        <f t="shared" si="0"/>
        <v>3.2222866607471756</v>
      </c>
      <c r="P23" s="28">
        <f t="shared" si="0"/>
        <v>1.6198960337654444</v>
      </c>
      <c r="Q23" s="58">
        <f t="shared" si="0"/>
        <v>1.7662484081424346</v>
      </c>
      <c r="R23" s="55"/>
    </row>
    <row r="24" spans="1:21">
      <c r="A24" s="26" t="s">
        <v>19</v>
      </c>
      <c r="B24" s="16">
        <f t="shared" si="0"/>
        <v>2.8399334411009614</v>
      </c>
      <c r="C24" s="9">
        <f t="shared" si="0"/>
        <v>-4.1938936790265835</v>
      </c>
      <c r="D24" s="9">
        <f t="shared" si="0"/>
        <v>-2.0982360499547492</v>
      </c>
      <c r="E24" s="9">
        <f t="shared" si="0"/>
        <v>-0.87928568122268569</v>
      </c>
      <c r="F24" s="9">
        <f t="shared" si="0"/>
        <v>0.85496700198215425</v>
      </c>
      <c r="G24" s="9">
        <f t="shared" si="0"/>
        <v>2.5831164563468789</v>
      </c>
      <c r="H24" s="28">
        <f t="shared" si="0"/>
        <v>2.4577548101492708</v>
      </c>
      <c r="I24" s="28">
        <f t="shared" si="0"/>
        <v>2.0953570776549357</v>
      </c>
      <c r="J24" s="28">
        <f t="shared" si="0"/>
        <v>2.869369745212369</v>
      </c>
      <c r="K24" s="28">
        <f t="shared" si="0"/>
        <v>8.8689517151542052</v>
      </c>
      <c r="L24" s="28">
        <f t="shared" si="0"/>
        <v>3.0725317938278929</v>
      </c>
      <c r="M24" s="28">
        <f t="shared" si="0"/>
        <v>7.5658390687742383</v>
      </c>
      <c r="N24" s="28">
        <f t="shared" si="0"/>
        <v>7.9358377956408654</v>
      </c>
      <c r="O24" s="28">
        <f t="shared" si="0"/>
        <v>4.7746525332676093</v>
      </c>
      <c r="P24" s="28">
        <f t="shared" si="0"/>
        <v>3.4387728869555545</v>
      </c>
      <c r="Q24" s="28">
        <f t="shared" si="0"/>
        <v>2.2733796280929752</v>
      </c>
      <c r="R24" s="55"/>
    </row>
    <row r="25" spans="1:21">
      <c r="A25" s="26" t="s">
        <v>20</v>
      </c>
      <c r="B25" s="16">
        <f t="shared" si="0"/>
        <v>1.2134320501933971</v>
      </c>
      <c r="C25" s="9">
        <f t="shared" si="0"/>
        <v>-2.8927919840163074</v>
      </c>
      <c r="D25" s="9">
        <f t="shared" si="0"/>
        <v>3.4768838651046519</v>
      </c>
      <c r="E25" s="9">
        <f t="shared" si="0"/>
        <v>1.9661955867712244</v>
      </c>
      <c r="F25" s="9">
        <f t="shared" si="0"/>
        <v>3.9548401203507</v>
      </c>
      <c r="G25" s="9">
        <f t="shared" si="0"/>
        <v>-2.3544456754622245</v>
      </c>
      <c r="H25" s="28">
        <f t="shared" si="0"/>
        <v>0.3353462404431351</v>
      </c>
      <c r="I25" s="28">
        <f t="shared" si="0"/>
        <v>2.0488570639589865</v>
      </c>
      <c r="J25" s="28">
        <f t="shared" si="0"/>
        <v>0.72897755529579555</v>
      </c>
      <c r="K25" s="28">
        <f t="shared" si="0"/>
        <v>0.96878070966395224</v>
      </c>
      <c r="L25" s="28">
        <f t="shared" si="0"/>
        <v>1.8533429958693004</v>
      </c>
      <c r="M25" s="28">
        <f t="shared" si="0"/>
        <v>2.5730622915424828</v>
      </c>
      <c r="N25" s="28">
        <f t="shared" si="0"/>
        <v>3.4913534211369335</v>
      </c>
      <c r="O25" s="28">
        <f t="shared" si="0"/>
        <v>2.7610775451741176</v>
      </c>
      <c r="P25" s="28">
        <f t="shared" si="0"/>
        <v>1.0804955028897556</v>
      </c>
      <c r="Q25" s="28">
        <f t="shared" si="0"/>
        <v>1.6145999680615475</v>
      </c>
      <c r="R25" s="55"/>
    </row>
    <row r="26" spans="1:21">
      <c r="H26" s="55"/>
      <c r="I26" s="55"/>
      <c r="J26" s="55"/>
      <c r="K26" s="55"/>
      <c r="L26" s="55"/>
      <c r="M26" s="55"/>
      <c r="N26" s="55"/>
      <c r="O26" s="55"/>
      <c r="P26" s="55"/>
      <c r="Q26" s="55"/>
      <c r="R26" s="55"/>
    </row>
    <row r="27" spans="1:21">
      <c r="H27" s="55"/>
      <c r="I27" s="55"/>
      <c r="J27" s="55"/>
      <c r="K27" s="55"/>
      <c r="L27" s="55"/>
      <c r="M27" s="55"/>
      <c r="N27" s="55"/>
      <c r="O27" s="55"/>
      <c r="P27" s="55"/>
      <c r="Q27" s="55"/>
      <c r="R27" s="55"/>
    </row>
    <row r="28" spans="1:21">
      <c r="H28" s="55"/>
      <c r="I28" s="55"/>
      <c r="J28" s="55"/>
      <c r="K28" s="55"/>
      <c r="L28" s="55"/>
      <c r="M28" s="55"/>
      <c r="N28" s="55"/>
      <c r="O28" s="55"/>
      <c r="P28" s="55"/>
      <c r="Q28" s="55"/>
      <c r="R28" s="55"/>
    </row>
    <row r="29" spans="1:21"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21" ht="11.25" customHeight="1">
      <c r="A30" s="5"/>
      <c r="B30" s="141" t="s">
        <v>22</v>
      </c>
      <c r="C30" s="142"/>
      <c r="D30" s="142"/>
      <c r="E30" s="142"/>
      <c r="F30" s="142"/>
      <c r="G30" s="142"/>
      <c r="H30" s="142"/>
      <c r="I30" s="142"/>
      <c r="J30" s="142" t="s">
        <v>22</v>
      </c>
      <c r="K30" s="142"/>
      <c r="L30" s="142"/>
      <c r="M30" s="142"/>
      <c r="N30" s="142"/>
      <c r="O30" s="142"/>
      <c r="P30" s="142"/>
      <c r="Q30" s="142"/>
      <c r="R30" s="55"/>
    </row>
    <row r="31" spans="1:21">
      <c r="A31" s="5">
        <v>1997</v>
      </c>
      <c r="B31" s="87">
        <f>IF(ISERROR((B5/$B5)*100),"..",(B5/$B5)*100)</f>
        <v>100</v>
      </c>
      <c r="C31" s="21">
        <f t="shared" ref="C31:Q31" si="1">IF(ISERROR((C5/$B5)*100),"..",(C5/$B5)*100)</f>
        <v>4.7367246565682715</v>
      </c>
      <c r="D31" s="21">
        <f t="shared" si="1"/>
        <v>1.4004159562978102</v>
      </c>
      <c r="E31" s="21">
        <f t="shared" si="1"/>
        <v>0.82954717890583851</v>
      </c>
      <c r="F31" s="21">
        <f t="shared" si="1"/>
        <v>8.0241629548964131</v>
      </c>
      <c r="G31" s="21">
        <f t="shared" si="1"/>
        <v>16.855334684149923</v>
      </c>
      <c r="H31" s="21">
        <f t="shared" si="1"/>
        <v>6.7205951924021026</v>
      </c>
      <c r="I31" s="21">
        <f t="shared" si="1"/>
        <v>14.219278592532426</v>
      </c>
      <c r="J31" s="21">
        <f t="shared" si="1"/>
        <v>5.8051342931867076</v>
      </c>
      <c r="K31" s="21">
        <f t="shared" si="1"/>
        <v>2.453294177504441</v>
      </c>
      <c r="L31" s="21">
        <f t="shared" si="1"/>
        <v>7.5917380010889834</v>
      </c>
      <c r="M31" s="21">
        <f t="shared" si="1"/>
        <v>6.0429256188019389</v>
      </c>
      <c r="N31" s="21">
        <f t="shared" si="1"/>
        <v>4.3431282412903567</v>
      </c>
      <c r="O31" s="21">
        <f t="shared" si="1"/>
        <v>1.9030446929867624</v>
      </c>
      <c r="P31" s="21">
        <f t="shared" si="1"/>
        <v>8.497871124956486</v>
      </c>
      <c r="Q31" s="21">
        <f t="shared" si="1"/>
        <v>10.576804634431541</v>
      </c>
      <c r="R31" s="55"/>
    </row>
    <row r="32" spans="1:21">
      <c r="A32" s="5">
        <v>1998</v>
      </c>
      <c r="B32" s="87">
        <f t="shared" ref="B32:Q42" si="2">IF(ISERROR((B6/$B6)*100),"..",(B6/$B6)*100)</f>
        <v>100</v>
      </c>
      <c r="C32" s="21">
        <f t="shared" si="2"/>
        <v>4.4807379089253256</v>
      </c>
      <c r="D32" s="21">
        <f t="shared" si="2"/>
        <v>1.2682701158429175</v>
      </c>
      <c r="E32" s="21">
        <f t="shared" si="2"/>
        <v>0.80564489565110586</v>
      </c>
      <c r="F32" s="21">
        <f t="shared" si="2"/>
        <v>7.6666893784113714</v>
      </c>
      <c r="G32" s="21">
        <f t="shared" si="2"/>
        <v>16.43382788519083</v>
      </c>
      <c r="H32" s="21">
        <f t="shared" si="2"/>
        <v>6.5990493181919767</v>
      </c>
      <c r="I32" s="21">
        <f t="shared" si="2"/>
        <v>14.394935251998382</v>
      </c>
      <c r="J32" s="21">
        <f t="shared" si="2"/>
        <v>5.7815567034871789</v>
      </c>
      <c r="K32" s="21">
        <f t="shared" si="2"/>
        <v>2.6695124338122618</v>
      </c>
      <c r="L32" s="21">
        <f t="shared" si="2"/>
        <v>7.3626847191765101</v>
      </c>
      <c r="M32" s="21">
        <f t="shared" si="2"/>
        <v>6.5656326747072029</v>
      </c>
      <c r="N32" s="21">
        <f t="shared" si="2"/>
        <v>4.6209142186082097</v>
      </c>
      <c r="O32" s="21">
        <f t="shared" si="2"/>
        <v>1.9764859665286749</v>
      </c>
      <c r="P32" s="21">
        <f t="shared" si="2"/>
        <v>8.7900961748358792</v>
      </c>
      <c r="Q32" s="21">
        <f t="shared" si="2"/>
        <v>10.583962354632177</v>
      </c>
      <c r="R32" s="55"/>
    </row>
    <row r="33" spans="1:18">
      <c r="A33" s="5">
        <v>1999</v>
      </c>
      <c r="B33" s="87">
        <f t="shared" si="2"/>
        <v>100</v>
      </c>
      <c r="C33" s="21">
        <f t="shared" si="2"/>
        <v>4.2103500194833989</v>
      </c>
      <c r="D33" s="21">
        <f t="shared" si="2"/>
        <v>1.1475427772134279</v>
      </c>
      <c r="E33" s="21">
        <f t="shared" si="2"/>
        <v>0.76944699968271091</v>
      </c>
      <c r="F33" s="21">
        <f t="shared" si="2"/>
        <v>7.5927607598441664</v>
      </c>
      <c r="G33" s="21">
        <f t="shared" si="2"/>
        <v>16.444199627837612</v>
      </c>
      <c r="H33" s="21">
        <f t="shared" si="2"/>
        <v>6.5662843768384054</v>
      </c>
      <c r="I33" s="21">
        <f t="shared" si="2"/>
        <v>14.227300156288003</v>
      </c>
      <c r="J33" s="21">
        <f t="shared" si="2"/>
        <v>5.8156474842849342</v>
      </c>
      <c r="K33" s="21">
        <f t="shared" si="2"/>
        <v>2.8511409360952906</v>
      </c>
      <c r="L33" s="21">
        <f t="shared" si="2"/>
        <v>7.3412018774759282</v>
      </c>
      <c r="M33" s="21">
        <f t="shared" si="2"/>
        <v>6.6097117382643029</v>
      </c>
      <c r="N33" s="21">
        <f t="shared" si="2"/>
        <v>4.9949460987332852</v>
      </c>
      <c r="O33" s="21">
        <f t="shared" si="2"/>
        <v>2.0279567847256881</v>
      </c>
      <c r="P33" s="21">
        <f t="shared" si="2"/>
        <v>8.8014469054217717</v>
      </c>
      <c r="Q33" s="21">
        <f t="shared" si="2"/>
        <v>10.600063457811077</v>
      </c>
      <c r="R33" s="55"/>
    </row>
    <row r="34" spans="1:18">
      <c r="A34" s="5">
        <v>2000</v>
      </c>
      <c r="B34" s="87">
        <f t="shared" si="2"/>
        <v>100</v>
      </c>
      <c r="C34" s="21">
        <f t="shared" si="2"/>
        <v>3.829766978841513</v>
      </c>
      <c r="D34" s="21">
        <f t="shared" si="2"/>
        <v>1.2082122652174465</v>
      </c>
      <c r="E34" s="21">
        <f t="shared" si="2"/>
        <v>0.74276084134971476</v>
      </c>
      <c r="F34" s="21">
        <f t="shared" si="2"/>
        <v>7.5684379371429262</v>
      </c>
      <c r="G34" s="21">
        <f t="shared" si="2"/>
        <v>16.729373829754667</v>
      </c>
      <c r="H34" s="21">
        <f t="shared" si="2"/>
        <v>6.6459471093222007</v>
      </c>
      <c r="I34" s="21">
        <f t="shared" si="2"/>
        <v>13.912660254108655</v>
      </c>
      <c r="J34" s="21">
        <f t="shared" si="2"/>
        <v>5.8101206037450313</v>
      </c>
      <c r="K34" s="21">
        <f t="shared" si="2"/>
        <v>2.9105588904997108</v>
      </c>
      <c r="L34" s="21">
        <f t="shared" si="2"/>
        <v>7.6433664657493336</v>
      </c>
      <c r="M34" s="21">
        <f t="shared" si="2"/>
        <v>6.9148855411329313</v>
      </c>
      <c r="N34" s="21">
        <f t="shared" si="2"/>
        <v>5.0212783069599416</v>
      </c>
      <c r="O34" s="21">
        <f t="shared" si="2"/>
        <v>2.012483437553473</v>
      </c>
      <c r="P34" s="21">
        <f t="shared" si="2"/>
        <v>8.6471871641603641</v>
      </c>
      <c r="Q34" s="21">
        <f t="shared" si="2"/>
        <v>10.402960374462094</v>
      </c>
      <c r="R34" s="55"/>
    </row>
    <row r="35" spans="1:18">
      <c r="A35" s="5">
        <v>2001</v>
      </c>
      <c r="B35" s="87">
        <f t="shared" si="2"/>
        <v>100</v>
      </c>
      <c r="C35" s="21">
        <f t="shared" si="2"/>
        <v>3.4078247969237441</v>
      </c>
      <c r="D35" s="21">
        <f t="shared" si="2"/>
        <v>1.2297864429793925</v>
      </c>
      <c r="E35" s="21">
        <f t="shared" si="2"/>
        <v>0.75437912096628867</v>
      </c>
      <c r="F35" s="21">
        <f t="shared" si="2"/>
        <v>7.716551960633165</v>
      </c>
      <c r="G35" s="21">
        <f t="shared" si="2"/>
        <v>16.293531377005287</v>
      </c>
      <c r="H35" s="21">
        <f t="shared" si="2"/>
        <v>6.7686254760886841</v>
      </c>
      <c r="I35" s="21">
        <f t="shared" si="2"/>
        <v>14.169554487162539</v>
      </c>
      <c r="J35" s="21">
        <f t="shared" si="2"/>
        <v>5.811953156493904</v>
      </c>
      <c r="K35" s="21">
        <f t="shared" si="2"/>
        <v>2.9692313387270048</v>
      </c>
      <c r="L35" s="21">
        <f t="shared" si="2"/>
        <v>7.5384216737250309</v>
      </c>
      <c r="M35" s="21">
        <f t="shared" si="2"/>
        <v>6.8830535411886107</v>
      </c>
      <c r="N35" s="21">
        <f t="shared" si="2"/>
        <v>5.1742394072683178</v>
      </c>
      <c r="O35" s="21">
        <f t="shared" si="2"/>
        <v>2.0930613798975148</v>
      </c>
      <c r="P35" s="21">
        <f t="shared" si="2"/>
        <v>8.8318696602100708</v>
      </c>
      <c r="Q35" s="21">
        <f t="shared" si="2"/>
        <v>10.357916180730445</v>
      </c>
      <c r="R35" s="55"/>
    </row>
    <row r="36" spans="1:18">
      <c r="A36" s="5">
        <v>2002</v>
      </c>
      <c r="B36" s="87">
        <f t="shared" si="2"/>
        <v>100</v>
      </c>
      <c r="C36" s="21">
        <f t="shared" si="2"/>
        <v>3.4327766779449762</v>
      </c>
      <c r="D36" s="21">
        <f t="shared" si="2"/>
        <v>1.1946555677396098</v>
      </c>
      <c r="E36" s="21">
        <f t="shared" si="2"/>
        <v>0.71644358453903134</v>
      </c>
      <c r="F36" s="21">
        <f t="shared" si="2"/>
        <v>7.7903800378293013</v>
      </c>
      <c r="G36" s="21">
        <f t="shared" si="2"/>
        <v>15.779405645143022</v>
      </c>
      <c r="H36" s="21">
        <f t="shared" si="2"/>
        <v>6.6837596714518348</v>
      </c>
      <c r="I36" s="21">
        <f t="shared" si="2"/>
        <v>14.619169257710235</v>
      </c>
      <c r="J36" s="21">
        <f t="shared" si="2"/>
        <v>5.784528777177143</v>
      </c>
      <c r="K36" s="21">
        <f t="shared" si="2"/>
        <v>2.8711796597747492</v>
      </c>
      <c r="L36" s="21">
        <f t="shared" si="2"/>
        <v>7.4124844646684727</v>
      </c>
      <c r="M36" s="21">
        <f t="shared" si="2"/>
        <v>6.7536711473868252</v>
      </c>
      <c r="N36" s="21">
        <f t="shared" si="2"/>
        <v>5.3583430145558166</v>
      </c>
      <c r="O36" s="21">
        <f t="shared" si="2"/>
        <v>2.242055866383629</v>
      </c>
      <c r="P36" s="21">
        <f t="shared" si="2"/>
        <v>8.8654031197449648</v>
      </c>
      <c r="Q36" s="21">
        <f t="shared" si="2"/>
        <v>10.495743507950394</v>
      </c>
      <c r="R36" s="55"/>
    </row>
    <row r="37" spans="1:18">
      <c r="A37" s="5">
        <v>2003</v>
      </c>
      <c r="B37" s="87">
        <f t="shared" si="2"/>
        <v>100</v>
      </c>
      <c r="C37" s="21">
        <f t="shared" si="2"/>
        <v>3.3301031021143195</v>
      </c>
      <c r="D37" s="21">
        <f t="shared" si="2"/>
        <v>1.1892946704305885</v>
      </c>
      <c r="E37" s="21">
        <f t="shared" si="2"/>
        <v>0.76199125808923229</v>
      </c>
      <c r="F37" s="21">
        <f t="shared" si="2"/>
        <v>7.9425455782504013</v>
      </c>
      <c r="G37" s="21">
        <f t="shared" si="2"/>
        <v>15.526137564155981</v>
      </c>
      <c r="H37" s="21">
        <f t="shared" si="2"/>
        <v>6.496080808837414</v>
      </c>
      <c r="I37" s="21">
        <f t="shared" si="2"/>
        <v>14.62015133711286</v>
      </c>
      <c r="J37" s="21">
        <f t="shared" si="2"/>
        <v>5.6893032531705421</v>
      </c>
      <c r="K37" s="21">
        <f t="shared" si="2"/>
        <v>2.8491575650610703</v>
      </c>
      <c r="L37" s="21">
        <f t="shared" si="2"/>
        <v>7.4904302449513986</v>
      </c>
      <c r="M37" s="21">
        <f t="shared" si="2"/>
        <v>6.9446850212461815</v>
      </c>
      <c r="N37" s="21">
        <f t="shared" si="2"/>
        <v>5.7198890173699057</v>
      </c>
      <c r="O37" s="21">
        <f t="shared" si="2"/>
        <v>2.2611228408557151</v>
      </c>
      <c r="P37" s="21">
        <f t="shared" si="2"/>
        <v>8.651674960714459</v>
      </c>
      <c r="Q37" s="21">
        <f t="shared" si="2"/>
        <v>10.527432777639932</v>
      </c>
      <c r="R37" s="55"/>
    </row>
    <row r="38" spans="1:18">
      <c r="A38" s="5">
        <v>2004</v>
      </c>
      <c r="B38" s="87">
        <f t="shared" si="2"/>
        <v>100</v>
      </c>
      <c r="C38" s="21">
        <f t="shared" si="2"/>
        <v>3.2099321864745476</v>
      </c>
      <c r="D38" s="21">
        <f t="shared" si="2"/>
        <v>1.2577734137560201</v>
      </c>
      <c r="E38" s="21">
        <f t="shared" si="2"/>
        <v>0.80280881522174874</v>
      </c>
      <c r="F38" s="21">
        <f t="shared" si="2"/>
        <v>8.1391944087376498</v>
      </c>
      <c r="G38" s="21">
        <f t="shared" si="2"/>
        <v>15.245357414148476</v>
      </c>
      <c r="H38" s="21">
        <f t="shared" si="2"/>
        <v>6.5149504793397552</v>
      </c>
      <c r="I38" s="21">
        <f t="shared" si="2"/>
        <v>14.724817512093679</v>
      </c>
      <c r="J38" s="21">
        <f t="shared" si="2"/>
        <v>5.6715547287420653</v>
      </c>
      <c r="K38" s="21">
        <f t="shared" si="2"/>
        <v>2.7649322746236988</v>
      </c>
      <c r="L38" s="21">
        <f t="shared" si="2"/>
        <v>7.5647302214383334</v>
      </c>
      <c r="M38" s="21">
        <f t="shared" si="2"/>
        <v>6.9340422058137046</v>
      </c>
      <c r="N38" s="21">
        <f t="shared" si="2"/>
        <v>5.8767122972665327</v>
      </c>
      <c r="O38" s="21">
        <f t="shared" si="2"/>
        <v>2.3950124443606389</v>
      </c>
      <c r="P38" s="21">
        <f t="shared" si="2"/>
        <v>8.5481298199381115</v>
      </c>
      <c r="Q38" s="21">
        <f t="shared" si="2"/>
        <v>10.350051778045037</v>
      </c>
      <c r="R38" s="55"/>
    </row>
    <row r="39" spans="1:18">
      <c r="A39" s="5">
        <v>2005</v>
      </c>
      <c r="B39" s="87">
        <f t="shared" si="2"/>
        <v>100</v>
      </c>
      <c r="C39" s="21">
        <f t="shared" si="2"/>
        <v>3.1445823151112036</v>
      </c>
      <c r="D39" s="21">
        <f t="shared" si="2"/>
        <v>1.3953122797683308</v>
      </c>
      <c r="E39" s="21">
        <f t="shared" si="2"/>
        <v>0.81719765368368102</v>
      </c>
      <c r="F39" s="21">
        <f t="shared" si="2"/>
        <v>8.5156182395372362</v>
      </c>
      <c r="G39" s="21">
        <f t="shared" si="2"/>
        <v>14.889654132599444</v>
      </c>
      <c r="H39" s="21">
        <f t="shared" si="2"/>
        <v>6.5666022133790509</v>
      </c>
      <c r="I39" s="21">
        <f t="shared" si="2"/>
        <v>14.565926568597407</v>
      </c>
      <c r="J39" s="21">
        <f t="shared" si="2"/>
        <v>5.5843855014489705</v>
      </c>
      <c r="K39" s="21">
        <f t="shared" si="2"/>
        <v>2.7165228024445645</v>
      </c>
      <c r="L39" s="21">
        <f t="shared" si="2"/>
        <v>7.7583141529065776</v>
      </c>
      <c r="M39" s="21">
        <f t="shared" si="2"/>
        <v>7.0231914693422395</v>
      </c>
      <c r="N39" s="21">
        <f t="shared" si="2"/>
        <v>6.0297517987908682</v>
      </c>
      <c r="O39" s="21">
        <f t="shared" si="2"/>
        <v>2.2616717824967947</v>
      </c>
      <c r="P39" s="21">
        <f t="shared" si="2"/>
        <v>8.5570336019915647</v>
      </c>
      <c r="Q39" s="21">
        <f t="shared" si="2"/>
        <v>10.174235487902067</v>
      </c>
      <c r="R39" s="55"/>
    </row>
    <row r="40" spans="1:18">
      <c r="A40" s="5">
        <v>2006</v>
      </c>
      <c r="B40" s="87">
        <f t="shared" si="2"/>
        <v>100</v>
      </c>
      <c r="C40" s="21">
        <f t="shared" si="2"/>
        <v>2.9712276438561975</v>
      </c>
      <c r="D40" s="21">
        <f t="shared" si="2"/>
        <v>1.5692760343031822</v>
      </c>
      <c r="E40" s="21">
        <f t="shared" si="2"/>
        <v>0.78528944705884984</v>
      </c>
      <c r="F40" s="21">
        <f t="shared" si="2"/>
        <v>8.9915939484767335</v>
      </c>
      <c r="G40" s="21">
        <f t="shared" si="2"/>
        <v>14.097538786136679</v>
      </c>
      <c r="H40" s="21">
        <f t="shared" si="2"/>
        <v>6.4098841645951197</v>
      </c>
      <c r="I40" s="21">
        <f t="shared" si="2"/>
        <v>14.51069424560322</v>
      </c>
      <c r="J40" s="21">
        <f t="shared" si="2"/>
        <v>5.7347794332783151</v>
      </c>
      <c r="K40" s="21">
        <f t="shared" si="2"/>
        <v>2.7384252072849962</v>
      </c>
      <c r="L40" s="21">
        <f t="shared" si="2"/>
        <v>7.9662804990176435</v>
      </c>
      <c r="M40" s="21">
        <f t="shared" si="2"/>
        <v>7.1658778781103907</v>
      </c>
      <c r="N40" s="21">
        <f t="shared" si="2"/>
        <v>6.2298289382288106</v>
      </c>
      <c r="O40" s="21">
        <f t="shared" si="2"/>
        <v>2.2602384307909702</v>
      </c>
      <c r="P40" s="21">
        <f t="shared" si="2"/>
        <v>8.4606599617778144</v>
      </c>
      <c r="Q40" s="21">
        <f t="shared" si="2"/>
        <v>10.108405381481077</v>
      </c>
      <c r="R40" s="55"/>
    </row>
    <row r="41" spans="1:18">
      <c r="A41" s="5">
        <v>2007</v>
      </c>
      <c r="B41" s="87">
        <f t="shared" si="2"/>
        <v>100</v>
      </c>
      <c r="C41" s="21">
        <f t="shared" si="2"/>
        <v>2.849983838588495</v>
      </c>
      <c r="D41" s="21">
        <f t="shared" si="2"/>
        <v>1.5885191664865894</v>
      </c>
      <c r="E41" s="21">
        <f t="shared" si="2"/>
        <v>0.74531984107520211</v>
      </c>
      <c r="F41" s="21">
        <f t="shared" si="2"/>
        <v>9.3719424048836242</v>
      </c>
      <c r="G41" s="21">
        <f t="shared" si="2"/>
        <v>13.433139311367176</v>
      </c>
      <c r="H41" s="21">
        <f t="shared" si="2"/>
        <v>6.3118055558086157</v>
      </c>
      <c r="I41" s="21">
        <f t="shared" si="2"/>
        <v>14.7698538476367</v>
      </c>
      <c r="J41" s="21">
        <f t="shared" si="2"/>
        <v>5.7495633503644612</v>
      </c>
      <c r="K41" s="21">
        <f t="shared" si="2"/>
        <v>2.7207654277708806</v>
      </c>
      <c r="L41" s="21">
        <f t="shared" si="2"/>
        <v>7.9903330343988443</v>
      </c>
      <c r="M41" s="21">
        <f t="shared" si="2"/>
        <v>7.3019334295608429</v>
      </c>
      <c r="N41" s="21">
        <f t="shared" si="2"/>
        <v>6.1919888229354303</v>
      </c>
      <c r="O41" s="21">
        <f t="shared" si="2"/>
        <v>2.2565120284994742</v>
      </c>
      <c r="P41" s="21">
        <f t="shared" si="2"/>
        <v>8.4626398089637345</v>
      </c>
      <c r="Q41" s="21">
        <f t="shared" si="2"/>
        <v>10.255700131659932</v>
      </c>
      <c r="R41" s="55"/>
    </row>
    <row r="42" spans="1:18">
      <c r="A42" s="5">
        <v>2008</v>
      </c>
      <c r="B42" s="87">
        <f t="shared" si="2"/>
        <v>100</v>
      </c>
      <c r="C42" s="21">
        <f t="shared" si="2"/>
        <v>2.6282236834279162</v>
      </c>
      <c r="D42" s="21">
        <f t="shared" si="2"/>
        <v>1.6413511037926665</v>
      </c>
      <c r="E42" s="21">
        <f t="shared" si="2"/>
        <v>0.75386149899229193</v>
      </c>
      <c r="F42" s="21">
        <f t="shared" si="2"/>
        <v>9.7624937953229818</v>
      </c>
      <c r="G42" s="21">
        <f t="shared" si="2"/>
        <v>12.784031819854752</v>
      </c>
      <c r="H42" s="21">
        <f t="shared" si="2"/>
        <v>6.3508857052532397</v>
      </c>
      <c r="I42" s="21">
        <f t="shared" si="2"/>
        <v>14.651076360513995</v>
      </c>
      <c r="J42" s="21">
        <f t="shared" si="2"/>
        <v>5.7345814902543761</v>
      </c>
      <c r="K42" s="21">
        <f t="shared" si="2"/>
        <v>2.8225557898242934</v>
      </c>
      <c r="L42" s="21">
        <f t="shared" si="2"/>
        <v>7.9935705667785477</v>
      </c>
      <c r="M42" s="21">
        <f t="shared" ref="M42:Q42" si="3">IF(ISERROR((M16/$B16)*100),"..",(M16/$B16)*100)</f>
        <v>7.5672727574215521</v>
      </c>
      <c r="N42" s="21">
        <f t="shared" si="3"/>
        <v>6.2278195187874203</v>
      </c>
      <c r="O42" s="21">
        <f t="shared" si="3"/>
        <v>2.283213000749428</v>
      </c>
      <c r="P42" s="21">
        <f t="shared" si="3"/>
        <v>8.5360494889004315</v>
      </c>
      <c r="Q42" s="21">
        <f t="shared" si="3"/>
        <v>10.263013420126116</v>
      </c>
      <c r="R42" s="55"/>
    </row>
    <row r="43" spans="1:18">
      <c r="A43" s="5">
        <v>2009</v>
      </c>
      <c r="B43" s="87">
        <f t="shared" ref="B43:Q44" si="4">IF(ISERROR((B17/$B17)*100),"..",(B17/$B17)*100)</f>
        <v>100</v>
      </c>
      <c r="C43" s="21">
        <f t="shared" si="4"/>
        <v>2.6312289059845591</v>
      </c>
      <c r="D43" s="21">
        <f t="shared" si="4"/>
        <v>1.4845888869251469</v>
      </c>
      <c r="E43" s="21">
        <f t="shared" si="4"/>
        <v>0.80431904655513353</v>
      </c>
      <c r="F43" s="21">
        <f t="shared" si="4"/>
        <v>9.6590165951012423</v>
      </c>
      <c r="G43" s="21">
        <f t="shared" si="4"/>
        <v>11.928546471581875</v>
      </c>
      <c r="H43" s="21">
        <f t="shared" si="4"/>
        <v>6.1388054298575465</v>
      </c>
      <c r="I43" s="21">
        <f t="shared" si="4"/>
        <v>14.97653328412863</v>
      </c>
      <c r="J43" s="21">
        <f t="shared" si="4"/>
        <v>5.6332345163581552</v>
      </c>
      <c r="K43" s="21">
        <f t="shared" si="4"/>
        <v>2.8567628122118065</v>
      </c>
      <c r="L43" s="21">
        <f t="shared" si="4"/>
        <v>8.2438626581136454</v>
      </c>
      <c r="M43" s="21">
        <f t="shared" si="4"/>
        <v>7.816322696891989</v>
      </c>
      <c r="N43" s="21">
        <f t="shared" si="4"/>
        <v>6.2182072963016068</v>
      </c>
      <c r="O43" s="21">
        <f t="shared" si="4"/>
        <v>2.4000631361551195</v>
      </c>
      <c r="P43" s="21">
        <f t="shared" si="4"/>
        <v>8.5191199916707703</v>
      </c>
      <c r="Q43" s="21">
        <f t="shared" si="4"/>
        <v>10.689388272162772</v>
      </c>
      <c r="R43" s="55"/>
    </row>
    <row r="44" spans="1:18">
      <c r="A44" s="5">
        <v>2010</v>
      </c>
      <c r="B44" s="87">
        <f t="shared" si="4"/>
        <v>100</v>
      </c>
      <c r="C44" s="21">
        <f t="shared" si="4"/>
        <v>2.5310778931410769</v>
      </c>
      <c r="D44" s="21">
        <f t="shared" si="4"/>
        <v>1.5072841824089922</v>
      </c>
      <c r="E44" s="21">
        <f t="shared" si="4"/>
        <v>0.79988884774833036</v>
      </c>
      <c r="F44" s="21">
        <f t="shared" si="4"/>
        <v>9.887167370703672</v>
      </c>
      <c r="G44" s="21">
        <f t="shared" si="4"/>
        <v>11.68484408496164</v>
      </c>
      <c r="H44" s="21">
        <f t="shared" si="4"/>
        <v>6.0913688967193353</v>
      </c>
      <c r="I44" s="21">
        <f t="shared" si="4"/>
        <v>15.104630786118481</v>
      </c>
      <c r="J44" s="21">
        <f t="shared" si="4"/>
        <v>5.5379354342175802</v>
      </c>
      <c r="K44" s="21">
        <f t="shared" si="4"/>
        <v>2.8409657152043626</v>
      </c>
      <c r="L44" s="21">
        <f t="shared" si="4"/>
        <v>8.1405930496380634</v>
      </c>
      <c r="M44" s="21">
        <f t="shared" si="4"/>
        <v>7.901993975373375</v>
      </c>
      <c r="N44" s="21">
        <f t="shared" si="4"/>
        <v>6.2729733445552496</v>
      </c>
      <c r="O44" s="21">
        <f t="shared" si="4"/>
        <v>2.3422718269051011</v>
      </c>
      <c r="P44" s="21">
        <f t="shared" si="4"/>
        <v>8.534281522174803</v>
      </c>
      <c r="Q44" s="21">
        <f t="shared" si="4"/>
        <v>10.822723070129941</v>
      </c>
      <c r="R44" s="55"/>
    </row>
    <row r="45" spans="1:18">
      <c r="A45" s="5">
        <v>2011</v>
      </c>
      <c r="B45" s="87">
        <f t="shared" ref="B45:Q45" si="5">IF(ISERROR((B19/$B19)*100),"..",(B19/$B19)*100)</f>
        <v>100</v>
      </c>
      <c r="C45" s="21">
        <f t="shared" si="5"/>
        <v>2.5724362200733197</v>
      </c>
      <c r="D45" s="21">
        <f t="shared" si="5"/>
        <v>1.586189910153029</v>
      </c>
      <c r="E45" s="21">
        <f t="shared" si="5"/>
        <v>0.81319183417040597</v>
      </c>
      <c r="F45" s="21">
        <f t="shared" si="5"/>
        <v>9.9754054179472629</v>
      </c>
      <c r="G45" s="21">
        <f t="shared" si="5"/>
        <v>11.561024191216628</v>
      </c>
      <c r="H45" s="21">
        <f t="shared" si="5"/>
        <v>6.1072737851740007</v>
      </c>
      <c r="I45" s="21">
        <f t="shared" si="5"/>
        <v>15.049492580574922</v>
      </c>
      <c r="J45" s="21">
        <f t="shared" si="5"/>
        <v>5.5586968084157018</v>
      </c>
      <c r="K45" s="21">
        <f t="shared" si="5"/>
        <v>2.7861485027289632</v>
      </c>
      <c r="L45" s="21">
        <f t="shared" si="5"/>
        <v>7.9777113831150519</v>
      </c>
      <c r="M45" s="21">
        <f t="shared" si="5"/>
        <v>8.0316838186212038</v>
      </c>
      <c r="N45" s="21">
        <f t="shared" si="5"/>
        <v>6.2913940380448565</v>
      </c>
      <c r="O45" s="21">
        <f t="shared" si="5"/>
        <v>2.3463017101980057</v>
      </c>
      <c r="P45" s="21">
        <f t="shared" si="5"/>
        <v>8.5711939973513527</v>
      </c>
      <c r="Q45" s="21">
        <f t="shared" si="5"/>
        <v>10.771855802215297</v>
      </c>
      <c r="R45" s="55"/>
    </row>
    <row r="46" spans="1:18">
      <c r="A46" s="5">
        <v>2012</v>
      </c>
      <c r="B46" s="87" t="str">
        <f t="shared" ref="B46:Q46" si="6">IF(ISERROR((B20/$B20)*100),"..",(B20/$B20)*100)</f>
        <v>..</v>
      </c>
      <c r="C46" s="21" t="str">
        <f t="shared" si="6"/>
        <v>..</v>
      </c>
      <c r="D46" s="21" t="str">
        <f t="shared" si="6"/>
        <v>..</v>
      </c>
      <c r="E46" s="21" t="str">
        <f t="shared" si="6"/>
        <v>..</v>
      </c>
      <c r="F46" s="21" t="str">
        <f t="shared" si="6"/>
        <v>..</v>
      </c>
      <c r="G46" s="21" t="str">
        <f t="shared" si="6"/>
        <v>..</v>
      </c>
      <c r="H46" s="21" t="str">
        <f t="shared" si="6"/>
        <v>..</v>
      </c>
      <c r="I46" s="21" t="str">
        <f t="shared" si="6"/>
        <v>..</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8" spans="1:18">
      <c r="B48" s="1" t="s">
        <v>16</v>
      </c>
      <c r="C48" s="1" t="s">
        <v>192</v>
      </c>
      <c r="J48" s="1" t="s">
        <v>23</v>
      </c>
      <c r="K48" s="1" t="s">
        <v>26</v>
      </c>
    </row>
    <row r="49" spans="10:11">
      <c r="J49" s="1" t="s">
        <v>16</v>
      </c>
      <c r="K49" s="1" t="s">
        <v>192</v>
      </c>
    </row>
    <row r="52" spans="10:11" ht="16.5" customHeight="1"/>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70.xml><?xml version="1.0" encoding="utf-8"?>
<worksheet xmlns="http://schemas.openxmlformats.org/spreadsheetml/2006/main" xmlns:r="http://schemas.openxmlformats.org/officeDocument/2006/relationships">
  <sheetPr codeName="Sheet55">
    <tabColor theme="6"/>
  </sheetPr>
  <dimension ref="A1:L28"/>
  <sheetViews>
    <sheetView zoomScaleNormal="100" workbookViewId="0">
      <selection activeCell="E37" sqref="E37"/>
    </sheetView>
  </sheetViews>
  <sheetFormatPr defaultRowHeight="11.25"/>
  <cols>
    <col min="1" max="1" width="9.140625" style="1" customWidth="1"/>
    <col min="2" max="12" width="12.7109375" style="1" customWidth="1"/>
    <col min="13" max="16384" width="9.140625" style="1"/>
  </cols>
  <sheetData>
    <row r="1" spans="1:12" ht="12.75">
      <c r="B1" s="7" t="str">
        <f>'Table of Contents'!B116</f>
        <v>Table 90: Real Capital Stock (Fixed, Non-Res), Provincial Comparison, Business Sector Industries, 1997-2012</v>
      </c>
    </row>
    <row r="3" spans="1:12" ht="22.5">
      <c r="A3" s="4"/>
      <c r="B3" s="94" t="s">
        <v>31</v>
      </c>
      <c r="C3" s="3" t="s">
        <v>32</v>
      </c>
      <c r="D3" s="3" t="s">
        <v>33</v>
      </c>
      <c r="E3" s="3" t="s">
        <v>180</v>
      </c>
      <c r="F3" s="3" t="s">
        <v>34</v>
      </c>
      <c r="G3" s="3" t="s">
        <v>35</v>
      </c>
      <c r="H3" s="3" t="s">
        <v>36</v>
      </c>
      <c r="I3" s="3" t="s">
        <v>37</v>
      </c>
      <c r="J3" s="3" t="s">
        <v>38</v>
      </c>
      <c r="K3" s="3" t="s">
        <v>39</v>
      </c>
      <c r="L3" s="3" t="s">
        <v>40</v>
      </c>
    </row>
    <row r="4" spans="1:12">
      <c r="A4" s="5"/>
      <c r="B4" s="146" t="s">
        <v>138</v>
      </c>
      <c r="C4" s="146"/>
      <c r="D4" s="146"/>
      <c r="E4" s="146"/>
      <c r="F4" s="146"/>
      <c r="G4" s="146"/>
      <c r="H4" s="146"/>
      <c r="I4" s="146"/>
      <c r="J4" s="146"/>
      <c r="K4" s="146"/>
      <c r="L4" s="146"/>
    </row>
    <row r="5" spans="1:12">
      <c r="A5" s="5">
        <v>1997</v>
      </c>
      <c r="B5" s="92">
        <v>953982.9</v>
      </c>
      <c r="C5" s="34">
        <v>18275.599999999999</v>
      </c>
      <c r="D5" s="34">
        <v>2243.5</v>
      </c>
      <c r="E5" s="34">
        <v>18931.099999999999</v>
      </c>
      <c r="F5" s="34">
        <v>16210.8</v>
      </c>
      <c r="G5" s="34">
        <v>185253</v>
      </c>
      <c r="H5" s="34">
        <v>319882.2</v>
      </c>
      <c r="I5" s="34">
        <v>33098</v>
      </c>
      <c r="J5" s="34">
        <v>45085.8</v>
      </c>
      <c r="K5" s="34">
        <v>177861.9</v>
      </c>
      <c r="L5" s="34">
        <v>120766.6</v>
      </c>
    </row>
    <row r="6" spans="1:12">
      <c r="A6" s="5">
        <v>1998</v>
      </c>
      <c r="B6" s="92">
        <v>983786.9</v>
      </c>
      <c r="C6" s="34">
        <v>18416.099999999999</v>
      </c>
      <c r="D6" s="34">
        <v>2286.6999999999998</v>
      </c>
      <c r="E6" s="34">
        <v>20009.7</v>
      </c>
      <c r="F6" s="34">
        <v>16587.599999999999</v>
      </c>
      <c r="G6" s="34">
        <v>188887.9</v>
      </c>
      <c r="H6" s="34">
        <v>328720.7</v>
      </c>
      <c r="I6" s="34">
        <v>34092.300000000003</v>
      </c>
      <c r="J6" s="34">
        <v>46319.8</v>
      </c>
      <c r="K6" s="34">
        <v>189945.8</v>
      </c>
      <c r="L6" s="34">
        <v>122600.8</v>
      </c>
    </row>
    <row r="7" spans="1:12">
      <c r="A7" s="5">
        <v>1999</v>
      </c>
      <c r="B7" s="92">
        <v>1010021</v>
      </c>
      <c r="C7" s="34">
        <v>19227.5</v>
      </c>
      <c r="D7" s="34">
        <v>2351.9</v>
      </c>
      <c r="E7" s="34">
        <v>21655.9</v>
      </c>
      <c r="F7" s="34">
        <v>17540.8</v>
      </c>
      <c r="G7" s="34">
        <v>192755.5</v>
      </c>
      <c r="H7" s="34">
        <v>338383.1</v>
      </c>
      <c r="I7" s="34">
        <v>34859.599999999999</v>
      </c>
      <c r="J7" s="34">
        <v>47216.3</v>
      </c>
      <c r="K7" s="34">
        <v>196846.3</v>
      </c>
      <c r="L7" s="34">
        <v>124214.2</v>
      </c>
    </row>
    <row r="8" spans="1:12">
      <c r="A8" s="5">
        <v>2000</v>
      </c>
      <c r="B8" s="92">
        <v>1035511.8</v>
      </c>
      <c r="C8" s="34">
        <v>19368.7</v>
      </c>
      <c r="D8" s="34">
        <v>2402.5</v>
      </c>
      <c r="E8" s="34">
        <v>22151.4</v>
      </c>
      <c r="F8" s="34">
        <v>18103.2</v>
      </c>
      <c r="G8" s="34">
        <v>196877.6</v>
      </c>
      <c r="H8" s="34">
        <v>344949.6</v>
      </c>
      <c r="I8" s="34">
        <v>35294.699999999997</v>
      </c>
      <c r="J8" s="34">
        <v>47890.8</v>
      </c>
      <c r="K8" s="34">
        <v>208284.6</v>
      </c>
      <c r="L8" s="34">
        <v>125695.7</v>
      </c>
    </row>
    <row r="9" spans="1:12">
      <c r="A9" s="5">
        <v>2001</v>
      </c>
      <c r="B9" s="92">
        <v>1055195.3999999999</v>
      </c>
      <c r="C9" s="34">
        <v>19335</v>
      </c>
      <c r="D9" s="34">
        <v>2451.6</v>
      </c>
      <c r="E9" s="34">
        <v>22561.8</v>
      </c>
      <c r="F9" s="34">
        <v>17965.599999999999</v>
      </c>
      <c r="G9" s="34">
        <v>198237.4</v>
      </c>
      <c r="H9" s="34">
        <v>348188</v>
      </c>
      <c r="I9" s="34">
        <v>35734.6</v>
      </c>
      <c r="J9" s="34">
        <v>48087.5</v>
      </c>
      <c r="K9" s="34">
        <v>220875.4</v>
      </c>
      <c r="L9" s="34">
        <v>127766.6</v>
      </c>
    </row>
    <row r="10" spans="1:12">
      <c r="A10" s="5">
        <v>2002</v>
      </c>
      <c r="B10" s="92">
        <v>1063198.3999999999</v>
      </c>
      <c r="C10" s="34">
        <v>19155.7</v>
      </c>
      <c r="D10" s="34">
        <v>2481</v>
      </c>
      <c r="E10" s="34">
        <v>23023.200000000001</v>
      </c>
      <c r="F10" s="34">
        <v>17809</v>
      </c>
      <c r="G10" s="34">
        <v>198657.7</v>
      </c>
      <c r="H10" s="34">
        <v>348122.2</v>
      </c>
      <c r="I10" s="34">
        <v>35952.6</v>
      </c>
      <c r="J10" s="34">
        <v>47743.8</v>
      </c>
      <c r="K10" s="34">
        <v>228273.6</v>
      </c>
      <c r="L10" s="34">
        <v>128355.7</v>
      </c>
    </row>
    <row r="11" spans="1:12">
      <c r="A11" s="5">
        <v>2003</v>
      </c>
      <c r="B11" s="92">
        <v>1077797.2</v>
      </c>
      <c r="C11" s="34">
        <v>19348.3</v>
      </c>
      <c r="D11" s="34">
        <v>2517.9</v>
      </c>
      <c r="E11" s="34">
        <v>23222.400000000001</v>
      </c>
      <c r="F11" s="34">
        <v>17965</v>
      </c>
      <c r="G11" s="34">
        <v>200006</v>
      </c>
      <c r="H11" s="34">
        <v>349569.7</v>
      </c>
      <c r="I11" s="34">
        <v>36052.5</v>
      </c>
      <c r="J11" s="34">
        <v>48012.9</v>
      </c>
      <c r="K11" s="34">
        <v>238662.9</v>
      </c>
      <c r="L11" s="34">
        <v>129807.9</v>
      </c>
    </row>
    <row r="12" spans="1:12">
      <c r="A12" s="5">
        <v>2004</v>
      </c>
      <c r="B12" s="92">
        <v>1103208.5</v>
      </c>
      <c r="C12" s="34">
        <v>19929.400000000001</v>
      </c>
      <c r="D12" s="34">
        <v>2581.9</v>
      </c>
      <c r="E12" s="34">
        <v>23286</v>
      </c>
      <c r="F12" s="34">
        <v>18262.400000000001</v>
      </c>
      <c r="G12" s="34">
        <v>203443.3</v>
      </c>
      <c r="H12" s="34">
        <v>354133.4</v>
      </c>
      <c r="I12" s="34">
        <v>36431.9</v>
      </c>
      <c r="J12" s="34">
        <v>48185.8</v>
      </c>
      <c r="K12" s="34">
        <v>252035.20000000001</v>
      </c>
      <c r="L12" s="34">
        <v>132784.70000000001</v>
      </c>
    </row>
    <row r="13" spans="1:12">
      <c r="A13" s="5">
        <v>2005</v>
      </c>
      <c r="B13" s="92">
        <v>1140543.7</v>
      </c>
      <c r="C13" s="34">
        <v>20667.8</v>
      </c>
      <c r="D13" s="34">
        <v>2615.9</v>
      </c>
      <c r="E13" s="34">
        <v>23356.799999999999</v>
      </c>
      <c r="F13" s="34">
        <v>18628.2</v>
      </c>
      <c r="G13" s="34">
        <v>205931.2</v>
      </c>
      <c r="H13" s="34">
        <v>361401.8</v>
      </c>
      <c r="I13" s="34">
        <v>36684.400000000001</v>
      </c>
      <c r="J13" s="34">
        <v>49440</v>
      </c>
      <c r="K13" s="34">
        <v>273077.90000000002</v>
      </c>
      <c r="L13" s="34">
        <v>137146.29999999999</v>
      </c>
    </row>
    <row r="14" spans="1:12">
      <c r="A14" s="5">
        <v>2006</v>
      </c>
      <c r="B14" s="92">
        <v>1184703.3</v>
      </c>
      <c r="C14" s="34">
        <v>20877.900000000001</v>
      </c>
      <c r="D14" s="34">
        <v>2680.9</v>
      </c>
      <c r="E14" s="34">
        <v>23366.1</v>
      </c>
      <c r="F14" s="34">
        <v>19638.8</v>
      </c>
      <c r="G14" s="34">
        <v>209011.9</v>
      </c>
      <c r="H14" s="34">
        <v>370338.9</v>
      </c>
      <c r="I14" s="34">
        <v>37308.300000000003</v>
      </c>
      <c r="J14" s="34">
        <v>51232.2</v>
      </c>
      <c r="K14" s="34">
        <v>295214.5</v>
      </c>
      <c r="L14" s="34">
        <v>143176.4</v>
      </c>
    </row>
    <row r="15" spans="1:12">
      <c r="A15" s="5">
        <v>2007</v>
      </c>
      <c r="B15" s="92">
        <v>1222580</v>
      </c>
      <c r="C15" s="34">
        <v>20579.5</v>
      </c>
      <c r="D15" s="34">
        <v>2842.1</v>
      </c>
      <c r="E15" s="34">
        <v>23455.5</v>
      </c>
      <c r="F15" s="34">
        <v>20481.599999999999</v>
      </c>
      <c r="G15" s="34">
        <v>212799.5</v>
      </c>
      <c r="H15" s="34">
        <v>376172.2</v>
      </c>
      <c r="I15" s="34">
        <v>37916.199999999997</v>
      </c>
      <c r="J15" s="34">
        <v>53135</v>
      </c>
      <c r="K15" s="34">
        <v>314056.59999999998</v>
      </c>
      <c r="L15" s="34">
        <v>148340.20000000001</v>
      </c>
    </row>
    <row r="16" spans="1:12">
      <c r="A16" s="5">
        <v>2008</v>
      </c>
      <c r="B16" s="92">
        <v>1260936</v>
      </c>
      <c r="C16" s="34">
        <v>20709.099999999999</v>
      </c>
      <c r="D16" s="34">
        <v>2957.7</v>
      </c>
      <c r="E16" s="34">
        <v>23073.599999999999</v>
      </c>
      <c r="F16" s="34">
        <v>21642.7</v>
      </c>
      <c r="G16" s="34">
        <v>216612.9</v>
      </c>
      <c r="H16" s="34">
        <v>381172.7</v>
      </c>
      <c r="I16" s="34">
        <v>38908.1</v>
      </c>
      <c r="J16" s="34">
        <v>55988.4</v>
      </c>
      <c r="K16" s="34">
        <v>332055.8</v>
      </c>
      <c r="L16" s="34">
        <v>154083.79999999999</v>
      </c>
    </row>
    <row r="17" spans="1:12">
      <c r="A17" s="5">
        <v>2009</v>
      </c>
      <c r="B17" s="92">
        <v>1256999.3</v>
      </c>
      <c r="C17" s="34">
        <v>20387.2</v>
      </c>
      <c r="D17" s="34">
        <v>2923.2</v>
      </c>
      <c r="E17" s="34">
        <v>22940.1</v>
      </c>
      <c r="F17" s="34">
        <v>21888.7</v>
      </c>
      <c r="G17" s="34">
        <v>216544.1</v>
      </c>
      <c r="H17" s="34">
        <v>377862.40000000002</v>
      </c>
      <c r="I17" s="34">
        <v>39364.199999999997</v>
      </c>
      <c r="J17" s="34">
        <v>58735.3</v>
      </c>
      <c r="K17" s="34">
        <v>327384.3</v>
      </c>
      <c r="L17" s="34">
        <v>155573.9</v>
      </c>
    </row>
    <row r="18" spans="1:12">
      <c r="A18" s="5">
        <v>2010</v>
      </c>
      <c r="B18" s="92">
        <v>1273461.3999999999</v>
      </c>
      <c r="C18" s="34">
        <v>20697.8</v>
      </c>
      <c r="D18" s="34">
        <v>2892.4</v>
      </c>
      <c r="E18" s="34">
        <v>23237.8</v>
      </c>
      <c r="F18" s="34">
        <v>22050.2</v>
      </c>
      <c r="G18" s="34">
        <v>217637.1</v>
      </c>
      <c r="H18" s="34">
        <v>376924.6</v>
      </c>
      <c r="I18" s="34">
        <v>40810.800000000003</v>
      </c>
      <c r="J18" s="34">
        <v>62904</v>
      </c>
      <c r="K18" s="34">
        <v>333715</v>
      </c>
      <c r="L18" s="34">
        <v>159174.39999999999</v>
      </c>
    </row>
    <row r="19" spans="1:12">
      <c r="A19" s="5">
        <v>2011</v>
      </c>
      <c r="B19" s="92">
        <v>1305623.8</v>
      </c>
      <c r="C19" s="34">
        <v>22075</v>
      </c>
      <c r="D19" s="34">
        <v>2970.3</v>
      </c>
      <c r="E19" s="34">
        <v>23582.9</v>
      </c>
      <c r="F19" s="34">
        <v>22019.200000000001</v>
      </c>
      <c r="G19" s="34">
        <v>220426.7</v>
      </c>
      <c r="H19" s="34">
        <v>381970.2</v>
      </c>
      <c r="I19" s="34">
        <v>41973.4</v>
      </c>
      <c r="J19" s="34">
        <v>66896.800000000003</v>
      </c>
      <c r="K19" s="34">
        <v>345054</v>
      </c>
      <c r="L19" s="34">
        <v>165109.20000000001</v>
      </c>
    </row>
    <row r="20" spans="1:12">
      <c r="A20" s="5">
        <v>2012</v>
      </c>
      <c r="B20" s="92">
        <v>1342751.1</v>
      </c>
      <c r="C20" s="34">
        <v>24810.5</v>
      </c>
      <c r="D20" s="34">
        <v>3028.7</v>
      </c>
      <c r="E20" s="34">
        <v>23690.9</v>
      </c>
      <c r="F20" s="34">
        <v>22054.5</v>
      </c>
      <c r="G20" s="34">
        <v>224400.9</v>
      </c>
      <c r="H20" s="34">
        <v>385245.5</v>
      </c>
      <c r="I20" s="34">
        <v>43166.7</v>
      </c>
      <c r="J20" s="34">
        <v>70655.3</v>
      </c>
      <c r="K20" s="34">
        <v>359646.3</v>
      </c>
      <c r="L20" s="34">
        <v>172192.9</v>
      </c>
    </row>
    <row r="22" spans="1:12">
      <c r="A22" s="4"/>
      <c r="B22" s="31" t="s">
        <v>17</v>
      </c>
      <c r="C22" s="2"/>
      <c r="D22" s="2"/>
      <c r="E22" s="2"/>
      <c r="F22" s="2"/>
      <c r="G22" s="2"/>
      <c r="H22" s="2"/>
      <c r="I22" s="2"/>
      <c r="J22" s="2"/>
      <c r="K22" s="2"/>
      <c r="L22" s="2"/>
    </row>
    <row r="23" spans="1:12">
      <c r="A23" s="26" t="s">
        <v>18</v>
      </c>
      <c r="B23" s="15">
        <f>IF(ISERROR((POWER(VLOOKUP(VALUE(RIGHT($A23,4)),$A$3:$L$21,COLUMN(B$21),)/VLOOKUP(VALUE(LEFT($A23,4)),$A$3:$L$21,COLUMN(B$21),),1/(VALUE(RIGHT($A23,4))-VALUE(LEFT($A23,4))))-1)*100),"n.a.",(POWER(VLOOKUP(VALUE(RIGHT($A23,4)),$A$3:$L$21,COLUMN(B$21),)/VLOOKUP(VALUE(LEFT($A23,4)),$A$3:$L$21,COLUMN(B$21),),1/(VALUE(RIGHT($A23,4))-VALUE(LEFT($A23,4))))-1)*100)</f>
        <v>2.2467777669196609</v>
      </c>
      <c r="C23" s="28">
        <f t="shared" ref="C23:L25" si="0">IF(ISERROR((POWER(VLOOKUP(VALUE(RIGHT($A23,4)),$A$3:$L$21,COLUMN(C$21),)/VLOOKUP(VALUE(LEFT($A23,4)),$A$3:$L$21,COLUMN(C$21),),1/(VALUE(RIGHT($A23,4))-VALUE(LEFT($A23,4))))-1)*100),"n.a.",(POWER(VLOOKUP(VALUE(RIGHT($A23,4)),$A$3:$L$21,COLUMN(C$21),)/VLOOKUP(VALUE(LEFT($A23,4)),$A$3:$L$21,COLUMN(C$21),),1/(VALUE(RIGHT($A23,4))-VALUE(LEFT($A23,4))))-1)*100)</f>
        <v>0.96198668816238619</v>
      </c>
      <c r="D23" s="9">
        <f t="shared" si="0"/>
        <v>1.9734466273062523</v>
      </c>
      <c r="E23" s="9">
        <f t="shared" si="0"/>
        <v>1.5892204347488503</v>
      </c>
      <c r="F23" s="9">
        <f t="shared" si="0"/>
        <v>2.3947158185304129</v>
      </c>
      <c r="G23" s="9">
        <f t="shared" si="0"/>
        <v>1.2469919727169598</v>
      </c>
      <c r="H23" s="9">
        <f t="shared" si="0"/>
        <v>1.2702489437536935</v>
      </c>
      <c r="I23" s="9">
        <f t="shared" si="0"/>
        <v>1.6243897064097013</v>
      </c>
      <c r="J23" s="9">
        <f t="shared" si="0"/>
        <v>2.5949625102539509</v>
      </c>
      <c r="K23" s="9">
        <f t="shared" si="0"/>
        <v>4.9596860822888278</v>
      </c>
      <c r="L23" s="9">
        <f t="shared" si="0"/>
        <v>2.1468800776325958</v>
      </c>
    </row>
    <row r="24" spans="1:12">
      <c r="A24" s="26" t="s">
        <v>19</v>
      </c>
      <c r="B24" s="16">
        <f>IF(ISERROR((POWER(VLOOKUP(VALUE(RIGHT($A24,4)),$A$3:$L$21,COLUMN(B$21),)/VLOOKUP(VALUE(LEFT($A24,4)),$A$3:$L$21,COLUMN(B$21),),1/(VALUE(RIGHT($A24,4))-VALUE(LEFT($A24,4))))-1)*100),"n.a.",(POWER(VLOOKUP(VALUE(RIGHT($A24,4)),$A$3:$L$21,COLUMN(B$21),)/VLOOKUP(VALUE(LEFT($A24,4)),$A$3:$L$21,COLUMN(B$21),),1/(VALUE(RIGHT($A24,4))-VALUE(LEFT($A24,4))))-1)*100)</f>
        <v>2.7712141499653065</v>
      </c>
      <c r="C24" s="28">
        <f t="shared" si="0"/>
        <v>1.9552536576467272</v>
      </c>
      <c r="D24" s="9">
        <f t="shared" si="0"/>
        <v>2.3086704465415053</v>
      </c>
      <c r="E24" s="9">
        <f t="shared" si="0"/>
        <v>5.3760164013833878</v>
      </c>
      <c r="F24" s="9">
        <f t="shared" si="0"/>
        <v>3.7489317981186376</v>
      </c>
      <c r="G24" s="9">
        <f t="shared" si="0"/>
        <v>2.0493757165302551</v>
      </c>
      <c r="H24" s="9">
        <f t="shared" si="0"/>
        <v>2.5467396726047475</v>
      </c>
      <c r="I24" s="9">
        <f t="shared" si="0"/>
        <v>2.1651039123180116</v>
      </c>
      <c r="J24" s="9">
        <f t="shared" si="0"/>
        <v>2.0322437667815718</v>
      </c>
      <c r="K24" s="9">
        <f t="shared" si="0"/>
        <v>5.4042391634016251</v>
      </c>
      <c r="L24" s="9">
        <f t="shared" si="0"/>
        <v>1.3424020295214278</v>
      </c>
    </row>
    <row r="25" spans="1:12">
      <c r="A25" s="26" t="s">
        <v>20</v>
      </c>
      <c r="B25" s="16">
        <f>IF(ISERROR((POWER(VLOOKUP(VALUE(RIGHT($A25,4)),$A$3:$L$21,COLUMN(B$21),)/VLOOKUP(VALUE(LEFT($A25,4)),$A$3:$L$21,COLUMN(B$21),),1/(VALUE(RIGHT($A25,4))-VALUE(LEFT($A25,4))))-1)*100),"n.a.",(POWER(VLOOKUP(VALUE(RIGHT($A25,4)),$A$3:$L$21,COLUMN(B$21),)/VLOOKUP(VALUE(LEFT($A25,4)),$A$3:$L$21,COLUMN(B$21),),1/(VALUE(RIGHT($A25,4))-VALUE(LEFT($A25,4))))-1)*100)</f>
        <v>2.0899693284030629</v>
      </c>
      <c r="C25" s="28">
        <f t="shared" si="0"/>
        <v>0.66589783971962024</v>
      </c>
      <c r="D25" s="9">
        <f t="shared" si="0"/>
        <v>1.8730938319269974</v>
      </c>
      <c r="E25" s="9">
        <f t="shared" si="0"/>
        <v>0.47994369003543369</v>
      </c>
      <c r="F25" s="9">
        <f t="shared" si="0"/>
        <v>1.9919084667476161</v>
      </c>
      <c r="G25" s="9">
        <f t="shared" si="0"/>
        <v>1.0075093503750576</v>
      </c>
      <c r="H25" s="9">
        <f t="shared" si="0"/>
        <v>0.89040924820391609</v>
      </c>
      <c r="I25" s="9">
        <f t="shared" si="0"/>
        <v>1.4627341782387004</v>
      </c>
      <c r="J25" s="9">
        <f t="shared" si="0"/>
        <v>2.764382529890641</v>
      </c>
      <c r="K25" s="9">
        <f t="shared" si="0"/>
        <v>4.8266861332183497</v>
      </c>
      <c r="L25" s="9">
        <f t="shared" si="0"/>
        <v>2.389466486982772</v>
      </c>
    </row>
    <row r="27" spans="1:12">
      <c r="B27" s="1" t="s">
        <v>84</v>
      </c>
      <c r="C27" s="1" t="s">
        <v>85</v>
      </c>
    </row>
    <row r="28" spans="1:12">
      <c r="B28" s="1" t="s">
        <v>16</v>
      </c>
      <c r="C28" s="1" t="s">
        <v>57</v>
      </c>
    </row>
  </sheetData>
  <mergeCells count="1">
    <mergeCell ref="B4:L4"/>
  </mergeCells>
  <pageMargins left="0.70866141732283472" right="0.70866141732283472" top="0.74803149606299213" bottom="0.74803149606299213" header="0.31496062992125984" footer="0.31496062992125984"/>
  <pageSetup scale="82" orientation="landscape" horizontalDpi="300" verticalDpi="300" r:id="rId1"/>
</worksheet>
</file>

<file path=xl/worksheets/sheet71.xml><?xml version="1.0" encoding="utf-8"?>
<worksheet xmlns="http://schemas.openxmlformats.org/spreadsheetml/2006/main" xmlns:r="http://schemas.openxmlformats.org/officeDocument/2006/relationships">
  <sheetPr>
    <tabColor theme="6"/>
  </sheetPr>
  <dimension ref="A1:L27"/>
  <sheetViews>
    <sheetView workbookViewId="0">
      <selection activeCell="B32" sqref="B32"/>
    </sheetView>
  </sheetViews>
  <sheetFormatPr defaultRowHeight="11.25" customHeight="1"/>
  <cols>
    <col min="2" max="12" width="12.7109375" customWidth="1"/>
  </cols>
  <sheetData>
    <row r="1" spans="1:12" ht="12.75" customHeight="1">
      <c r="A1" s="116"/>
      <c r="B1" s="7" t="str">
        <f>'Table of Contents'!B117</f>
        <v>Table 91: Capital Services, Provincial Comparison, Business Sector Industries, 1997-2010</v>
      </c>
      <c r="C1" s="116"/>
      <c r="D1" s="116"/>
      <c r="E1" s="116"/>
      <c r="F1" s="116"/>
      <c r="G1" s="116"/>
      <c r="H1" s="116"/>
      <c r="I1" s="116"/>
      <c r="J1" s="116"/>
      <c r="K1" s="116"/>
      <c r="L1" s="116"/>
    </row>
    <row r="2" spans="1:12" ht="11.25" customHeight="1">
      <c r="A2" s="116"/>
      <c r="B2" s="116"/>
      <c r="C2" s="116"/>
      <c r="D2" s="116"/>
      <c r="E2" s="116"/>
      <c r="F2" s="116"/>
      <c r="G2" s="116"/>
      <c r="H2" s="116"/>
      <c r="I2" s="116"/>
      <c r="J2" s="116"/>
      <c r="K2" s="116"/>
      <c r="L2" s="116"/>
    </row>
    <row r="3" spans="1:12" ht="22.5" customHeight="1">
      <c r="A3" s="4"/>
      <c r="B3" s="94" t="s">
        <v>31</v>
      </c>
      <c r="C3" s="3" t="s">
        <v>32</v>
      </c>
      <c r="D3" s="3" t="s">
        <v>33</v>
      </c>
      <c r="E3" s="3" t="s">
        <v>180</v>
      </c>
      <c r="F3" s="3" t="s">
        <v>34</v>
      </c>
      <c r="G3" s="3" t="s">
        <v>35</v>
      </c>
      <c r="H3" s="3" t="s">
        <v>36</v>
      </c>
      <c r="I3" s="3" t="s">
        <v>37</v>
      </c>
      <c r="J3" s="3" t="s">
        <v>38</v>
      </c>
      <c r="K3" s="3" t="s">
        <v>39</v>
      </c>
      <c r="L3" s="3" t="s">
        <v>40</v>
      </c>
    </row>
    <row r="4" spans="1:12" ht="11.25" customHeight="1">
      <c r="A4" s="5"/>
      <c r="B4" s="146" t="s">
        <v>138</v>
      </c>
      <c r="C4" s="146"/>
      <c r="D4" s="146"/>
      <c r="E4" s="146"/>
      <c r="F4" s="146"/>
      <c r="G4" s="146"/>
      <c r="H4" s="146"/>
      <c r="I4" s="146"/>
      <c r="J4" s="146"/>
      <c r="K4" s="146"/>
      <c r="L4" s="146"/>
    </row>
    <row r="5" spans="1:12" ht="11.25" customHeight="1">
      <c r="A5" s="5">
        <v>1997</v>
      </c>
      <c r="B5" s="92">
        <v>296164.22313695343</v>
      </c>
      <c r="C5" s="115">
        <v>13063.79547219879</v>
      </c>
      <c r="D5" s="115">
        <v>701.32288748530971</v>
      </c>
      <c r="E5" s="115">
        <v>5959.8381707575281</v>
      </c>
      <c r="F5" s="115">
        <v>4944.1724201818915</v>
      </c>
      <c r="G5" s="115">
        <v>61446.500535545063</v>
      </c>
      <c r="H5" s="115">
        <v>107375.15533911361</v>
      </c>
      <c r="I5" s="115">
        <v>11122.126352936673</v>
      </c>
      <c r="J5" s="115">
        <v>16283.509293719537</v>
      </c>
      <c r="K5" s="115">
        <v>46767.600850198607</v>
      </c>
      <c r="L5" s="115">
        <v>32429.641274980972</v>
      </c>
    </row>
    <row r="6" spans="1:12" ht="11.25" customHeight="1">
      <c r="A6" s="5">
        <v>1998</v>
      </c>
      <c r="B6" s="92">
        <v>312981.09753323405</v>
      </c>
      <c r="C6" s="115">
        <v>13362.515294781773</v>
      </c>
      <c r="D6" s="115">
        <v>755.64730066516654</v>
      </c>
      <c r="E6" s="115">
        <v>6171.4574298050638</v>
      </c>
      <c r="F6" s="115">
        <v>5240.0462569302454</v>
      </c>
      <c r="G6" s="115">
        <v>64195.015179277383</v>
      </c>
      <c r="H6" s="115">
        <v>112704.9926213077</v>
      </c>
      <c r="I6" s="115">
        <v>11744.853306874111</v>
      </c>
      <c r="J6" s="115">
        <v>16922.372397144871</v>
      </c>
      <c r="K6" s="115">
        <v>51830.791724202987</v>
      </c>
      <c r="L6" s="115">
        <v>34012.371405617072</v>
      </c>
    </row>
    <row r="7" spans="1:12" ht="11.25" customHeight="1">
      <c r="A7" s="5">
        <v>1999</v>
      </c>
      <c r="B7" s="92">
        <v>330815.48107261222</v>
      </c>
      <c r="C7" s="115">
        <v>13945.196336457304</v>
      </c>
      <c r="D7" s="115">
        <v>825.85826583774508</v>
      </c>
      <c r="E7" s="115">
        <v>6568.0387144634979</v>
      </c>
      <c r="F7" s="115">
        <v>5559.8604013542836</v>
      </c>
      <c r="G7" s="115">
        <v>68056.19489606659</v>
      </c>
      <c r="H7" s="115">
        <v>119677.08615682436</v>
      </c>
      <c r="I7" s="115">
        <v>12527.550978383217</v>
      </c>
      <c r="J7" s="115">
        <v>17537.150557857974</v>
      </c>
      <c r="K7" s="115">
        <v>54513.485571853125</v>
      </c>
      <c r="L7" s="115">
        <v>35484.8685641009</v>
      </c>
    </row>
    <row r="8" spans="1:12" ht="11.25" customHeight="1">
      <c r="A8" s="5">
        <v>2000</v>
      </c>
      <c r="B8" s="92">
        <v>346742.59675729135</v>
      </c>
      <c r="C8" s="115">
        <v>14181.858180037103</v>
      </c>
      <c r="D8" s="115">
        <v>862.66932053406993</v>
      </c>
      <c r="E8" s="115">
        <v>6808.5024193382787</v>
      </c>
      <c r="F8" s="115">
        <v>5723.9639805288798</v>
      </c>
      <c r="G8" s="115">
        <v>72008.79231383279</v>
      </c>
      <c r="H8" s="115">
        <v>125360.71219708411</v>
      </c>
      <c r="I8" s="115">
        <v>13004.494675260506</v>
      </c>
      <c r="J8" s="115">
        <v>17958.354189405298</v>
      </c>
      <c r="K8" s="115">
        <v>58190.044121046893</v>
      </c>
      <c r="L8" s="115">
        <v>36195.318306327659</v>
      </c>
    </row>
    <row r="9" spans="1:12" ht="11.25" customHeight="1">
      <c r="A9" s="5">
        <v>2001</v>
      </c>
      <c r="B9" s="92">
        <v>357071.08547125402</v>
      </c>
      <c r="C9" s="115">
        <v>14350.16335624038</v>
      </c>
      <c r="D9" s="115">
        <v>888.52330283790081</v>
      </c>
      <c r="E9" s="115">
        <v>7063.8516076274955</v>
      </c>
      <c r="F9" s="115">
        <v>5776.2198343400269</v>
      </c>
      <c r="G9" s="115">
        <v>72845.926910804075</v>
      </c>
      <c r="H9" s="115">
        <v>127883.26728031947</v>
      </c>
      <c r="I9" s="115">
        <v>13265.205690123248</v>
      </c>
      <c r="J9" s="115">
        <v>18281.998109692911</v>
      </c>
      <c r="K9" s="115">
        <v>62486.030683025339</v>
      </c>
      <c r="L9" s="115">
        <v>37276.030098934163</v>
      </c>
    </row>
    <row r="10" spans="1:12" ht="11.25" customHeight="1">
      <c r="A10" s="5">
        <v>2002</v>
      </c>
      <c r="B10" s="92">
        <v>364830.86571391404</v>
      </c>
      <c r="C10" s="115">
        <v>14351.365822717431</v>
      </c>
      <c r="D10" s="115">
        <v>911.6452599194007</v>
      </c>
      <c r="E10" s="115">
        <v>7358.9754726356205</v>
      </c>
      <c r="F10" s="115">
        <v>5873.2782874470968</v>
      </c>
      <c r="G10" s="115">
        <v>74295.088532032823</v>
      </c>
      <c r="H10" s="115">
        <v>129931.35515636843</v>
      </c>
      <c r="I10" s="115">
        <v>13539.506266201624</v>
      </c>
      <c r="J10" s="115">
        <v>18130.51515823511</v>
      </c>
      <c r="K10" s="115">
        <v>65249.897272307273</v>
      </c>
      <c r="L10" s="115">
        <v>37982.819926993441</v>
      </c>
    </row>
    <row r="11" spans="1:12" ht="11.25" customHeight="1">
      <c r="A11" s="5">
        <v>2003</v>
      </c>
      <c r="B11" s="92">
        <v>377809.76901799376</v>
      </c>
      <c r="C11" s="115">
        <v>14492.081759759987</v>
      </c>
      <c r="D11" s="115">
        <v>960.30277397484986</v>
      </c>
      <c r="E11" s="115">
        <v>7606.6278661710658</v>
      </c>
      <c r="F11" s="115">
        <v>6031.4171165778325</v>
      </c>
      <c r="G11" s="115">
        <v>76176.573944877397</v>
      </c>
      <c r="H11" s="115">
        <v>133978.19262777586</v>
      </c>
      <c r="I11" s="115">
        <v>13909.803274910311</v>
      </c>
      <c r="J11" s="115">
        <v>18370.090295360089</v>
      </c>
      <c r="K11" s="115">
        <v>69434.353460398794</v>
      </c>
      <c r="L11" s="115">
        <v>39458.449248007193</v>
      </c>
    </row>
    <row r="12" spans="1:12" ht="11.25" customHeight="1">
      <c r="A12" s="5">
        <v>2004</v>
      </c>
      <c r="B12" s="92">
        <v>396112.42867629818</v>
      </c>
      <c r="C12" s="115">
        <v>15041.126214621325</v>
      </c>
      <c r="D12" s="115">
        <v>1013.8731335408607</v>
      </c>
      <c r="E12" s="115">
        <v>7781.5655834350191</v>
      </c>
      <c r="F12" s="115">
        <v>6423.6188142115116</v>
      </c>
      <c r="G12" s="115">
        <v>79171.453849003272</v>
      </c>
      <c r="H12" s="115">
        <v>139182.79417828046</v>
      </c>
      <c r="I12" s="115">
        <v>14422.996330596481</v>
      </c>
      <c r="J12" s="115">
        <v>18723.434668643462</v>
      </c>
      <c r="K12" s="115">
        <v>75124.351407776339</v>
      </c>
      <c r="L12" s="115">
        <v>41581.644298756066</v>
      </c>
    </row>
    <row r="13" spans="1:12" ht="11.25" customHeight="1">
      <c r="A13" s="5">
        <v>2005</v>
      </c>
      <c r="B13" s="92">
        <v>420513.37135955715</v>
      </c>
      <c r="C13" s="115">
        <v>15849.101193273167</v>
      </c>
      <c r="D13" s="115">
        <v>1039.7867158120266</v>
      </c>
      <c r="E13" s="115">
        <v>7983.9719838235678</v>
      </c>
      <c r="F13" s="115">
        <v>6744.4848057572508</v>
      </c>
      <c r="G13" s="115">
        <v>82058.613322995923</v>
      </c>
      <c r="H13" s="115">
        <v>145213.15040868</v>
      </c>
      <c r="I13" s="115">
        <v>14735.282186742386</v>
      </c>
      <c r="J13" s="115">
        <v>19768.120232618683</v>
      </c>
      <c r="K13" s="115">
        <v>84180.054586233848</v>
      </c>
      <c r="L13" s="115">
        <v>44470.149795924037</v>
      </c>
    </row>
    <row r="14" spans="1:12" ht="11.25" customHeight="1">
      <c r="A14" s="5">
        <v>2006</v>
      </c>
      <c r="B14" s="92">
        <v>447911.98096060148</v>
      </c>
      <c r="C14" s="115">
        <v>16178.575120772917</v>
      </c>
      <c r="D14" s="115">
        <v>1075.3826097058316</v>
      </c>
      <c r="E14" s="115">
        <v>8106.2954373152606</v>
      </c>
      <c r="F14" s="115">
        <v>7131.594769406448</v>
      </c>
      <c r="G14" s="115">
        <v>84481.351401422929</v>
      </c>
      <c r="H14" s="115">
        <v>152263.72727900199</v>
      </c>
      <c r="I14" s="115">
        <v>15146.7248011765</v>
      </c>
      <c r="J14" s="115">
        <v>21346.721594515056</v>
      </c>
      <c r="K14" s="115">
        <v>94783.182489033323</v>
      </c>
      <c r="L14" s="115">
        <v>47886.171659189393</v>
      </c>
    </row>
    <row r="15" spans="1:12" ht="11.25" customHeight="1">
      <c r="A15" s="5">
        <v>2007</v>
      </c>
      <c r="B15" s="92">
        <v>473198.64452247845</v>
      </c>
      <c r="C15" s="115">
        <v>15824.192399757163</v>
      </c>
      <c r="D15" s="115">
        <v>1098.214892054619</v>
      </c>
      <c r="E15" s="115">
        <v>8366.9100574150943</v>
      </c>
      <c r="F15" s="115">
        <v>7473.2779784753548</v>
      </c>
      <c r="G15" s="115">
        <v>87251.130000546182</v>
      </c>
      <c r="H15" s="115">
        <v>156835.59958711386</v>
      </c>
      <c r="I15" s="115">
        <v>15546.091451640597</v>
      </c>
      <c r="J15" s="115">
        <v>22888.131264434163</v>
      </c>
      <c r="K15" s="115">
        <v>106551.41489033955</v>
      </c>
      <c r="L15" s="115">
        <v>51363.682000701927</v>
      </c>
    </row>
    <row r="16" spans="1:12" ht="11.25" customHeight="1">
      <c r="A16" s="5">
        <v>2008</v>
      </c>
      <c r="B16" s="92">
        <v>494820.97375694464</v>
      </c>
      <c r="C16" s="115">
        <v>16064.79598641447</v>
      </c>
      <c r="D16" s="115">
        <v>1118.3062742543618</v>
      </c>
      <c r="E16" s="115">
        <v>8244.9261390634529</v>
      </c>
      <c r="F16" s="115">
        <v>7730.1241811101672</v>
      </c>
      <c r="G16" s="115">
        <v>89717.725999700298</v>
      </c>
      <c r="H16" s="115">
        <v>161176.39750263162</v>
      </c>
      <c r="I16" s="115">
        <v>16015.564027712766</v>
      </c>
      <c r="J16" s="115">
        <v>24701.835894097621</v>
      </c>
      <c r="K16" s="115">
        <v>114942.57275489825</v>
      </c>
      <c r="L16" s="115">
        <v>54700.34692179077</v>
      </c>
    </row>
    <row r="17" spans="1:12" ht="11.25" customHeight="1">
      <c r="A17" s="5">
        <v>2009</v>
      </c>
      <c r="B17" s="92">
        <v>496131.70957075589</v>
      </c>
      <c r="C17" s="115">
        <v>15854.004386109109</v>
      </c>
      <c r="D17" s="115">
        <v>1115.4224793731746</v>
      </c>
      <c r="E17" s="115">
        <v>8282.6512759550405</v>
      </c>
      <c r="F17" s="115">
        <v>7951.3978564310146</v>
      </c>
      <c r="G17" s="115">
        <v>89603.393667598823</v>
      </c>
      <c r="H17" s="115">
        <v>160153.5387651269</v>
      </c>
      <c r="I17" s="115">
        <v>16026.381303853846</v>
      </c>
      <c r="J17" s="115">
        <v>26294.47899311288</v>
      </c>
      <c r="K17" s="115">
        <v>114763.28152113286</v>
      </c>
      <c r="L17" s="115">
        <v>55152.507577642595</v>
      </c>
    </row>
    <row r="18" spans="1:12" ht="11.25" customHeight="1">
      <c r="A18" s="5">
        <v>2010</v>
      </c>
      <c r="B18" s="92">
        <v>505269.60054114606</v>
      </c>
      <c r="C18" s="115">
        <v>16096.415731006367</v>
      </c>
      <c r="D18" s="115">
        <v>1151.4178091816625</v>
      </c>
      <c r="E18" s="115">
        <v>8321.5572044464043</v>
      </c>
      <c r="F18" s="115">
        <v>8034.8779886742414</v>
      </c>
      <c r="G18" s="115">
        <v>90808.353704621695</v>
      </c>
      <c r="H18" s="115">
        <v>161536.4390618148</v>
      </c>
      <c r="I18" s="115">
        <v>16440.553809542915</v>
      </c>
      <c r="J18" s="115">
        <v>28060.619637255051</v>
      </c>
      <c r="K18" s="115">
        <v>116017.74672176199</v>
      </c>
      <c r="L18" s="115">
        <v>57547.067356046136</v>
      </c>
    </row>
    <row r="19" spans="1:12" ht="11.25" customHeight="1">
      <c r="A19" s="5">
        <v>2011</v>
      </c>
      <c r="B19" s="92" t="s">
        <v>25</v>
      </c>
      <c r="C19" s="115" t="s">
        <v>25</v>
      </c>
      <c r="D19" s="115" t="s">
        <v>25</v>
      </c>
      <c r="E19" s="115" t="s">
        <v>25</v>
      </c>
      <c r="F19" s="115" t="s">
        <v>25</v>
      </c>
      <c r="G19" s="115" t="s">
        <v>25</v>
      </c>
      <c r="H19" s="115" t="s">
        <v>25</v>
      </c>
      <c r="I19" s="115" t="s">
        <v>25</v>
      </c>
      <c r="J19" s="115" t="s">
        <v>25</v>
      </c>
      <c r="K19" s="115" t="s">
        <v>25</v>
      </c>
      <c r="L19" s="115" t="s">
        <v>25</v>
      </c>
    </row>
    <row r="20" spans="1:12" ht="11.25" customHeight="1">
      <c r="A20" s="5">
        <v>2012</v>
      </c>
      <c r="B20" s="92" t="s">
        <v>25</v>
      </c>
      <c r="C20" s="115" t="s">
        <v>25</v>
      </c>
      <c r="D20" s="115" t="s">
        <v>25</v>
      </c>
      <c r="E20" s="115" t="s">
        <v>25</v>
      </c>
      <c r="F20" s="115" t="s">
        <v>25</v>
      </c>
      <c r="G20" s="115" t="s">
        <v>25</v>
      </c>
      <c r="H20" s="115" t="s">
        <v>25</v>
      </c>
      <c r="I20" s="115" t="s">
        <v>25</v>
      </c>
      <c r="J20" s="115" t="s">
        <v>25</v>
      </c>
      <c r="K20" s="115" t="s">
        <v>25</v>
      </c>
      <c r="L20" s="115" t="s">
        <v>25</v>
      </c>
    </row>
    <row r="21" spans="1:12" ht="11.25" customHeight="1">
      <c r="A21" s="116"/>
      <c r="B21" s="116"/>
      <c r="C21" s="116"/>
      <c r="D21" s="116"/>
      <c r="E21" s="116"/>
      <c r="F21" s="116"/>
      <c r="G21" s="116"/>
      <c r="H21" s="116"/>
      <c r="I21" s="116"/>
      <c r="J21" s="116"/>
      <c r="K21" s="116"/>
      <c r="L21" s="116"/>
    </row>
    <row r="22" spans="1:12" ht="11.25" customHeight="1">
      <c r="A22" s="4"/>
      <c r="B22" s="31" t="s">
        <v>17</v>
      </c>
      <c r="C22" s="2"/>
      <c r="D22" s="2"/>
      <c r="E22" s="2"/>
      <c r="F22" s="2"/>
      <c r="G22" s="2"/>
      <c r="H22" s="2"/>
      <c r="I22" s="2"/>
      <c r="J22" s="2"/>
      <c r="K22" s="2"/>
      <c r="L22" s="2"/>
    </row>
    <row r="23" spans="1:12" ht="11.25" customHeight="1">
      <c r="A23" s="118" t="s">
        <v>18</v>
      </c>
      <c r="B23" s="15">
        <f>IF(ISERROR((POWER(VLOOKUP(VALUE(RIGHT($A23,4)),$A$3:$L$21,COLUMN(B$21),)/VLOOKUP(VALUE(LEFT($A23,4)),$A$3:$L$21,COLUMN(B$21),),1/(VALUE(RIGHT($A23,4))-VALUE(LEFT($A23,4))))-1)*100),"n.a.",(POWER(VLOOKUP(VALUE(RIGHT($A23,4)),$A$3:$L$21,COLUMN(B$21),)/VLOOKUP(VALUE(LEFT($A23,4)),$A$3:$L$21,COLUMN(B$21),),1/(VALUE(RIGHT($A23,4))-VALUE(LEFT($A23,4))))-1)*100)</f>
        <v>4.1946520931114284</v>
      </c>
      <c r="C23" s="28">
        <f t="shared" ref="C23:L25" si="0">IF(ISERROR((POWER(VLOOKUP(VALUE(RIGHT($A23,4)),$A$3:$L$21,COLUMN(C$21),)/VLOOKUP(VALUE(LEFT($A23,4)),$A$3:$L$21,COLUMN(C$21),),1/(VALUE(RIGHT($A23,4))-VALUE(LEFT($A23,4))))-1)*100),"n.a.",(POWER(VLOOKUP(VALUE(RIGHT($A23,4)),$A$3:$L$21,COLUMN(C$21),)/VLOOKUP(VALUE(LEFT($A23,4)),$A$3:$L$21,COLUMN(C$21),),1/(VALUE(RIGHT($A23,4))-VALUE(LEFT($A23,4))))-1)*100)</f>
        <v>1.6187460152349731</v>
      </c>
      <c r="D23" s="9">
        <f t="shared" si="0"/>
        <v>3.8873544708546648</v>
      </c>
      <c r="E23" s="9">
        <f t="shared" si="0"/>
        <v>2.600989427345235</v>
      </c>
      <c r="F23" s="9">
        <f t="shared" si="0"/>
        <v>3.8058849740379319</v>
      </c>
      <c r="G23" s="9">
        <f t="shared" si="0"/>
        <v>3.0500857595826547</v>
      </c>
      <c r="H23" s="9">
        <f t="shared" si="0"/>
        <v>3.1914208429216995</v>
      </c>
      <c r="I23" s="9">
        <f t="shared" si="0"/>
        <v>3.0519104768146121</v>
      </c>
      <c r="J23" s="9">
        <f t="shared" si="0"/>
        <v>4.2751231877620199</v>
      </c>
      <c r="K23" s="9">
        <f t="shared" si="0"/>
        <v>7.2388767806795373</v>
      </c>
      <c r="L23" s="9">
        <f t="shared" si="0"/>
        <v>4.5105373990280251</v>
      </c>
    </row>
    <row r="24" spans="1:12" ht="11.25" customHeight="1">
      <c r="A24" s="118" t="s">
        <v>19</v>
      </c>
      <c r="B24" s="16">
        <f>IF(ISERROR((POWER(VLOOKUP(VALUE(RIGHT($A24,4)),$A$3:$L$21,COLUMN(B$21),)/VLOOKUP(VALUE(LEFT($A24,4)),$A$3:$L$21,COLUMN(B$21),),1/(VALUE(RIGHT($A24,4))-VALUE(LEFT($A24,4))))-1)*100),"n.a.",(POWER(VLOOKUP(VALUE(RIGHT($A24,4)),$A$3:$L$21,COLUMN(B$21),)/VLOOKUP(VALUE(LEFT($A24,4)),$A$3:$L$21,COLUMN(B$21),),1/(VALUE(RIGHT($A24,4))-VALUE(LEFT($A24,4))))-1)*100)</f>
        <v>5.3961793144659875</v>
      </c>
      <c r="C24" s="28">
        <f t="shared" si="0"/>
        <v>2.7751032798201347</v>
      </c>
      <c r="D24" s="9">
        <f t="shared" si="0"/>
        <v>7.1458728292885132</v>
      </c>
      <c r="E24" s="9">
        <f t="shared" si="0"/>
        <v>4.5375641377301212</v>
      </c>
      <c r="F24" s="9">
        <f t="shared" si="0"/>
        <v>5.0028519184153852</v>
      </c>
      <c r="G24" s="9">
        <f t="shared" si="0"/>
        <v>5.4296563689800736</v>
      </c>
      <c r="H24" s="9">
        <f t="shared" si="0"/>
        <v>5.2977800463404723</v>
      </c>
      <c r="I24" s="9">
        <f t="shared" si="0"/>
        <v>5.3501646916251477</v>
      </c>
      <c r="J24" s="9">
        <f t="shared" si="0"/>
        <v>3.3172509830173169</v>
      </c>
      <c r="K24" s="9">
        <f t="shared" si="0"/>
        <v>7.5559725628936869</v>
      </c>
      <c r="L24" s="9">
        <f t="shared" si="0"/>
        <v>3.7297708539855812</v>
      </c>
    </row>
    <row r="25" spans="1:12" ht="11.25" customHeight="1">
      <c r="A25" s="118" t="s">
        <v>20</v>
      </c>
      <c r="B25" s="16">
        <f>IF(ISERROR((POWER(VLOOKUP(VALUE(RIGHT($A25,4)),$A$3:$L$21,COLUMN(B$21),)/VLOOKUP(VALUE(LEFT($A25,4)),$A$3:$L$21,COLUMN(B$21),),1/(VALUE(RIGHT($A25,4))-VALUE(LEFT($A25,4))))-1)*100),"n.a.",(POWER(VLOOKUP(VALUE(RIGHT($A25,4)),$A$3:$L$21,COLUMN(B$21),)/VLOOKUP(VALUE(LEFT($A25,4)),$A$3:$L$21,COLUMN(B$21),),1/(VALUE(RIGHT($A25,4))-VALUE(LEFT($A25,4))))-1)*100)</f>
        <v>3.8368720852875127</v>
      </c>
      <c r="C25" s="28">
        <f t="shared" si="0"/>
        <v>1.2743825885803028</v>
      </c>
      <c r="D25" s="9">
        <f t="shared" si="0"/>
        <v>2.929262002081745</v>
      </c>
      <c r="E25" s="9">
        <f t="shared" si="0"/>
        <v>2.0270431869329864</v>
      </c>
      <c r="F25" s="9">
        <f t="shared" si="0"/>
        <v>3.4494627140983836</v>
      </c>
      <c r="G25" s="9">
        <f t="shared" si="0"/>
        <v>2.3467432165291457</v>
      </c>
      <c r="H25" s="9">
        <f t="shared" si="0"/>
        <v>2.567768137180737</v>
      </c>
      <c r="I25" s="9">
        <f t="shared" si="0"/>
        <v>2.372261218371885</v>
      </c>
      <c r="J25" s="9">
        <f t="shared" si="0"/>
        <v>4.5642128346598643</v>
      </c>
      <c r="K25" s="9">
        <f t="shared" si="0"/>
        <v>7.1439304692022754</v>
      </c>
      <c r="L25" s="9">
        <f t="shared" si="0"/>
        <v>4.7459113271912212</v>
      </c>
    </row>
    <row r="26" spans="1:12" ht="11.25" customHeight="1">
      <c r="A26" s="116"/>
      <c r="B26" s="116"/>
      <c r="C26" s="116"/>
      <c r="D26" s="116"/>
      <c r="E26" s="116"/>
      <c r="F26" s="116"/>
      <c r="G26" s="116"/>
      <c r="H26" s="116"/>
      <c r="I26" s="116"/>
      <c r="J26" s="116"/>
      <c r="K26" s="116"/>
      <c r="L26" s="116"/>
    </row>
    <row r="27" spans="1:12" ht="11.25" customHeight="1">
      <c r="A27" s="116"/>
      <c r="B27" s="116" t="s">
        <v>16</v>
      </c>
      <c r="C27" s="116" t="s">
        <v>188</v>
      </c>
      <c r="D27" s="116"/>
      <c r="E27" s="116"/>
      <c r="F27" s="116"/>
      <c r="G27" s="116"/>
      <c r="H27" s="116"/>
      <c r="I27" s="116"/>
      <c r="J27" s="116"/>
      <c r="K27" s="116"/>
      <c r="L27" s="116"/>
    </row>
  </sheetData>
  <mergeCells count="1">
    <mergeCell ref="B4:L4"/>
  </mergeCells>
  <pageMargins left="0.7" right="0.7" top="0.75" bottom="0.75" header="0.3" footer="0.3"/>
</worksheet>
</file>

<file path=xl/worksheets/sheet72.xml><?xml version="1.0" encoding="utf-8"?>
<worksheet xmlns="http://schemas.openxmlformats.org/spreadsheetml/2006/main" xmlns:r="http://schemas.openxmlformats.org/officeDocument/2006/relationships">
  <sheetPr>
    <tabColor theme="6"/>
  </sheetPr>
  <dimension ref="A1:N27"/>
  <sheetViews>
    <sheetView zoomScaleNormal="100" workbookViewId="0">
      <selection activeCell="E42" sqref="E42"/>
    </sheetView>
  </sheetViews>
  <sheetFormatPr defaultRowHeight="11.25"/>
  <cols>
    <col min="1" max="1" width="9.140625" style="116"/>
    <col min="2" max="12" width="12.7109375" style="116" customWidth="1"/>
    <col min="13" max="16384" width="9.140625" style="116"/>
  </cols>
  <sheetData>
    <row r="1" spans="1:12" ht="12.75">
      <c r="B1" s="7" t="str">
        <f>'Table of Contents'!B118</f>
        <v>Table 92: Labour Productivity (Current Dollars), Provincial Comparison, Business Sector Industries, 1997-2010</v>
      </c>
    </row>
    <row r="3" spans="1:12" ht="22.5" customHeight="1">
      <c r="A3" s="4"/>
      <c r="B3" s="94" t="s">
        <v>31</v>
      </c>
      <c r="C3" s="3" t="s">
        <v>32</v>
      </c>
      <c r="D3" s="3" t="s">
        <v>33</v>
      </c>
      <c r="E3" s="3" t="s">
        <v>180</v>
      </c>
      <c r="F3" s="3" t="s">
        <v>34</v>
      </c>
      <c r="G3" s="3" t="s">
        <v>35</v>
      </c>
      <c r="H3" s="3" t="s">
        <v>36</v>
      </c>
      <c r="I3" s="3" t="s">
        <v>37</v>
      </c>
      <c r="J3" s="3" t="s">
        <v>38</v>
      </c>
      <c r="K3" s="3" t="s">
        <v>39</v>
      </c>
      <c r="L3" s="3" t="s">
        <v>40</v>
      </c>
    </row>
    <row r="4" spans="1:12">
      <c r="A4" s="5"/>
      <c r="B4" s="146" t="s">
        <v>305</v>
      </c>
      <c r="C4" s="146"/>
      <c r="D4" s="146"/>
      <c r="E4" s="146"/>
      <c r="F4" s="146"/>
      <c r="G4" s="146"/>
      <c r="H4" s="146"/>
      <c r="I4" s="146"/>
      <c r="J4" s="146"/>
      <c r="K4" s="146"/>
      <c r="L4" s="146"/>
    </row>
    <row r="5" spans="1:12">
      <c r="A5" s="5">
        <v>1997</v>
      </c>
      <c r="B5" s="87">
        <f>IF(ISERROR(NGDP_Prov_Comp!B5/Hrs_Wkd_Prov_Comp!B5),"..",NGDP_Prov_Comp!B5/Hrs_Wkd_Prov_Comp!B5)</f>
        <v>29.97573329555842</v>
      </c>
      <c r="C5" s="11">
        <f>IF(ISERROR(NGDP_Prov_Comp!C5/Hrs_Wkd_Prov_Comp!C5),"..",NGDP_Prov_Comp!C5/Hrs_Wkd_Prov_Comp!C5)</f>
        <v>24.103889068705492</v>
      </c>
      <c r="D5" s="11">
        <f>IF(ISERROR(NGDP_Prov_Comp!D5/Hrs_Wkd_Prov_Comp!D5),"..",NGDP_Prov_Comp!D5/Hrs_Wkd_Prov_Comp!D5)</f>
        <v>18.951418818148237</v>
      </c>
      <c r="E5" s="11">
        <f>IF(ISERROR(NGDP_Prov_Comp!E5/Hrs_Wkd_Prov_Comp!E5),"..",NGDP_Prov_Comp!E5/Hrs_Wkd_Prov_Comp!E5)</f>
        <v>22.150515450070021</v>
      </c>
      <c r="F5" s="11">
        <f>IF(ISERROR(NGDP_Prov_Comp!F5/Hrs_Wkd_Prov_Comp!F5),"..",NGDP_Prov_Comp!F5/Hrs_Wkd_Prov_Comp!F5)</f>
        <v>23.34938455433408</v>
      </c>
      <c r="G5" s="11">
        <f>IF(ISERROR(NGDP_Prov_Comp!G5/Hrs_Wkd_Prov_Comp!G5),"..",NGDP_Prov_Comp!G5/Hrs_Wkd_Prov_Comp!G5)</f>
        <v>29.344883611675936</v>
      </c>
      <c r="H5" s="11">
        <f>IF(ISERROR(NGDP_Prov_Comp!H5/Hrs_Wkd_Prov_Comp!H5),"..",NGDP_Prov_Comp!H5/Hrs_Wkd_Prov_Comp!H5)</f>
        <v>31.139408786100695</v>
      </c>
      <c r="I5" s="11">
        <f>IF(ISERROR(NGDP_Prov_Comp!I5/Hrs_Wkd_Prov_Comp!I5),"..",NGDP_Prov_Comp!I5/Hrs_Wkd_Prov_Comp!I5)</f>
        <v>25.322391636890124</v>
      </c>
      <c r="J5" s="11">
        <f>IF(ISERROR(NGDP_Prov_Comp!J5/Hrs_Wkd_Prov_Comp!J5),"..",NGDP_Prov_Comp!J5/Hrs_Wkd_Prov_Comp!J5)</f>
        <v>28.302100606456378</v>
      </c>
      <c r="K5" s="11">
        <f>IF(ISERROR(NGDP_Prov_Comp!K5/Hrs_Wkd_Prov_Comp!K5),"..",NGDP_Prov_Comp!K5/Hrs_Wkd_Prov_Comp!K5)</f>
        <v>35.011518959690129</v>
      </c>
      <c r="L5" s="11">
        <f>IF(ISERROR(NGDP_Prov_Comp!L5/Hrs_Wkd_Prov_Comp!L5),"..",NGDP_Prov_Comp!L5/Hrs_Wkd_Prov_Comp!L5)</f>
        <v>28.366790261496678</v>
      </c>
    </row>
    <row r="6" spans="1:12">
      <c r="A6" s="5">
        <v>1998</v>
      </c>
      <c r="B6" s="87">
        <f>IF(ISERROR(NGDP_Prov_Comp!B6/Hrs_Wkd_Prov_Comp!B6),"..",NGDP_Prov_Comp!B6/Hrs_Wkd_Prov_Comp!B6)</f>
        <v>30.375573970806727</v>
      </c>
      <c r="C6" s="11">
        <f>IF(ISERROR(NGDP_Prov_Comp!C6/Hrs_Wkd_Prov_Comp!C6),"..",NGDP_Prov_Comp!C6/Hrs_Wkd_Prov_Comp!C6)</f>
        <v>25.412355055979742</v>
      </c>
      <c r="D6" s="11">
        <f>IF(ISERROR(NGDP_Prov_Comp!D6/Hrs_Wkd_Prov_Comp!D6),"..",NGDP_Prov_Comp!D6/Hrs_Wkd_Prov_Comp!D6)</f>
        <v>20.001188925312725</v>
      </c>
      <c r="E6" s="11">
        <f>IF(ISERROR(NGDP_Prov_Comp!E6/Hrs_Wkd_Prov_Comp!E6),"..",NGDP_Prov_Comp!E6/Hrs_Wkd_Prov_Comp!E6)</f>
        <v>22.670822545548731</v>
      </c>
      <c r="F6" s="11">
        <f>IF(ISERROR(NGDP_Prov_Comp!F6/Hrs_Wkd_Prov_Comp!F6),"..",NGDP_Prov_Comp!F6/Hrs_Wkd_Prov_Comp!F6)</f>
        <v>24.10475910548217</v>
      </c>
      <c r="G6" s="11">
        <f>IF(ISERROR(NGDP_Prov_Comp!G6/Hrs_Wkd_Prov_Comp!G6),"..",NGDP_Prov_Comp!G6/Hrs_Wkd_Prov_Comp!G6)</f>
        <v>30.037268405439843</v>
      </c>
      <c r="H6" s="11">
        <f>IF(ISERROR(NGDP_Prov_Comp!H6/Hrs_Wkd_Prov_Comp!H6),"..",NGDP_Prov_Comp!H6/Hrs_Wkd_Prov_Comp!H6)</f>
        <v>31.677276265965659</v>
      </c>
      <c r="I6" s="11">
        <f>IF(ISERROR(NGDP_Prov_Comp!I6/Hrs_Wkd_Prov_Comp!I6),"..",NGDP_Prov_Comp!I6/Hrs_Wkd_Prov_Comp!I6)</f>
        <v>26.173265581756347</v>
      </c>
      <c r="J6" s="11">
        <f>IF(ISERROR(NGDP_Prov_Comp!J6/Hrs_Wkd_Prov_Comp!J6),"..",NGDP_Prov_Comp!J6/Hrs_Wkd_Prov_Comp!J6)</f>
        <v>28.752043240489371</v>
      </c>
      <c r="K6" s="11">
        <f>IF(ISERROR(NGDP_Prov_Comp!K6/Hrs_Wkd_Prov_Comp!K6),"..",NGDP_Prov_Comp!K6/Hrs_Wkd_Prov_Comp!K6)</f>
        <v>33.766426386740775</v>
      </c>
      <c r="L6" s="11">
        <f>IF(ISERROR(NGDP_Prov_Comp!L6/Hrs_Wkd_Prov_Comp!L6),"..",NGDP_Prov_Comp!L6/Hrs_Wkd_Prov_Comp!L6)</f>
        <v>28.88459318673592</v>
      </c>
    </row>
    <row r="7" spans="1:12">
      <c r="A7" s="5">
        <v>1999</v>
      </c>
      <c r="B7" s="87">
        <f>IF(ISERROR(NGDP_Prov_Comp!B7/Hrs_Wkd_Prov_Comp!B7),"..",NGDP_Prov_Comp!B7/Hrs_Wkd_Prov_Comp!B7)</f>
        <v>32.057375102926322</v>
      </c>
      <c r="C7" s="11">
        <f>IF(ISERROR(NGDP_Prov_Comp!C7/Hrs_Wkd_Prov_Comp!C7),"..",NGDP_Prov_Comp!C7/Hrs_Wkd_Prov_Comp!C7)</f>
        <v>26.372310359690292</v>
      </c>
      <c r="D7" s="11">
        <f>IF(ISERROR(NGDP_Prov_Comp!D7/Hrs_Wkd_Prov_Comp!D7),"..",NGDP_Prov_Comp!D7/Hrs_Wkd_Prov_Comp!D7)</f>
        <v>21.29244174565374</v>
      </c>
      <c r="E7" s="11">
        <f>IF(ISERROR(NGDP_Prov_Comp!E7/Hrs_Wkd_Prov_Comp!E7),"..",NGDP_Prov_Comp!E7/Hrs_Wkd_Prov_Comp!E7)</f>
        <v>24.420610472932054</v>
      </c>
      <c r="F7" s="11">
        <f>IF(ISERROR(NGDP_Prov_Comp!F7/Hrs_Wkd_Prov_Comp!F7),"..",NGDP_Prov_Comp!F7/Hrs_Wkd_Prov_Comp!F7)</f>
        <v>25.673703941943948</v>
      </c>
      <c r="G7" s="11">
        <f>IF(ISERROR(NGDP_Prov_Comp!G7/Hrs_Wkd_Prov_Comp!G7),"..",NGDP_Prov_Comp!G7/Hrs_Wkd_Prov_Comp!G7)</f>
        <v>31.305635126962677</v>
      </c>
      <c r="H7" s="11">
        <f>IF(ISERROR(NGDP_Prov_Comp!H7/Hrs_Wkd_Prov_Comp!H7),"..",NGDP_Prov_Comp!H7/Hrs_Wkd_Prov_Comp!H7)</f>
        <v>33.522095356324868</v>
      </c>
      <c r="I7" s="11">
        <f>IF(ISERROR(NGDP_Prov_Comp!I7/Hrs_Wkd_Prov_Comp!I7),"..",NGDP_Prov_Comp!I7/Hrs_Wkd_Prov_Comp!I7)</f>
        <v>27.143960655446776</v>
      </c>
      <c r="J7" s="11">
        <f>IF(ISERROR(NGDP_Prov_Comp!J7/Hrs_Wkd_Prov_Comp!J7),"..",NGDP_Prov_Comp!J7/Hrs_Wkd_Prov_Comp!J7)</f>
        <v>30.586223853703437</v>
      </c>
      <c r="K7" s="11">
        <f>IF(ISERROR(NGDP_Prov_Comp!K7/Hrs_Wkd_Prov_Comp!K7),"..",NGDP_Prov_Comp!K7/Hrs_Wkd_Prov_Comp!K7)</f>
        <v>36.564457124824386</v>
      </c>
      <c r="L7" s="11">
        <f>IF(ISERROR(NGDP_Prov_Comp!L7/Hrs_Wkd_Prov_Comp!L7),"..",NGDP_Prov_Comp!L7/Hrs_Wkd_Prov_Comp!L7)</f>
        <v>29.933801089229707</v>
      </c>
    </row>
    <row r="8" spans="1:12">
      <c r="A8" s="5">
        <v>2000</v>
      </c>
      <c r="B8" s="87">
        <f>IF(ISERROR(NGDP_Prov_Comp!B8/Hrs_Wkd_Prov_Comp!B8),"..",NGDP_Prov_Comp!B8/Hrs_Wkd_Prov_Comp!B8)</f>
        <v>34.833549321178886</v>
      </c>
      <c r="C8" s="11">
        <f>IF(ISERROR(NGDP_Prov_Comp!C8/Hrs_Wkd_Prov_Comp!C8),"..",NGDP_Prov_Comp!C8/Hrs_Wkd_Prov_Comp!C8)</f>
        <v>32.496094570642299</v>
      </c>
      <c r="D8" s="11">
        <f>IF(ISERROR(NGDP_Prov_Comp!D8/Hrs_Wkd_Prov_Comp!D8),"..",NGDP_Prov_Comp!D8/Hrs_Wkd_Prov_Comp!D8)</f>
        <v>21.528299245487069</v>
      </c>
      <c r="E8" s="11">
        <f>IF(ISERROR(NGDP_Prov_Comp!E8/Hrs_Wkd_Prov_Comp!E8),"..",NGDP_Prov_Comp!E8/Hrs_Wkd_Prov_Comp!E8)</f>
        <v>26.397783677858072</v>
      </c>
      <c r="F8" s="11">
        <f>IF(ISERROR(NGDP_Prov_Comp!F8/Hrs_Wkd_Prov_Comp!F8),"..",NGDP_Prov_Comp!F8/Hrs_Wkd_Prov_Comp!F8)</f>
        <v>26.434547245568975</v>
      </c>
      <c r="G8" s="11">
        <f>IF(ISERROR(NGDP_Prov_Comp!G8/Hrs_Wkd_Prov_Comp!G8),"..",NGDP_Prov_Comp!G8/Hrs_Wkd_Prov_Comp!G8)</f>
        <v>32.814212991826039</v>
      </c>
      <c r="H8" s="11">
        <f>IF(ISERROR(NGDP_Prov_Comp!H8/Hrs_Wkd_Prov_Comp!H8),"..",NGDP_Prov_Comp!H8/Hrs_Wkd_Prov_Comp!H8)</f>
        <v>35.379358279705997</v>
      </c>
      <c r="I8" s="11">
        <f>IF(ISERROR(NGDP_Prov_Comp!I8/Hrs_Wkd_Prov_Comp!I8),"..",NGDP_Prov_Comp!I8/Hrs_Wkd_Prov_Comp!I8)</f>
        <v>28.972090450799733</v>
      </c>
      <c r="J8" s="11">
        <f>IF(ISERROR(NGDP_Prov_Comp!J8/Hrs_Wkd_Prov_Comp!J8),"..",NGDP_Prov_Comp!J8/Hrs_Wkd_Prov_Comp!J8)</f>
        <v>34.742450525897723</v>
      </c>
      <c r="K8" s="11">
        <f>IF(ISERROR(NGDP_Prov_Comp!K8/Hrs_Wkd_Prov_Comp!K8),"..",NGDP_Prov_Comp!K8/Hrs_Wkd_Prov_Comp!K8)</f>
        <v>45.531188908287874</v>
      </c>
      <c r="L8" s="11">
        <f>IF(ISERROR(NGDP_Prov_Comp!L8/Hrs_Wkd_Prov_Comp!L8),"..",NGDP_Prov_Comp!L8/Hrs_Wkd_Prov_Comp!L8)</f>
        <v>32.287726513751274</v>
      </c>
    </row>
    <row r="9" spans="1:12">
      <c r="A9" s="5">
        <v>2001</v>
      </c>
      <c r="B9" s="87">
        <f>IF(ISERROR(NGDP_Prov_Comp!B9/Hrs_Wkd_Prov_Comp!B9),"..",NGDP_Prov_Comp!B9/Hrs_Wkd_Prov_Comp!B9)</f>
        <v>35.747369535696478</v>
      </c>
      <c r="C9" s="11">
        <f>IF(ISERROR(NGDP_Prov_Comp!C9/Hrs_Wkd_Prov_Comp!C9),"..",NGDP_Prov_Comp!C9/Hrs_Wkd_Prov_Comp!C9)</f>
        <v>31.511421240224241</v>
      </c>
      <c r="D9" s="11">
        <f>IF(ISERROR(NGDP_Prov_Comp!D9/Hrs_Wkd_Prov_Comp!D9),"..",NGDP_Prov_Comp!D9/Hrs_Wkd_Prov_Comp!D9)</f>
        <v>22.24415772715226</v>
      </c>
      <c r="E9" s="11">
        <f>IF(ISERROR(NGDP_Prov_Comp!E9/Hrs_Wkd_Prov_Comp!E9),"..",NGDP_Prov_Comp!E9/Hrs_Wkd_Prov_Comp!E9)</f>
        <v>27.725810762638663</v>
      </c>
      <c r="F9" s="11">
        <f>IF(ISERROR(NGDP_Prov_Comp!F9/Hrs_Wkd_Prov_Comp!F9),"..",NGDP_Prov_Comp!F9/Hrs_Wkd_Prov_Comp!F9)</f>
        <v>28.029945748726082</v>
      </c>
      <c r="G9" s="11">
        <f>IF(ISERROR(NGDP_Prov_Comp!G9/Hrs_Wkd_Prov_Comp!G9),"..",NGDP_Prov_Comp!G9/Hrs_Wkd_Prov_Comp!G9)</f>
        <v>34.061959205804662</v>
      </c>
      <c r="H9" s="11">
        <f>IF(ISERROR(NGDP_Prov_Comp!H9/Hrs_Wkd_Prov_Comp!H9),"..",NGDP_Prov_Comp!H9/Hrs_Wkd_Prov_Comp!H9)</f>
        <v>35.841794402181272</v>
      </c>
      <c r="I9" s="11">
        <f>IF(ISERROR(NGDP_Prov_Comp!I9/Hrs_Wkd_Prov_Comp!I9),"..",NGDP_Prov_Comp!I9/Hrs_Wkd_Prov_Comp!I9)</f>
        <v>29.995888483277611</v>
      </c>
      <c r="J9" s="11">
        <f>IF(ISERROR(NGDP_Prov_Comp!J9/Hrs_Wkd_Prov_Comp!J9),"..",NGDP_Prov_Comp!J9/Hrs_Wkd_Prov_Comp!J9)</f>
        <v>35.035520209058703</v>
      </c>
      <c r="K9" s="11">
        <f>IF(ISERROR(NGDP_Prov_Comp!K9/Hrs_Wkd_Prov_Comp!K9),"..",NGDP_Prov_Comp!K9/Hrs_Wkd_Prov_Comp!K9)</f>
        <v>46.734076957473953</v>
      </c>
      <c r="L9" s="11">
        <f>IF(ISERROR(NGDP_Prov_Comp!L9/Hrs_Wkd_Prov_Comp!L9),"..",NGDP_Prov_Comp!L9/Hrs_Wkd_Prov_Comp!L9)</f>
        <v>33.384367890564278</v>
      </c>
    </row>
    <row r="10" spans="1:12">
      <c r="A10" s="5">
        <v>2002</v>
      </c>
      <c r="B10" s="87">
        <f>IF(ISERROR(NGDP_Prov_Comp!B10/Hrs_Wkd_Prov_Comp!B10),"..",NGDP_Prov_Comp!B10/Hrs_Wkd_Prov_Comp!B10)</f>
        <v>36.39116280938854</v>
      </c>
      <c r="C10" s="11">
        <f>IF(ISERROR(NGDP_Prov_Comp!C10/Hrs_Wkd_Prov_Comp!C10),"..",NGDP_Prov_Comp!C10/Hrs_Wkd_Prov_Comp!C10)</f>
        <v>39.02197028564499</v>
      </c>
      <c r="D10" s="11">
        <f>IF(ISERROR(NGDP_Prov_Comp!D10/Hrs_Wkd_Prov_Comp!D10),"..",NGDP_Prov_Comp!D10/Hrs_Wkd_Prov_Comp!D10)</f>
        <v>23.190961451960575</v>
      </c>
      <c r="E10" s="11">
        <f>IF(ISERROR(NGDP_Prov_Comp!E10/Hrs_Wkd_Prov_Comp!E10),"..",NGDP_Prov_Comp!E10/Hrs_Wkd_Prov_Comp!E10)</f>
        <v>28.285828762044339</v>
      </c>
      <c r="F10" s="11">
        <f>IF(ISERROR(NGDP_Prov_Comp!F10/Hrs_Wkd_Prov_Comp!F10),"..",NGDP_Prov_Comp!F10/Hrs_Wkd_Prov_Comp!F10)</f>
        <v>27.236007014419179</v>
      </c>
      <c r="G10" s="11">
        <f>IF(ISERROR(NGDP_Prov_Comp!G10/Hrs_Wkd_Prov_Comp!G10),"..",NGDP_Prov_Comp!G10/Hrs_Wkd_Prov_Comp!G10)</f>
        <v>34.165439905493919</v>
      </c>
      <c r="H10" s="11">
        <f>IF(ISERROR(NGDP_Prov_Comp!H10/Hrs_Wkd_Prov_Comp!H10),"..",NGDP_Prov_Comp!H10/Hrs_Wkd_Prov_Comp!H10)</f>
        <v>37.559341842757483</v>
      </c>
      <c r="I10" s="11">
        <f>IF(ISERROR(NGDP_Prov_Comp!I10/Hrs_Wkd_Prov_Comp!I10),"..",NGDP_Prov_Comp!I10/Hrs_Wkd_Prov_Comp!I10)</f>
        <v>30.642511920217839</v>
      </c>
      <c r="J10" s="11">
        <f>IF(ISERROR(NGDP_Prov_Comp!J10/Hrs_Wkd_Prov_Comp!J10),"..",NGDP_Prov_Comp!J10/Hrs_Wkd_Prov_Comp!J10)</f>
        <v>36.676162759264876</v>
      </c>
      <c r="K10" s="11">
        <f>IF(ISERROR(NGDP_Prov_Comp!K10/Hrs_Wkd_Prov_Comp!K10),"..",NGDP_Prov_Comp!K10/Hrs_Wkd_Prov_Comp!K10)</f>
        <v>44.290250443199348</v>
      </c>
      <c r="L10" s="11">
        <f>IF(ISERROR(NGDP_Prov_Comp!L10/Hrs_Wkd_Prov_Comp!L10),"..",NGDP_Prov_Comp!L10/Hrs_Wkd_Prov_Comp!L10)</f>
        <v>33.875295361300275</v>
      </c>
    </row>
    <row r="11" spans="1:12">
      <c r="A11" s="5">
        <v>2003</v>
      </c>
      <c r="B11" s="87">
        <f>IF(ISERROR(NGDP_Prov_Comp!B11/Hrs_Wkd_Prov_Comp!B11),"..",NGDP_Prov_Comp!B11/Hrs_Wkd_Prov_Comp!B11)</f>
        <v>37.92004876465802</v>
      </c>
      <c r="C11" s="11">
        <f>IF(ISERROR(NGDP_Prov_Comp!C11/Hrs_Wkd_Prov_Comp!C11),"..",NGDP_Prov_Comp!C11/Hrs_Wkd_Prov_Comp!C11)</f>
        <v>44.02031545191889</v>
      </c>
      <c r="D11" s="11">
        <f>IF(ISERROR(NGDP_Prov_Comp!D11/Hrs_Wkd_Prov_Comp!D11),"..",NGDP_Prov_Comp!D11/Hrs_Wkd_Prov_Comp!D11)</f>
        <v>23.416735376076119</v>
      </c>
      <c r="E11" s="11">
        <f>IF(ISERROR(NGDP_Prov_Comp!E11/Hrs_Wkd_Prov_Comp!E11),"..",NGDP_Prov_Comp!E11/Hrs_Wkd_Prov_Comp!E11)</f>
        <v>30.058868701081355</v>
      </c>
      <c r="F11" s="11">
        <f>IF(ISERROR(NGDP_Prov_Comp!F11/Hrs_Wkd_Prov_Comp!F11),"..",NGDP_Prov_Comp!F11/Hrs_Wkd_Prov_Comp!F11)</f>
        <v>29.093681300910102</v>
      </c>
      <c r="G11" s="11">
        <f>IF(ISERROR(NGDP_Prov_Comp!G11/Hrs_Wkd_Prov_Comp!G11),"..",NGDP_Prov_Comp!G11/Hrs_Wkd_Prov_Comp!G11)</f>
        <v>35.535925573010125</v>
      </c>
      <c r="H11" s="11">
        <f>IF(ISERROR(NGDP_Prov_Comp!H11/Hrs_Wkd_Prov_Comp!H11),"..",NGDP_Prov_Comp!H11/Hrs_Wkd_Prov_Comp!H11)</f>
        <v>38.128748940317799</v>
      </c>
      <c r="I11" s="11">
        <f>IF(ISERROR(NGDP_Prov_Comp!I11/Hrs_Wkd_Prov_Comp!I11),"..",NGDP_Prov_Comp!I11/Hrs_Wkd_Prov_Comp!I11)</f>
        <v>31.102170027387015</v>
      </c>
      <c r="J11" s="11">
        <f>IF(ISERROR(NGDP_Prov_Comp!J11/Hrs_Wkd_Prov_Comp!J11),"..",NGDP_Prov_Comp!J11/Hrs_Wkd_Prov_Comp!J11)</f>
        <v>39.215782722918689</v>
      </c>
      <c r="K11" s="11">
        <f>IF(ISERROR(NGDP_Prov_Comp!K11/Hrs_Wkd_Prov_Comp!K11),"..",NGDP_Prov_Comp!K11/Hrs_Wkd_Prov_Comp!K11)</f>
        <v>49.269879537006439</v>
      </c>
      <c r="L11" s="11">
        <f>IF(ISERROR(NGDP_Prov_Comp!L11/Hrs_Wkd_Prov_Comp!L11),"..",NGDP_Prov_Comp!L11/Hrs_Wkd_Prov_Comp!L11)</f>
        <v>34.859114738131467</v>
      </c>
    </row>
    <row r="12" spans="1:12">
      <c r="A12" s="5">
        <v>2004</v>
      </c>
      <c r="B12" s="87">
        <f>IF(ISERROR(NGDP_Prov_Comp!B12/Hrs_Wkd_Prov_Comp!B12),"..",NGDP_Prov_Comp!B12/Hrs_Wkd_Prov_Comp!B12)</f>
        <v>39.460130870930008</v>
      </c>
      <c r="C12" s="11">
        <f>IF(ISERROR(NGDP_Prov_Comp!C12/Hrs_Wkd_Prov_Comp!C12),"..",NGDP_Prov_Comp!C12/Hrs_Wkd_Prov_Comp!C12)</f>
        <v>47.145476577122992</v>
      </c>
      <c r="D12" s="11">
        <f>IF(ISERROR(NGDP_Prov_Comp!D12/Hrs_Wkd_Prov_Comp!D12),"..",NGDP_Prov_Comp!D12/Hrs_Wkd_Prov_Comp!D12)</f>
        <v>25.3826723116727</v>
      </c>
      <c r="E12" s="11">
        <f>IF(ISERROR(NGDP_Prov_Comp!E12/Hrs_Wkd_Prov_Comp!E12),"..",NGDP_Prov_Comp!E12/Hrs_Wkd_Prov_Comp!E12)</f>
        <v>30.814211820677006</v>
      </c>
      <c r="F12" s="11">
        <f>IF(ISERROR(NGDP_Prov_Comp!F12/Hrs_Wkd_Prov_Comp!F12),"..",NGDP_Prov_Comp!F12/Hrs_Wkd_Prov_Comp!F12)</f>
        <v>30.453510247010069</v>
      </c>
      <c r="G12" s="11">
        <f>IF(ISERROR(NGDP_Prov_Comp!G12/Hrs_Wkd_Prov_Comp!G12),"..",NGDP_Prov_Comp!G12/Hrs_Wkd_Prov_Comp!G12)</f>
        <v>36.648760913732161</v>
      </c>
      <c r="H12" s="11">
        <f>IF(ISERROR(NGDP_Prov_Comp!H12/Hrs_Wkd_Prov_Comp!H12),"..",NGDP_Prov_Comp!H12/Hrs_Wkd_Prov_Comp!H12)</f>
        <v>38.741448888528616</v>
      </c>
      <c r="I12" s="11">
        <f>IF(ISERROR(NGDP_Prov_Comp!I12/Hrs_Wkd_Prov_Comp!I12),"..",NGDP_Prov_Comp!I12/Hrs_Wkd_Prov_Comp!I12)</f>
        <v>32.92921967416634</v>
      </c>
      <c r="J12" s="11">
        <f>IF(ISERROR(NGDP_Prov_Comp!J12/Hrs_Wkd_Prov_Comp!J12),"..",NGDP_Prov_Comp!J12/Hrs_Wkd_Prov_Comp!J12)</f>
        <v>43.961580982525859</v>
      </c>
      <c r="K12" s="11">
        <f>IF(ISERROR(NGDP_Prov_Comp!K12/Hrs_Wkd_Prov_Comp!K12),"..",NGDP_Prov_Comp!K12/Hrs_Wkd_Prov_Comp!K12)</f>
        <v>53.358852424324837</v>
      </c>
      <c r="L12" s="11">
        <f>IF(ISERROR(NGDP_Prov_Comp!L12/Hrs_Wkd_Prov_Comp!L12),"..",NGDP_Prov_Comp!L12/Hrs_Wkd_Prov_Comp!L12)</f>
        <v>36.687890762806738</v>
      </c>
    </row>
    <row r="13" spans="1:12">
      <c r="A13" s="5">
        <v>2005</v>
      </c>
      <c r="B13" s="87">
        <f>IF(ISERROR(NGDP_Prov_Comp!B13/Hrs_Wkd_Prov_Comp!B13),"..",NGDP_Prov_Comp!B13/Hrs_Wkd_Prov_Comp!B13)</f>
        <v>41.995187262510719</v>
      </c>
      <c r="C13" s="11">
        <f>IF(ISERROR(NGDP_Prov_Comp!C13/Hrs_Wkd_Prov_Comp!C13),"..",NGDP_Prov_Comp!C13/Hrs_Wkd_Prov_Comp!C13)</f>
        <v>56.378129577675317</v>
      </c>
      <c r="D13" s="11">
        <f>IF(ISERROR(NGDP_Prov_Comp!D13/Hrs_Wkd_Prov_Comp!D13),"..",NGDP_Prov_Comp!D13/Hrs_Wkd_Prov_Comp!D13)</f>
        <v>24.723784721821602</v>
      </c>
      <c r="E13" s="11">
        <f>IF(ISERROR(NGDP_Prov_Comp!E13/Hrs_Wkd_Prov_Comp!E13),"..",NGDP_Prov_Comp!E13/Hrs_Wkd_Prov_Comp!E13)</f>
        <v>31.797061113722535</v>
      </c>
      <c r="F13" s="11">
        <f>IF(ISERROR(NGDP_Prov_Comp!F13/Hrs_Wkd_Prov_Comp!F13),"..",NGDP_Prov_Comp!F13/Hrs_Wkd_Prov_Comp!F13)</f>
        <v>32.384622301662439</v>
      </c>
      <c r="G13" s="11">
        <f>IF(ISERROR(NGDP_Prov_Comp!G13/Hrs_Wkd_Prov_Comp!G13),"..",NGDP_Prov_Comp!G13/Hrs_Wkd_Prov_Comp!G13)</f>
        <v>37.874159142721879</v>
      </c>
      <c r="H13" s="11">
        <f>IF(ISERROR(NGDP_Prov_Comp!H13/Hrs_Wkd_Prov_Comp!H13),"..",NGDP_Prov_Comp!H13/Hrs_Wkd_Prov_Comp!H13)</f>
        <v>40.267175940148967</v>
      </c>
      <c r="I13" s="11">
        <f>IF(ISERROR(NGDP_Prov_Comp!I13/Hrs_Wkd_Prov_Comp!I13),"..",NGDP_Prov_Comp!I13/Hrs_Wkd_Prov_Comp!I13)</f>
        <v>34.804082754968029</v>
      </c>
      <c r="J13" s="11">
        <f>IF(ISERROR(NGDP_Prov_Comp!J13/Hrs_Wkd_Prov_Comp!J13),"..",NGDP_Prov_Comp!J13/Hrs_Wkd_Prov_Comp!J13)</f>
        <v>47.78339042497938</v>
      </c>
      <c r="K13" s="11">
        <f>IF(ISERROR(NGDP_Prov_Comp!K13/Hrs_Wkd_Prov_Comp!K13),"..",NGDP_Prov_Comp!K13/Hrs_Wkd_Prov_Comp!K13)</f>
        <v>60.958535903460756</v>
      </c>
      <c r="L13" s="11">
        <f>IF(ISERROR(NGDP_Prov_Comp!L13/Hrs_Wkd_Prov_Comp!L13),"..",NGDP_Prov_Comp!L13/Hrs_Wkd_Prov_Comp!L13)</f>
        <v>39.036073641566645</v>
      </c>
    </row>
    <row r="14" spans="1:12">
      <c r="A14" s="5">
        <v>2006</v>
      </c>
      <c r="B14" s="87">
        <f>IF(ISERROR(NGDP_Prov_Comp!B14/Hrs_Wkd_Prov_Comp!B14),"..",NGDP_Prov_Comp!B14/Hrs_Wkd_Prov_Comp!B14)</f>
        <v>43.728630144412598</v>
      </c>
      <c r="C14" s="11">
        <f>IF(ISERROR(NGDP_Prov_Comp!C14/Hrs_Wkd_Prov_Comp!C14),"..",NGDP_Prov_Comp!C14/Hrs_Wkd_Prov_Comp!C14)</f>
        <v>62.27617369423924</v>
      </c>
      <c r="D14" s="11">
        <f>IF(ISERROR(NGDP_Prov_Comp!D14/Hrs_Wkd_Prov_Comp!D14),"..",NGDP_Prov_Comp!D14/Hrs_Wkd_Prov_Comp!D14)</f>
        <v>25.640960397400221</v>
      </c>
      <c r="E14" s="11">
        <f>IF(ISERROR(NGDP_Prov_Comp!E14/Hrs_Wkd_Prov_Comp!E14),"..",NGDP_Prov_Comp!E14/Hrs_Wkd_Prov_Comp!E14)</f>
        <v>32.271868407987697</v>
      </c>
      <c r="F14" s="11">
        <f>IF(ISERROR(NGDP_Prov_Comp!F14/Hrs_Wkd_Prov_Comp!F14),"..",NGDP_Prov_Comp!F14/Hrs_Wkd_Prov_Comp!F14)</f>
        <v>33.426935729088669</v>
      </c>
      <c r="G14" s="11">
        <f>IF(ISERROR(NGDP_Prov_Comp!G14/Hrs_Wkd_Prov_Comp!G14),"..",NGDP_Prov_Comp!G14/Hrs_Wkd_Prov_Comp!G14)</f>
        <v>39.567170736808002</v>
      </c>
      <c r="H14" s="11">
        <f>IF(ISERROR(NGDP_Prov_Comp!H14/Hrs_Wkd_Prov_Comp!H14),"..",NGDP_Prov_Comp!H14/Hrs_Wkd_Prov_Comp!H14)</f>
        <v>41.665322005469847</v>
      </c>
      <c r="I14" s="11">
        <f>IF(ISERROR(NGDP_Prov_Comp!I14/Hrs_Wkd_Prov_Comp!I14),"..",NGDP_Prov_Comp!I14/Hrs_Wkd_Prov_Comp!I14)</f>
        <v>37.572141268832205</v>
      </c>
      <c r="J14" s="11">
        <f>IF(ISERROR(NGDP_Prov_Comp!J14/Hrs_Wkd_Prov_Comp!J14),"..",NGDP_Prov_Comp!J14/Hrs_Wkd_Prov_Comp!J14)</f>
        <v>48.232349515974448</v>
      </c>
      <c r="K14" s="11">
        <f>IF(ISERROR(NGDP_Prov_Comp!K14/Hrs_Wkd_Prov_Comp!K14),"..",NGDP_Prov_Comp!K14/Hrs_Wkd_Prov_Comp!K14)</f>
        <v>62.862856600467246</v>
      </c>
      <c r="L14" s="11">
        <f>IF(ISERROR(NGDP_Prov_Comp!L14/Hrs_Wkd_Prov_Comp!L14),"..",NGDP_Prov_Comp!L14/Hrs_Wkd_Prov_Comp!L14)</f>
        <v>40.838865486378957</v>
      </c>
    </row>
    <row r="15" spans="1:12">
      <c r="A15" s="5">
        <v>2007</v>
      </c>
      <c r="B15" s="87">
        <f>IF(ISERROR(NGDP_Prov_Comp!B15/Hrs_Wkd_Prov_Comp!B15),"..",NGDP_Prov_Comp!B15/Hrs_Wkd_Prov_Comp!B15)</f>
        <v>45.164485356824557</v>
      </c>
      <c r="C15" s="11">
        <f>IF(ISERROR(NGDP_Prov_Comp!C15/Hrs_Wkd_Prov_Comp!C15),"..",NGDP_Prov_Comp!C15/Hrs_Wkd_Prov_Comp!C15)</f>
        <v>75.776444328457927</v>
      </c>
      <c r="D15" s="11">
        <f>IF(ISERROR(NGDP_Prov_Comp!D15/Hrs_Wkd_Prov_Comp!D15),"..",NGDP_Prov_Comp!D15/Hrs_Wkd_Prov_Comp!D15)</f>
        <v>27.812576459482475</v>
      </c>
      <c r="E15" s="11">
        <f>IF(ISERROR(NGDP_Prov_Comp!E15/Hrs_Wkd_Prov_Comp!E15),"..",NGDP_Prov_Comp!E15/Hrs_Wkd_Prov_Comp!E15)</f>
        <v>32.895569729218167</v>
      </c>
      <c r="F15" s="11">
        <f>IF(ISERROR(NGDP_Prov_Comp!F15/Hrs_Wkd_Prov_Comp!F15),"..",NGDP_Prov_Comp!F15/Hrs_Wkd_Prov_Comp!F15)</f>
        <v>34.61941506759446</v>
      </c>
      <c r="G15" s="11">
        <f>IF(ISERROR(NGDP_Prov_Comp!G15/Hrs_Wkd_Prov_Comp!G15),"..",NGDP_Prov_Comp!G15/Hrs_Wkd_Prov_Comp!G15)</f>
        <v>40.746447516546105</v>
      </c>
      <c r="H15" s="11">
        <f>IF(ISERROR(NGDP_Prov_Comp!H15/Hrs_Wkd_Prov_Comp!H15),"..",NGDP_Prov_Comp!H15/Hrs_Wkd_Prov_Comp!H15)</f>
        <v>42.755897512071968</v>
      </c>
      <c r="I15" s="11">
        <f>IF(ISERROR(NGDP_Prov_Comp!I15/Hrs_Wkd_Prov_Comp!I15),"..",NGDP_Prov_Comp!I15/Hrs_Wkd_Prov_Comp!I15)</f>
        <v>40.385937975013555</v>
      </c>
      <c r="J15" s="11">
        <f>IF(ISERROR(NGDP_Prov_Comp!J15/Hrs_Wkd_Prov_Comp!J15),"..",NGDP_Prov_Comp!J15/Hrs_Wkd_Prov_Comp!J15)</f>
        <v>52.96864965144011</v>
      </c>
      <c r="K15" s="11">
        <f>IF(ISERROR(NGDP_Prov_Comp!K15/Hrs_Wkd_Prov_Comp!K15),"..",NGDP_Prov_Comp!K15/Hrs_Wkd_Prov_Comp!K15)</f>
        <v>64.338348417952744</v>
      </c>
      <c r="L15" s="11">
        <f>IF(ISERROR(NGDP_Prov_Comp!L15/Hrs_Wkd_Prov_Comp!L15),"..",NGDP_Prov_Comp!L15/Hrs_Wkd_Prov_Comp!L15)</f>
        <v>41.329032695630616</v>
      </c>
    </row>
    <row r="16" spans="1:12">
      <c r="A16" s="5">
        <v>2008</v>
      </c>
      <c r="B16" s="87">
        <f>IF(ISERROR(NGDP_Prov_Comp!B16/Hrs_Wkd_Prov_Comp!B16),"..",NGDP_Prov_Comp!B16/Hrs_Wkd_Prov_Comp!B16)</f>
        <v>47.208312487583115</v>
      </c>
      <c r="C16" s="11">
        <f>IF(ISERROR(NGDP_Prov_Comp!C16/Hrs_Wkd_Prov_Comp!C16),"..",NGDP_Prov_Comp!C16/Hrs_Wkd_Prov_Comp!C16)</f>
        <v>85.078269423622999</v>
      </c>
      <c r="D16" s="11">
        <f>IF(ISERROR(NGDP_Prov_Comp!D16/Hrs_Wkd_Prov_Comp!D16),"..",NGDP_Prov_Comp!D16/Hrs_Wkd_Prov_Comp!D16)</f>
        <v>29.019529260636237</v>
      </c>
      <c r="E16" s="11">
        <f>IF(ISERROR(NGDP_Prov_Comp!E16/Hrs_Wkd_Prov_Comp!E16),"..",NGDP_Prov_Comp!E16/Hrs_Wkd_Prov_Comp!E16)</f>
        <v>34.32072890897458</v>
      </c>
      <c r="F16" s="11">
        <f>IF(ISERROR(NGDP_Prov_Comp!F16/Hrs_Wkd_Prov_Comp!F16),"..",NGDP_Prov_Comp!F16/Hrs_Wkd_Prov_Comp!F16)</f>
        <v>34.765728618668732</v>
      </c>
      <c r="G16" s="11">
        <f>IF(ISERROR(NGDP_Prov_Comp!G16/Hrs_Wkd_Prov_Comp!G16),"..",NGDP_Prov_Comp!G16/Hrs_Wkd_Prov_Comp!G16)</f>
        <v>41.178295046619489</v>
      </c>
      <c r="H16" s="11">
        <f>IF(ISERROR(NGDP_Prov_Comp!H16/Hrs_Wkd_Prov_Comp!H16),"..",NGDP_Prov_Comp!H16/Hrs_Wkd_Prov_Comp!H16)</f>
        <v>42.580258540516816</v>
      </c>
      <c r="I16" s="11">
        <f>IF(ISERROR(NGDP_Prov_Comp!I16/Hrs_Wkd_Prov_Comp!I16),"..",NGDP_Prov_Comp!I16/Hrs_Wkd_Prov_Comp!I16)</f>
        <v>42.080991374703466</v>
      </c>
      <c r="J16" s="11">
        <f>IF(ISERROR(NGDP_Prov_Comp!J16/Hrs_Wkd_Prov_Comp!J16),"..",NGDP_Prov_Comp!J16/Hrs_Wkd_Prov_Comp!J16)</f>
        <v>70.61910636108037</v>
      </c>
      <c r="K16" s="11">
        <f>IF(ISERROR(NGDP_Prov_Comp!K16/Hrs_Wkd_Prov_Comp!K16),"..",NGDP_Prov_Comp!K16/Hrs_Wkd_Prov_Comp!K16)</f>
        <v>72.430681393770186</v>
      </c>
      <c r="L16" s="11">
        <f>IF(ISERROR(NGDP_Prov_Comp!L16/Hrs_Wkd_Prov_Comp!L16),"..",NGDP_Prov_Comp!L16/Hrs_Wkd_Prov_Comp!L16)</f>
        <v>42.901238395184926</v>
      </c>
    </row>
    <row r="17" spans="1:14">
      <c r="A17" s="5">
        <v>2009</v>
      </c>
      <c r="B17" s="87">
        <f>IF(ISERROR(NGDP_Prov_Comp!B17/Hrs_Wkd_Prov_Comp!B17),"..",NGDP_Prov_Comp!B17/Hrs_Wkd_Prov_Comp!B17)</f>
        <v>45.495824770831</v>
      </c>
      <c r="C17" s="11">
        <f>IF(ISERROR(NGDP_Prov_Comp!C17/Hrs_Wkd_Prov_Comp!C17),"..",NGDP_Prov_Comp!C17/Hrs_Wkd_Prov_Comp!C17)</f>
        <v>65.903016877207634</v>
      </c>
      <c r="D17" s="11">
        <f>IF(ISERROR(NGDP_Prov_Comp!D17/Hrs_Wkd_Prov_Comp!D17),"..",NGDP_Prov_Comp!D17/Hrs_Wkd_Prov_Comp!D17)</f>
        <v>30.223946229021792</v>
      </c>
      <c r="E17" s="11">
        <f>IF(ISERROR(NGDP_Prov_Comp!E17/Hrs_Wkd_Prov_Comp!E17),"..",NGDP_Prov_Comp!E17/Hrs_Wkd_Prov_Comp!E17)</f>
        <v>33.650336016031488</v>
      </c>
      <c r="F17" s="11">
        <f>IF(ISERROR(NGDP_Prov_Comp!F17/Hrs_Wkd_Prov_Comp!F17),"..",NGDP_Prov_Comp!F17/Hrs_Wkd_Prov_Comp!F17)</f>
        <v>35.290174390905811</v>
      </c>
      <c r="G17" s="11">
        <f>IF(ISERROR(NGDP_Prov_Comp!G17/Hrs_Wkd_Prov_Comp!G17),"..",NGDP_Prov_Comp!G17/Hrs_Wkd_Prov_Comp!G17)</f>
        <v>42.337599496348972</v>
      </c>
      <c r="H17" s="11">
        <f>IF(ISERROR(NGDP_Prov_Comp!H17/Hrs_Wkd_Prov_Comp!H17),"..",NGDP_Prov_Comp!H17/Hrs_Wkd_Prov_Comp!H17)</f>
        <v>43.353484909295943</v>
      </c>
      <c r="I17" s="11">
        <f>IF(ISERROR(NGDP_Prov_Comp!I17/Hrs_Wkd_Prov_Comp!I17),"..",NGDP_Prov_Comp!I17/Hrs_Wkd_Prov_Comp!I17)</f>
        <v>40.978814136554483</v>
      </c>
      <c r="J17" s="11">
        <f>IF(ISERROR(NGDP_Prov_Comp!J17/Hrs_Wkd_Prov_Comp!J17),"..",NGDP_Prov_Comp!J17/Hrs_Wkd_Prov_Comp!J17)</f>
        <v>61.355920887151065</v>
      </c>
      <c r="K17" s="11">
        <f>IF(ISERROR(NGDP_Prov_Comp!K17/Hrs_Wkd_Prov_Comp!K17),"..",NGDP_Prov_Comp!K17/Hrs_Wkd_Prov_Comp!K17)</f>
        <v>60.775512039092625</v>
      </c>
      <c r="L17" s="11">
        <f>IF(ISERROR(NGDP_Prov_Comp!L17/Hrs_Wkd_Prov_Comp!L17),"..",NGDP_Prov_Comp!L17/Hrs_Wkd_Prov_Comp!L17)</f>
        <v>41.894504320587828</v>
      </c>
    </row>
    <row r="18" spans="1:14">
      <c r="A18" s="5">
        <v>2010</v>
      </c>
      <c r="B18" s="87">
        <f>IF(ISERROR(NGDP_Prov_Comp!B18/Hrs_Wkd_Prov_Comp!B18),"..",NGDP_Prov_Comp!B18/Hrs_Wkd_Prov_Comp!B18)</f>
        <v>47.786906909913952</v>
      </c>
      <c r="C18" s="11">
        <f>IF(ISERROR(NGDP_Prov_Comp!C18/Hrs_Wkd_Prov_Comp!C18),"..",NGDP_Prov_Comp!C18/Hrs_Wkd_Prov_Comp!C18)</f>
        <v>75.204503718103652</v>
      </c>
      <c r="D18" s="11">
        <f>IF(ISERROR(NGDP_Prov_Comp!D18/Hrs_Wkd_Prov_Comp!D18),"..",NGDP_Prov_Comp!D18/Hrs_Wkd_Prov_Comp!D18)</f>
        <v>31.483889508854659</v>
      </c>
      <c r="E18" s="11">
        <f>IF(ISERROR(NGDP_Prov_Comp!E18/Hrs_Wkd_Prov_Comp!E18),"..",NGDP_Prov_Comp!E18/Hrs_Wkd_Prov_Comp!E18)</f>
        <v>34.565236814301137</v>
      </c>
      <c r="F18" s="11">
        <f>IF(ISERROR(NGDP_Prov_Comp!F18/Hrs_Wkd_Prov_Comp!F18),"..",NGDP_Prov_Comp!F18/Hrs_Wkd_Prov_Comp!F18)</f>
        <v>38.227472181458282</v>
      </c>
      <c r="G18" s="11">
        <f>IF(ISERROR(NGDP_Prov_Comp!G18/Hrs_Wkd_Prov_Comp!G18),"..",NGDP_Prov_Comp!G18/Hrs_Wkd_Prov_Comp!G18)</f>
        <v>43.270038939417866</v>
      </c>
      <c r="H18" s="11">
        <f>IF(ISERROR(NGDP_Prov_Comp!H18/Hrs_Wkd_Prov_Comp!H18),"..",NGDP_Prov_Comp!H18/Hrs_Wkd_Prov_Comp!H18)</f>
        <v>44.780325732834129</v>
      </c>
      <c r="I18" s="11">
        <f>IF(ISERROR(NGDP_Prov_Comp!I18/Hrs_Wkd_Prov_Comp!I18),"..",NGDP_Prov_Comp!I18/Hrs_Wkd_Prov_Comp!I18)</f>
        <v>42.656453697567166</v>
      </c>
      <c r="J18" s="11">
        <f>IF(ISERROR(NGDP_Prov_Comp!J18/Hrs_Wkd_Prov_Comp!J18),"..",NGDP_Prov_Comp!J18/Hrs_Wkd_Prov_Comp!J18)</f>
        <v>67.070851917892426</v>
      </c>
      <c r="K18" s="11">
        <f>IF(ISERROR(NGDP_Prov_Comp!K18/Hrs_Wkd_Prov_Comp!K18),"..",NGDP_Prov_Comp!K18/Hrs_Wkd_Prov_Comp!K18)</f>
        <v>67.411945820549121</v>
      </c>
      <c r="L18" s="11">
        <f>IF(ISERROR(NGDP_Prov_Comp!L18/Hrs_Wkd_Prov_Comp!L18),"..",NGDP_Prov_Comp!L18/Hrs_Wkd_Prov_Comp!L18)</f>
        <v>43.878851016253428</v>
      </c>
    </row>
    <row r="19" spans="1:14">
      <c r="A19" s="5">
        <v>2011</v>
      </c>
      <c r="B19" s="87" t="str">
        <f>IF(ISERROR(RGDP_Prov_Comp!B19/Hrs_Wkd_Prov_Comp!B19),"..",RGDP_Prov_Comp!B19/Hrs_Wkd_Prov_Comp!B19)</f>
        <v>..</v>
      </c>
      <c r="C19" s="11" t="str">
        <f>IF(ISERROR(RGDP_Prov_Comp!C19/Hrs_Wkd_Prov_Comp!C19),"..",RGDP_Prov_Comp!C19/Hrs_Wkd_Prov_Comp!C19)</f>
        <v>..</v>
      </c>
      <c r="D19" s="11" t="str">
        <f>IF(ISERROR(RGDP_Prov_Comp!D19/Hrs_Wkd_Prov_Comp!D19),"..",RGDP_Prov_Comp!D19/Hrs_Wkd_Prov_Comp!D19)</f>
        <v>..</v>
      </c>
      <c r="E19" s="11" t="str">
        <f>IF(ISERROR(RGDP_Prov_Comp!E19/Hrs_Wkd_Prov_Comp!E19),"..",RGDP_Prov_Comp!E19/Hrs_Wkd_Prov_Comp!E19)</f>
        <v>..</v>
      </c>
      <c r="F19" s="11" t="str">
        <f>IF(ISERROR(RGDP_Prov_Comp!F19/Hrs_Wkd_Prov_Comp!F19),"..",RGDP_Prov_Comp!F19/Hrs_Wkd_Prov_Comp!F19)</f>
        <v>..</v>
      </c>
      <c r="G19" s="11" t="str">
        <f>IF(ISERROR(RGDP_Prov_Comp!G19/Hrs_Wkd_Prov_Comp!G19),"..",RGDP_Prov_Comp!G19/Hrs_Wkd_Prov_Comp!G19)</f>
        <v>..</v>
      </c>
      <c r="H19" s="11" t="str">
        <f>IF(ISERROR(RGDP_Prov_Comp!H19/Hrs_Wkd_Prov_Comp!H19),"..",RGDP_Prov_Comp!H19/Hrs_Wkd_Prov_Comp!H19)</f>
        <v>..</v>
      </c>
      <c r="I19" s="11" t="str">
        <f>IF(ISERROR(RGDP_Prov_Comp!I19/Hrs_Wkd_Prov_Comp!I19),"..",RGDP_Prov_Comp!I19/Hrs_Wkd_Prov_Comp!I19)</f>
        <v>..</v>
      </c>
      <c r="J19" s="11" t="str">
        <f>IF(ISERROR(RGDP_Prov_Comp!J19/Hrs_Wkd_Prov_Comp!J19),"..",RGDP_Prov_Comp!J19/Hrs_Wkd_Prov_Comp!J19)</f>
        <v>..</v>
      </c>
      <c r="K19" s="11" t="str">
        <f>IF(ISERROR(RGDP_Prov_Comp!K19/Hrs_Wkd_Prov_Comp!K19),"..",RGDP_Prov_Comp!K19/Hrs_Wkd_Prov_Comp!K19)</f>
        <v>..</v>
      </c>
      <c r="L19" s="11" t="str">
        <f>IF(ISERROR(RGDP_Prov_Comp!L19/Hrs_Wkd_Prov_Comp!L19),"..",RGDP_Prov_Comp!L19/Hrs_Wkd_Prov_Comp!L19)</f>
        <v>..</v>
      </c>
    </row>
    <row r="20" spans="1:14">
      <c r="A20" s="5">
        <v>2012</v>
      </c>
      <c r="B20" s="87" t="str">
        <f>IF(ISERROR(RGDP_Prov_Comp!B20/Hrs_Wkd_Prov_Comp!B20),"..",RGDP_Prov_Comp!B20/Hrs_Wkd_Prov_Comp!B20)</f>
        <v>..</v>
      </c>
      <c r="C20" s="11" t="str">
        <f>IF(ISERROR(RGDP_Prov_Comp!C20/Hrs_Wkd_Prov_Comp!C20),"..",RGDP_Prov_Comp!C20/Hrs_Wkd_Prov_Comp!C20)</f>
        <v>..</v>
      </c>
      <c r="D20" s="11" t="str">
        <f>IF(ISERROR(RGDP_Prov_Comp!D20/Hrs_Wkd_Prov_Comp!D20),"..",RGDP_Prov_Comp!D20/Hrs_Wkd_Prov_Comp!D20)</f>
        <v>..</v>
      </c>
      <c r="E20" s="11" t="str">
        <f>IF(ISERROR(RGDP_Prov_Comp!E20/Hrs_Wkd_Prov_Comp!E20),"..",RGDP_Prov_Comp!E20/Hrs_Wkd_Prov_Comp!E20)</f>
        <v>..</v>
      </c>
      <c r="F20" s="11" t="str">
        <f>IF(ISERROR(RGDP_Prov_Comp!F20/Hrs_Wkd_Prov_Comp!F20),"..",RGDP_Prov_Comp!F20/Hrs_Wkd_Prov_Comp!F20)</f>
        <v>..</v>
      </c>
      <c r="G20" s="11" t="str">
        <f>IF(ISERROR(RGDP_Prov_Comp!G20/Hrs_Wkd_Prov_Comp!G20),"..",RGDP_Prov_Comp!G20/Hrs_Wkd_Prov_Comp!G20)</f>
        <v>..</v>
      </c>
      <c r="H20" s="11" t="str">
        <f>IF(ISERROR(RGDP_Prov_Comp!H20/Hrs_Wkd_Prov_Comp!H20),"..",RGDP_Prov_Comp!H20/Hrs_Wkd_Prov_Comp!H20)</f>
        <v>..</v>
      </c>
      <c r="I20" s="11" t="str">
        <f>IF(ISERROR(RGDP_Prov_Comp!I20/Hrs_Wkd_Prov_Comp!I20),"..",RGDP_Prov_Comp!I20/Hrs_Wkd_Prov_Comp!I20)</f>
        <v>..</v>
      </c>
      <c r="J20" s="11" t="str">
        <f>IF(ISERROR(RGDP_Prov_Comp!J20/Hrs_Wkd_Prov_Comp!J20),"..",RGDP_Prov_Comp!J20/Hrs_Wkd_Prov_Comp!J20)</f>
        <v>..</v>
      </c>
      <c r="K20" s="11" t="str">
        <f>IF(ISERROR(RGDP_Prov_Comp!K20/Hrs_Wkd_Prov_Comp!K20),"..",RGDP_Prov_Comp!K20/Hrs_Wkd_Prov_Comp!K20)</f>
        <v>..</v>
      </c>
      <c r="L20" s="11" t="str">
        <f>IF(ISERROR(RGDP_Prov_Comp!L20/Hrs_Wkd_Prov_Comp!L20),"..",RGDP_Prov_Comp!L20/Hrs_Wkd_Prov_Comp!L20)</f>
        <v>..</v>
      </c>
    </row>
    <row r="22" spans="1:14">
      <c r="A22" s="4"/>
      <c r="B22" s="31" t="s">
        <v>17</v>
      </c>
      <c r="C22" s="2"/>
      <c r="D22" s="2"/>
      <c r="E22" s="2"/>
      <c r="F22" s="2"/>
      <c r="G22" s="2"/>
      <c r="H22" s="2"/>
      <c r="I22" s="2"/>
      <c r="J22" s="2"/>
      <c r="K22" s="2"/>
      <c r="L22" s="2"/>
    </row>
    <row r="23" spans="1:14">
      <c r="A23" s="118" t="s">
        <v>18</v>
      </c>
      <c r="B23" s="15">
        <f>IF(ISERROR((POWER(VLOOKUP(VALUE(RIGHT($A23,4)),$A$3:$L$21,COLUMN(B$21),)/VLOOKUP(VALUE(LEFT($A23,4)),$A$3:$L$21,COLUMN(B$21),),1/(VALUE(RIGHT($A23,4))-VALUE(LEFT($A23,4))))-1)*100),"n.a.",(POWER(VLOOKUP(VALUE(RIGHT($A23,4)),$A$3:$L$21,COLUMN(B$21),)/VLOOKUP(VALUE(LEFT($A23,4)),$A$3:$L$21,COLUMN(B$21),),1/(VALUE(RIGHT($A23,4))-VALUE(LEFT($A23,4))))-1)*100)</f>
        <v>3.652535757734432</v>
      </c>
      <c r="C23" s="28">
        <f t="shared" ref="C23:L25" si="0">IF(ISERROR((POWER(VLOOKUP(VALUE(RIGHT($A23,4)),$A$3:$L$21,COLUMN(C$21),)/VLOOKUP(VALUE(LEFT($A23,4)),$A$3:$L$21,COLUMN(C$21),),1/(VALUE(RIGHT($A23,4))-VALUE(LEFT($A23,4))))-1)*100),"n.a.",(POWER(VLOOKUP(VALUE(RIGHT($A23,4)),$A$3:$L$21,COLUMN(C$21),)/VLOOKUP(VALUE(LEFT($A23,4)),$A$3:$L$21,COLUMN(C$21),),1/(VALUE(RIGHT($A23,4))-VALUE(LEFT($A23,4))))-1)*100)</f>
        <v>9.147063554428204</v>
      </c>
      <c r="D23" s="9">
        <f t="shared" si="0"/>
        <v>3.981824783931831</v>
      </c>
      <c r="E23" s="9">
        <f t="shared" si="0"/>
        <v>3.4822404956661002</v>
      </c>
      <c r="F23" s="9">
        <f t="shared" si="0"/>
        <v>3.8650039057796626</v>
      </c>
      <c r="G23" s="9">
        <f t="shared" si="0"/>
        <v>3.0323139273148003</v>
      </c>
      <c r="H23" s="9">
        <f t="shared" si="0"/>
        <v>2.8339891882492863</v>
      </c>
      <c r="I23" s="9">
        <f t="shared" si="0"/>
        <v>4.0930036393646674</v>
      </c>
      <c r="J23" s="9">
        <f t="shared" si="0"/>
        <v>6.8622323833124721</v>
      </c>
      <c r="K23" s="9">
        <f t="shared" si="0"/>
        <v>5.1687249133785196</v>
      </c>
      <c r="L23" s="9">
        <f t="shared" si="0"/>
        <v>3.4124187462173827</v>
      </c>
      <c r="N23" s="119"/>
    </row>
    <row r="24" spans="1:14">
      <c r="A24" s="118" t="s">
        <v>19</v>
      </c>
      <c r="B24" s="16">
        <f>IF(ISERROR((POWER(VLOOKUP(VALUE(RIGHT($A24,4)),$A$3:$L$21,COLUMN(B$21),)/VLOOKUP(VALUE(LEFT($A24,4)),$A$3:$L$21,COLUMN(B$21),),1/(VALUE(RIGHT($A24,4))-VALUE(LEFT($A24,4))))-1)*100),"n.a.",(POWER(VLOOKUP(VALUE(RIGHT($A24,4)),$A$3:$L$21,COLUMN(B$21),)/VLOOKUP(VALUE(LEFT($A24,4)),$A$3:$L$21,COLUMN(B$21),),1/(VALUE(RIGHT($A24,4))-VALUE(LEFT($A24,4))))-1)*100)</f>
        <v>5.1338666943580025</v>
      </c>
      <c r="C24" s="28">
        <f t="shared" si="0"/>
        <v>10.4709316617555</v>
      </c>
      <c r="D24" s="9">
        <f t="shared" si="0"/>
        <v>4.3412409023322107</v>
      </c>
      <c r="E24" s="9">
        <f t="shared" si="0"/>
        <v>6.0216461221751505</v>
      </c>
      <c r="F24" s="9">
        <f t="shared" si="0"/>
        <v>4.2234582724810288</v>
      </c>
      <c r="G24" s="9">
        <f t="shared" si="0"/>
        <v>3.7950240312520478</v>
      </c>
      <c r="H24" s="9">
        <f t="shared" si="0"/>
        <v>4.3469748493900617</v>
      </c>
      <c r="I24" s="9">
        <f t="shared" si="0"/>
        <v>4.5903710424997302</v>
      </c>
      <c r="J24" s="9">
        <f t="shared" si="0"/>
        <v>7.073153205740712</v>
      </c>
      <c r="K24" s="9">
        <f t="shared" si="0"/>
        <v>9.1522466990480176</v>
      </c>
      <c r="L24" s="9">
        <f t="shared" si="0"/>
        <v>4.4100786219403831</v>
      </c>
    </row>
    <row r="25" spans="1:14">
      <c r="A25" s="118" t="s">
        <v>20</v>
      </c>
      <c r="B25" s="16">
        <f>IF(ISERROR((POWER(VLOOKUP(VALUE(RIGHT($A25,4)),$A$3:$L$21,COLUMN(B$21),)/VLOOKUP(VALUE(LEFT($A25,4)),$A$3:$L$21,COLUMN(B$21),),1/(VALUE(RIGHT($A25,4))-VALUE(LEFT($A25,4))))-1)*100),"n.a.",(POWER(VLOOKUP(VALUE(RIGHT($A25,4)),$A$3:$L$21,COLUMN(B$21),)/VLOOKUP(VALUE(LEFT($A25,4)),$A$3:$L$21,COLUMN(B$21),),1/(VALUE(RIGHT($A25,4))-VALUE(LEFT($A25,4))))-1)*100)</f>
        <v>3.2122199547033992</v>
      </c>
      <c r="C25" s="28">
        <f t="shared" si="0"/>
        <v>8.7530055018351973</v>
      </c>
      <c r="D25" s="9">
        <f t="shared" si="0"/>
        <v>3.8742415629966054</v>
      </c>
      <c r="E25" s="9">
        <f t="shared" si="0"/>
        <v>2.7323463102971957</v>
      </c>
      <c r="F25" s="9">
        <f t="shared" si="0"/>
        <v>3.7577081903130471</v>
      </c>
      <c r="G25" s="9">
        <f t="shared" si="0"/>
        <v>2.8045956674400019</v>
      </c>
      <c r="H25" s="9">
        <f t="shared" si="0"/>
        <v>2.3843858910990612</v>
      </c>
      <c r="I25" s="9">
        <f t="shared" si="0"/>
        <v>3.9442551399710091</v>
      </c>
      <c r="J25" s="9">
        <f t="shared" si="0"/>
        <v>6.7990371939842476</v>
      </c>
      <c r="K25" s="9">
        <f t="shared" si="0"/>
        <v>4.0022625106351795</v>
      </c>
      <c r="L25" s="9">
        <f t="shared" si="0"/>
        <v>3.1149838499578753</v>
      </c>
    </row>
    <row r="27" spans="1:14">
      <c r="B27" s="116" t="s">
        <v>16</v>
      </c>
      <c r="C27" s="116" t="s">
        <v>259</v>
      </c>
    </row>
  </sheetData>
  <mergeCells count="1">
    <mergeCell ref="B4:L4"/>
  </mergeCells>
  <pageMargins left="0.70866141732283472" right="0.70866141732283472" top="0.74803149606299213" bottom="0.74803149606299213" header="0.31496062992125984" footer="0.31496062992125984"/>
  <pageSetup scale="80" orientation="landscape" horizontalDpi="300" verticalDpi="300" r:id="rId1"/>
</worksheet>
</file>

<file path=xl/worksheets/sheet73.xml><?xml version="1.0" encoding="utf-8"?>
<worksheet xmlns="http://schemas.openxmlformats.org/spreadsheetml/2006/main" xmlns:r="http://schemas.openxmlformats.org/officeDocument/2006/relationships">
  <sheetPr codeName="Sheet56">
    <tabColor theme="6"/>
  </sheetPr>
  <dimension ref="A1:N27"/>
  <sheetViews>
    <sheetView zoomScaleNormal="100" workbookViewId="0">
      <selection activeCell="G43" sqref="A19:G43"/>
    </sheetView>
  </sheetViews>
  <sheetFormatPr defaultRowHeight="11.25"/>
  <cols>
    <col min="1" max="1" width="9.140625" style="1"/>
    <col min="2" max="12" width="12.7109375" style="1" customWidth="1"/>
    <col min="13" max="16384" width="9.140625" style="1"/>
  </cols>
  <sheetData>
    <row r="1" spans="1:12" ht="12.75">
      <c r="B1" s="7" t="str">
        <f>'Table of Contents'!B118</f>
        <v>Table 92: Labour Productivity (Current Dollars), Provincial Comparison, Business Sector Industries, 1997-2010</v>
      </c>
    </row>
    <row r="3" spans="1:12" ht="22.5" customHeight="1">
      <c r="A3" s="4"/>
      <c r="B3" s="94" t="s">
        <v>31</v>
      </c>
      <c r="C3" s="3" t="s">
        <v>32</v>
      </c>
      <c r="D3" s="3" t="s">
        <v>33</v>
      </c>
      <c r="E3" s="3" t="s">
        <v>180</v>
      </c>
      <c r="F3" s="3" t="s">
        <v>34</v>
      </c>
      <c r="G3" s="3" t="s">
        <v>35</v>
      </c>
      <c r="H3" s="3" t="s">
        <v>36</v>
      </c>
      <c r="I3" s="3" t="s">
        <v>37</v>
      </c>
      <c r="J3" s="3" t="s">
        <v>38</v>
      </c>
      <c r="K3" s="3" t="s">
        <v>39</v>
      </c>
      <c r="L3" s="3" t="s">
        <v>40</v>
      </c>
    </row>
    <row r="4" spans="1:12">
      <c r="A4" s="5"/>
      <c r="B4" s="146" t="s">
        <v>214</v>
      </c>
      <c r="C4" s="146"/>
      <c r="D4" s="146"/>
      <c r="E4" s="146"/>
      <c r="F4" s="146"/>
      <c r="G4" s="146"/>
      <c r="H4" s="146"/>
      <c r="I4" s="146"/>
      <c r="J4" s="146"/>
      <c r="K4" s="146"/>
      <c r="L4" s="146"/>
    </row>
    <row r="5" spans="1:12">
      <c r="A5" s="5">
        <v>1997</v>
      </c>
      <c r="B5" s="87">
        <f>IF(ISERROR(RGDP_Prov_Comp!B5/Hrs_Wkd_Prov_Comp!B5),"..",RGDP_Prov_Comp!B5/Hrs_Wkd_Prov_Comp!B5)</f>
        <v>38.437212279708902</v>
      </c>
      <c r="C5" s="11">
        <f>IF(ISERROR(RGDP_Prov_Comp!C5/Hrs_Wkd_Prov_Comp!C5),"..",RGDP_Prov_Comp!C5/Hrs_Wkd_Prov_Comp!C5)</f>
        <v>45.430099349993263</v>
      </c>
      <c r="D5" s="11">
        <f>IF(ISERROR(RGDP_Prov_Comp!D5/Hrs_Wkd_Prov_Comp!D5),"..",RGDP_Prov_Comp!D5/Hrs_Wkd_Prov_Comp!D5)</f>
        <v>23.366443390143626</v>
      </c>
      <c r="E5" s="11">
        <f>IF(ISERROR(RGDP_Prov_Comp!E5/Hrs_Wkd_Prov_Comp!E5),"..",RGDP_Prov_Comp!E5/Hrs_Wkd_Prov_Comp!E5)</f>
        <v>27.722015149833112</v>
      </c>
      <c r="F5" s="11">
        <f>IF(ISERROR(RGDP_Prov_Comp!F5/Hrs_Wkd_Prov_Comp!F5),"..",RGDP_Prov_Comp!F5/Hrs_Wkd_Prov_Comp!F5)</f>
        <v>27.656038568946013</v>
      </c>
      <c r="G5" s="11">
        <f>IF(ISERROR(RGDP_Prov_Comp!G5/Hrs_Wkd_Prov_Comp!G5),"..",RGDP_Prov_Comp!G5/Hrs_Wkd_Prov_Comp!G5)</f>
        <v>34.985224579146909</v>
      </c>
      <c r="H5" s="11">
        <f>IF(ISERROR(RGDP_Prov_Comp!H5/Hrs_Wkd_Prov_Comp!H5),"..",RGDP_Prov_Comp!H5/Hrs_Wkd_Prov_Comp!H5)</f>
        <v>36.244911049526578</v>
      </c>
      <c r="I5" s="11">
        <f>IF(ISERROR(RGDP_Prov_Comp!I5/Hrs_Wkd_Prov_Comp!I5),"..",RGDP_Prov_Comp!I5/Hrs_Wkd_Prov_Comp!I5)</f>
        <v>33.15880745866815</v>
      </c>
      <c r="J5" s="11">
        <f>IF(ISERROR(RGDP_Prov_Comp!J5/Hrs_Wkd_Prov_Comp!J5),"..",RGDP_Prov_Comp!J5/Hrs_Wkd_Prov_Comp!J5)</f>
        <v>43.493255154762721</v>
      </c>
      <c r="K5" s="11">
        <f>IF(ISERROR(RGDP_Prov_Comp!K5/Hrs_Wkd_Prov_Comp!K5),"..",RGDP_Prov_Comp!K5/Hrs_Wkd_Prov_Comp!K5)</f>
        <v>60.619737375144197</v>
      </c>
      <c r="L5" s="11">
        <f>IF(ISERROR(RGDP_Prov_Comp!L5/Hrs_Wkd_Prov_Comp!L5),"..",RGDP_Prov_Comp!L5/Hrs_Wkd_Prov_Comp!L5)</f>
        <v>35.796870824960621</v>
      </c>
    </row>
    <row r="6" spans="1:12">
      <c r="A6" s="5">
        <v>1998</v>
      </c>
      <c r="B6" s="87">
        <f>IF(ISERROR(RGDP_Prov_Comp!B6/Hrs_Wkd_Prov_Comp!B6),"..",RGDP_Prov_Comp!B6/Hrs_Wkd_Prov_Comp!B6)</f>
        <v>39.18216530687743</v>
      </c>
      <c r="C6" s="11">
        <f>IF(ISERROR(RGDP_Prov_Comp!C6/Hrs_Wkd_Prov_Comp!C6),"..",RGDP_Prov_Comp!C6/Hrs_Wkd_Prov_Comp!C6)</f>
        <v>47.968694816595118</v>
      </c>
      <c r="D6" s="11">
        <f>IF(ISERROR(RGDP_Prov_Comp!D6/Hrs_Wkd_Prov_Comp!D6),"..",RGDP_Prov_Comp!D6/Hrs_Wkd_Prov_Comp!D6)</f>
        <v>24.243314526411893</v>
      </c>
      <c r="E6" s="11">
        <f>IF(ISERROR(RGDP_Prov_Comp!E6/Hrs_Wkd_Prov_Comp!E6),"..",RGDP_Prov_Comp!E6/Hrs_Wkd_Prov_Comp!E6)</f>
        <v>27.937871134500714</v>
      </c>
      <c r="F6" s="11">
        <f>IF(ISERROR(RGDP_Prov_Comp!F6/Hrs_Wkd_Prov_Comp!F6),"..",RGDP_Prov_Comp!F6/Hrs_Wkd_Prov_Comp!F6)</f>
        <v>28.320498981605958</v>
      </c>
      <c r="G6" s="11">
        <f>IF(ISERROR(RGDP_Prov_Comp!G6/Hrs_Wkd_Prov_Comp!G6),"..",RGDP_Prov_Comp!G6/Hrs_Wkd_Prov_Comp!G6)</f>
        <v>35.492821004160966</v>
      </c>
      <c r="H6" s="11">
        <f>IF(ISERROR(RGDP_Prov_Comp!H6/Hrs_Wkd_Prov_Comp!H6),"..",RGDP_Prov_Comp!H6/Hrs_Wkd_Prov_Comp!H6)</f>
        <v>36.802612203950119</v>
      </c>
      <c r="I6" s="11">
        <f>IF(ISERROR(RGDP_Prov_Comp!I6/Hrs_Wkd_Prov_Comp!I6),"..",RGDP_Prov_Comp!I6/Hrs_Wkd_Prov_Comp!I6)</f>
        <v>34.490792167972735</v>
      </c>
      <c r="J6" s="11">
        <f>IF(ISERROR(RGDP_Prov_Comp!J6/Hrs_Wkd_Prov_Comp!J6),"..",RGDP_Prov_Comp!J6/Hrs_Wkd_Prov_Comp!J6)</f>
        <v>45.648224887549539</v>
      </c>
      <c r="K6" s="11">
        <f>IF(ISERROR(RGDP_Prov_Comp!K6/Hrs_Wkd_Prov_Comp!K6),"..",RGDP_Prov_Comp!K6/Hrs_Wkd_Prov_Comp!K6)</f>
        <v>61.849905176510291</v>
      </c>
      <c r="L6" s="11">
        <f>IF(ISERROR(RGDP_Prov_Comp!L6/Hrs_Wkd_Prov_Comp!L6),"..",RGDP_Prov_Comp!L6/Hrs_Wkd_Prov_Comp!L6)</f>
        <v>36.568489079990869</v>
      </c>
    </row>
    <row r="7" spans="1:12">
      <c r="A7" s="5">
        <v>1999</v>
      </c>
      <c r="B7" s="87">
        <f>IF(ISERROR(RGDP_Prov_Comp!B7/Hrs_Wkd_Prov_Comp!B7),"..",RGDP_Prov_Comp!B7/Hrs_Wkd_Prov_Comp!B7)</f>
        <v>40.602970817918504</v>
      </c>
      <c r="C7" s="11">
        <f>IF(ISERROR(RGDP_Prov_Comp!C7/Hrs_Wkd_Prov_Comp!C7),"..",RGDP_Prov_Comp!C7/Hrs_Wkd_Prov_Comp!C7)</f>
        <v>48.191917794549894</v>
      </c>
      <c r="D7" s="11">
        <f>IF(ISERROR(RGDP_Prov_Comp!D7/Hrs_Wkd_Prov_Comp!D7),"..",RGDP_Prov_Comp!D7/Hrs_Wkd_Prov_Comp!D7)</f>
        <v>25.356221474371672</v>
      </c>
      <c r="E7" s="11">
        <f>IF(ISERROR(RGDP_Prov_Comp!E7/Hrs_Wkd_Prov_Comp!E7),"..",RGDP_Prov_Comp!E7/Hrs_Wkd_Prov_Comp!E7)</f>
        <v>29.547798774323617</v>
      </c>
      <c r="F7" s="11">
        <f>IF(ISERROR(RGDP_Prov_Comp!F7/Hrs_Wkd_Prov_Comp!F7),"..",RGDP_Prov_Comp!F7/Hrs_Wkd_Prov_Comp!F7)</f>
        <v>29.607801059711413</v>
      </c>
      <c r="G7" s="11">
        <f>IF(ISERROR(RGDP_Prov_Comp!G7/Hrs_Wkd_Prov_Comp!G7),"..",RGDP_Prov_Comp!G7/Hrs_Wkd_Prov_Comp!G7)</f>
        <v>36.699983874278672</v>
      </c>
      <c r="H7" s="11">
        <f>IF(ISERROR(RGDP_Prov_Comp!H7/Hrs_Wkd_Prov_Comp!H7),"..",RGDP_Prov_Comp!H7/Hrs_Wkd_Prov_Comp!H7)</f>
        <v>38.901886963192105</v>
      </c>
      <c r="I7" s="11">
        <f>IF(ISERROR(RGDP_Prov_Comp!I7/Hrs_Wkd_Prov_Comp!I7),"..",RGDP_Prov_Comp!I7/Hrs_Wkd_Prov_Comp!I7)</f>
        <v>34.820349295477463</v>
      </c>
      <c r="J7" s="11">
        <f>IF(ISERROR(RGDP_Prov_Comp!J7/Hrs_Wkd_Prov_Comp!J7),"..",RGDP_Prov_Comp!J7/Hrs_Wkd_Prov_Comp!J7)</f>
        <v>46.196479921643025</v>
      </c>
      <c r="K7" s="11">
        <f>IF(ISERROR(RGDP_Prov_Comp!K7/Hrs_Wkd_Prov_Comp!K7),"..",RGDP_Prov_Comp!K7/Hrs_Wkd_Prov_Comp!K7)</f>
        <v>61.847084435830695</v>
      </c>
      <c r="L7" s="11">
        <f>IF(ISERROR(RGDP_Prov_Comp!L7/Hrs_Wkd_Prov_Comp!L7),"..",RGDP_Prov_Comp!L7/Hrs_Wkd_Prov_Comp!L7)</f>
        <v>37.17886631100621</v>
      </c>
    </row>
    <row r="8" spans="1:12">
      <c r="A8" s="5">
        <v>2000</v>
      </c>
      <c r="B8" s="87">
        <f>IF(ISERROR(RGDP_Prov_Comp!B8/Hrs_Wkd_Prov_Comp!B8),"..",RGDP_Prov_Comp!B8/Hrs_Wkd_Prov_Comp!B8)</f>
        <v>42.187697689057437</v>
      </c>
      <c r="C8" s="11">
        <f>IF(ISERROR(RGDP_Prov_Comp!C8/Hrs_Wkd_Prov_Comp!C8),"..",RGDP_Prov_Comp!C8/Hrs_Wkd_Prov_Comp!C8)</f>
        <v>53.634216415957027</v>
      </c>
      <c r="D8" s="11">
        <f>IF(ISERROR(RGDP_Prov_Comp!D8/Hrs_Wkd_Prov_Comp!D8),"..",RGDP_Prov_Comp!D8/Hrs_Wkd_Prov_Comp!D8)</f>
        <v>24.887205801188209</v>
      </c>
      <c r="E8" s="11">
        <f>IF(ISERROR(RGDP_Prov_Comp!E8/Hrs_Wkd_Prov_Comp!E8),"..",RGDP_Prov_Comp!E8/Hrs_Wkd_Prov_Comp!E8)</f>
        <v>30.579000739899097</v>
      </c>
      <c r="F8" s="11">
        <f>IF(ISERROR(RGDP_Prov_Comp!F8/Hrs_Wkd_Prov_Comp!F8),"..",RGDP_Prov_Comp!F8/Hrs_Wkd_Prov_Comp!F8)</f>
        <v>29.854724579971009</v>
      </c>
      <c r="G8" s="11">
        <f>IF(ISERROR(RGDP_Prov_Comp!G8/Hrs_Wkd_Prov_Comp!G8),"..",RGDP_Prov_Comp!G8/Hrs_Wkd_Prov_Comp!G8)</f>
        <v>37.992422920430855</v>
      </c>
      <c r="H8" s="11">
        <f>IF(ISERROR(RGDP_Prov_Comp!H8/Hrs_Wkd_Prov_Comp!H8),"..",RGDP_Prov_Comp!H8/Hrs_Wkd_Prov_Comp!H8)</f>
        <v>40.599010824868195</v>
      </c>
      <c r="I8" s="11">
        <f>IF(ISERROR(RGDP_Prov_Comp!I8/Hrs_Wkd_Prov_Comp!I8),"..",RGDP_Prov_Comp!I8/Hrs_Wkd_Prov_Comp!I8)</f>
        <v>36.59763295017423</v>
      </c>
      <c r="J8" s="11">
        <f>IF(ISERROR(RGDP_Prov_Comp!J8/Hrs_Wkd_Prov_Comp!J8),"..",RGDP_Prov_Comp!J8/Hrs_Wkd_Prov_Comp!J8)</f>
        <v>47.925556616235397</v>
      </c>
      <c r="K8" s="11">
        <f>IF(ISERROR(RGDP_Prov_Comp!K8/Hrs_Wkd_Prov_Comp!K8),"..",RGDP_Prov_Comp!K8/Hrs_Wkd_Prov_Comp!K8)</f>
        <v>64.019443731192084</v>
      </c>
      <c r="L8" s="11">
        <f>IF(ISERROR(RGDP_Prov_Comp!L8/Hrs_Wkd_Prov_Comp!L8),"..",RGDP_Prov_Comp!L8/Hrs_Wkd_Prov_Comp!L8)</f>
        <v>38.166910969925247</v>
      </c>
    </row>
    <row r="9" spans="1:12">
      <c r="A9" s="5">
        <v>2001</v>
      </c>
      <c r="B9" s="87">
        <f>IF(ISERROR(RGDP_Prov_Comp!B9/Hrs_Wkd_Prov_Comp!B9),"..",RGDP_Prov_Comp!B9/Hrs_Wkd_Prov_Comp!B9)</f>
        <v>42.554408907662761</v>
      </c>
      <c r="C9" s="11">
        <f>IF(ISERROR(RGDP_Prov_Comp!C9/Hrs_Wkd_Prov_Comp!C9),"..",RGDP_Prov_Comp!C9/Hrs_Wkd_Prov_Comp!C9)</f>
        <v>51.777382707265971</v>
      </c>
      <c r="D9" s="11">
        <f>IF(ISERROR(RGDP_Prov_Comp!D9/Hrs_Wkd_Prov_Comp!D9),"..",RGDP_Prov_Comp!D9/Hrs_Wkd_Prov_Comp!D9)</f>
        <v>24.594555091297771</v>
      </c>
      <c r="E9" s="11">
        <f>IF(ISERROR(RGDP_Prov_Comp!E9/Hrs_Wkd_Prov_Comp!E9),"..",RGDP_Prov_Comp!E9/Hrs_Wkd_Prov_Comp!E9)</f>
        <v>31.829730302563092</v>
      </c>
      <c r="F9" s="11">
        <f>IF(ISERROR(RGDP_Prov_Comp!F9/Hrs_Wkd_Prov_Comp!F9),"..",RGDP_Prov_Comp!F9/Hrs_Wkd_Prov_Comp!F9)</f>
        <v>31.249462135155497</v>
      </c>
      <c r="G9" s="11">
        <f>IF(ISERROR(RGDP_Prov_Comp!G9/Hrs_Wkd_Prov_Comp!G9),"..",RGDP_Prov_Comp!G9/Hrs_Wkd_Prov_Comp!G9)</f>
        <v>38.709575990313546</v>
      </c>
      <c r="H9" s="11">
        <f>IF(ISERROR(RGDP_Prov_Comp!H9/Hrs_Wkd_Prov_Comp!H9),"..",RGDP_Prov_Comp!H9/Hrs_Wkd_Prov_Comp!H9)</f>
        <v>40.604123066244597</v>
      </c>
      <c r="I9" s="11">
        <f>IF(ISERROR(RGDP_Prov_Comp!I9/Hrs_Wkd_Prov_Comp!I9),"..",RGDP_Prov_Comp!I9/Hrs_Wkd_Prov_Comp!I9)</f>
        <v>37.055969719060691</v>
      </c>
      <c r="J9" s="11">
        <f>IF(ISERROR(RGDP_Prov_Comp!J9/Hrs_Wkd_Prov_Comp!J9),"..",RGDP_Prov_Comp!J9/Hrs_Wkd_Prov_Comp!J9)</f>
        <v>48.755349021275372</v>
      </c>
      <c r="K9" s="11">
        <f>IF(ISERROR(RGDP_Prov_Comp!K9/Hrs_Wkd_Prov_Comp!K9),"..",RGDP_Prov_Comp!K9/Hrs_Wkd_Prov_Comp!K9)</f>
        <v>62.682414398021066</v>
      </c>
      <c r="L9" s="11">
        <f>IF(ISERROR(RGDP_Prov_Comp!L9/Hrs_Wkd_Prov_Comp!L9),"..",RGDP_Prov_Comp!L9/Hrs_Wkd_Prov_Comp!L9)</f>
        <v>39.513547928006375</v>
      </c>
    </row>
    <row r="10" spans="1:12">
      <c r="A10" s="5">
        <v>2002</v>
      </c>
      <c r="B10" s="87">
        <f>IF(ISERROR(RGDP_Prov_Comp!B10/Hrs_Wkd_Prov_Comp!B10),"..",RGDP_Prov_Comp!B10/Hrs_Wkd_Prov_Comp!B10)</f>
        <v>43.160159274812706</v>
      </c>
      <c r="C10" s="11">
        <f>IF(ISERROR(RGDP_Prov_Comp!C10/Hrs_Wkd_Prov_Comp!C10),"..",RGDP_Prov_Comp!C10/Hrs_Wkd_Prov_Comp!C10)</f>
        <v>63.117905522510753</v>
      </c>
      <c r="D10" s="11">
        <f>IF(ISERROR(RGDP_Prov_Comp!D10/Hrs_Wkd_Prov_Comp!D10),"..",RGDP_Prov_Comp!D10/Hrs_Wkd_Prov_Comp!D10)</f>
        <v>25.413864854444252</v>
      </c>
      <c r="E10" s="11">
        <f>IF(ISERROR(RGDP_Prov_Comp!E10/Hrs_Wkd_Prov_Comp!E10),"..",RGDP_Prov_Comp!E10/Hrs_Wkd_Prov_Comp!E10)</f>
        <v>33.045788041420735</v>
      </c>
      <c r="F10" s="11">
        <f>IF(ISERROR(RGDP_Prov_Comp!F10/Hrs_Wkd_Prov_Comp!F10),"..",RGDP_Prov_Comp!F10/Hrs_Wkd_Prov_Comp!F10)</f>
        <v>31.695450526618515</v>
      </c>
      <c r="G10" s="11">
        <f>IF(ISERROR(RGDP_Prov_Comp!G10/Hrs_Wkd_Prov_Comp!G10),"..",RGDP_Prov_Comp!G10/Hrs_Wkd_Prov_Comp!G10)</f>
        <v>38.567990825601818</v>
      </c>
      <c r="H10" s="11">
        <f>IF(ISERROR(RGDP_Prov_Comp!H10/Hrs_Wkd_Prov_Comp!H10),"..",RGDP_Prov_Comp!H10/Hrs_Wkd_Prov_Comp!H10)</f>
        <v>41.475980351840583</v>
      </c>
      <c r="I10" s="11">
        <f>IF(ISERROR(RGDP_Prov_Comp!I10/Hrs_Wkd_Prov_Comp!I10),"..",RGDP_Prov_Comp!I10/Hrs_Wkd_Prov_Comp!I10)</f>
        <v>37.357023902692035</v>
      </c>
      <c r="J10" s="11">
        <f>IF(ISERROR(RGDP_Prov_Comp!J10/Hrs_Wkd_Prov_Comp!J10),"..",RGDP_Prov_Comp!J10/Hrs_Wkd_Prov_Comp!J10)</f>
        <v>48.029323958269437</v>
      </c>
      <c r="K10" s="11">
        <f>IF(ISERROR(RGDP_Prov_Comp!K10/Hrs_Wkd_Prov_Comp!K10),"..",RGDP_Prov_Comp!K10/Hrs_Wkd_Prov_Comp!K10)</f>
        <v>62.97696151967817</v>
      </c>
      <c r="L10" s="11">
        <f>IF(ISERROR(RGDP_Prov_Comp!L10/Hrs_Wkd_Prov_Comp!L10),"..",RGDP_Prov_Comp!L10/Hrs_Wkd_Prov_Comp!L10)</f>
        <v>40.412850476183209</v>
      </c>
    </row>
    <row r="11" spans="1:12">
      <c r="A11" s="5">
        <v>2003</v>
      </c>
      <c r="B11" s="87">
        <f>IF(ISERROR(RGDP_Prov_Comp!B11/Hrs_Wkd_Prov_Comp!B11),"..",RGDP_Prov_Comp!B11/Hrs_Wkd_Prov_Comp!B11)</f>
        <v>43.367963452186778</v>
      </c>
      <c r="C11" s="11">
        <f>IF(ISERROR(RGDP_Prov_Comp!C11/Hrs_Wkd_Prov_Comp!C11),"..",RGDP_Prov_Comp!C11/Hrs_Wkd_Prov_Comp!C11)</f>
        <v>68.102774210723325</v>
      </c>
      <c r="D11" s="11">
        <f>IF(ISERROR(RGDP_Prov_Comp!D11/Hrs_Wkd_Prov_Comp!D11),"..",RGDP_Prov_Comp!D11/Hrs_Wkd_Prov_Comp!D11)</f>
        <v>25.816725128522716</v>
      </c>
      <c r="E11" s="11">
        <f>IF(ISERROR(RGDP_Prov_Comp!E11/Hrs_Wkd_Prov_Comp!E11),"..",RGDP_Prov_Comp!E11/Hrs_Wkd_Prov_Comp!E11)</f>
        <v>33.324914251852384</v>
      </c>
      <c r="F11" s="11">
        <f>IF(ISERROR(RGDP_Prov_Comp!F11/Hrs_Wkd_Prov_Comp!F11),"..",RGDP_Prov_Comp!F11/Hrs_Wkd_Prov_Comp!F11)</f>
        <v>32.798622770057328</v>
      </c>
      <c r="G11" s="11">
        <f>IF(ISERROR(RGDP_Prov_Comp!G11/Hrs_Wkd_Prov_Comp!G11),"..",RGDP_Prov_Comp!G11/Hrs_Wkd_Prov_Comp!G11)</f>
        <v>39.274288705483514</v>
      </c>
      <c r="H11" s="11">
        <f>IF(ISERROR(RGDP_Prov_Comp!H11/Hrs_Wkd_Prov_Comp!H11),"..",RGDP_Prov_Comp!H11/Hrs_Wkd_Prov_Comp!H11)</f>
        <v>41.248830853572819</v>
      </c>
      <c r="I11" s="11">
        <f>IF(ISERROR(RGDP_Prov_Comp!I11/Hrs_Wkd_Prov_Comp!I11),"..",RGDP_Prov_Comp!I11/Hrs_Wkd_Prov_Comp!I11)</f>
        <v>37.458165376795066</v>
      </c>
      <c r="J11" s="11">
        <f>IF(ISERROR(RGDP_Prov_Comp!J11/Hrs_Wkd_Prov_Comp!J11),"..",RGDP_Prov_Comp!J11/Hrs_Wkd_Prov_Comp!J11)</f>
        <v>50.448008569894412</v>
      </c>
      <c r="K11" s="11">
        <f>IF(ISERROR(RGDP_Prov_Comp!K11/Hrs_Wkd_Prov_Comp!K11),"..",RGDP_Prov_Comp!K11/Hrs_Wkd_Prov_Comp!K11)</f>
        <v>62.686146201858698</v>
      </c>
      <c r="L11" s="11">
        <f>IF(ISERROR(RGDP_Prov_Comp!L11/Hrs_Wkd_Prov_Comp!L11),"..",RGDP_Prov_Comp!L11/Hrs_Wkd_Prov_Comp!L11)</f>
        <v>40.318457549500678</v>
      </c>
    </row>
    <row r="12" spans="1:12">
      <c r="A12" s="5">
        <v>2004</v>
      </c>
      <c r="B12" s="87">
        <f>IF(ISERROR(RGDP_Prov_Comp!B12/Hrs_Wkd_Prov_Comp!B12),"..",RGDP_Prov_Comp!B12/Hrs_Wkd_Prov_Comp!B12)</f>
        <v>43.524379002584631</v>
      </c>
      <c r="C12" s="11">
        <f>IF(ISERROR(RGDP_Prov_Comp!C12/Hrs_Wkd_Prov_Comp!C12),"..",RGDP_Prov_Comp!C12/Hrs_Wkd_Prov_Comp!C12)</f>
        <v>65.425248939580882</v>
      </c>
      <c r="D12" s="11">
        <f>IF(ISERROR(RGDP_Prov_Comp!D12/Hrs_Wkd_Prov_Comp!D12),"..",RGDP_Prov_Comp!D12/Hrs_Wkd_Prov_Comp!D12)</f>
        <v>27.218628761502327</v>
      </c>
      <c r="E12" s="11">
        <f>IF(ISERROR(RGDP_Prov_Comp!E12/Hrs_Wkd_Prov_Comp!E12),"..",RGDP_Prov_Comp!E12/Hrs_Wkd_Prov_Comp!E12)</f>
        <v>33.183141429478589</v>
      </c>
      <c r="F12" s="11">
        <f>IF(ISERROR(RGDP_Prov_Comp!F12/Hrs_Wkd_Prov_Comp!F12),"..",RGDP_Prov_Comp!F12/Hrs_Wkd_Prov_Comp!F12)</f>
        <v>33.032249393770073</v>
      </c>
      <c r="G12" s="11">
        <f>IF(ISERROR(RGDP_Prov_Comp!G12/Hrs_Wkd_Prov_Comp!G12),"..",RGDP_Prov_Comp!G12/Hrs_Wkd_Prov_Comp!G12)</f>
        <v>39.301195019532763</v>
      </c>
      <c r="H12" s="11">
        <f>IF(ISERROR(RGDP_Prov_Comp!H12/Hrs_Wkd_Prov_Comp!H12),"..",RGDP_Prov_Comp!H12/Hrs_Wkd_Prov_Comp!H12)</f>
        <v>41.163694820221018</v>
      </c>
      <c r="I12" s="11">
        <f>IF(ISERROR(RGDP_Prov_Comp!I12/Hrs_Wkd_Prov_Comp!I12),"..",RGDP_Prov_Comp!I12/Hrs_Wkd_Prov_Comp!I12)</f>
        <v>37.544100635592969</v>
      </c>
      <c r="J12" s="11">
        <f>IF(ISERROR(RGDP_Prov_Comp!J12/Hrs_Wkd_Prov_Comp!J12),"..",RGDP_Prov_Comp!J12/Hrs_Wkd_Prov_Comp!J12)</f>
        <v>52.731667570153427</v>
      </c>
      <c r="K12" s="11">
        <f>IF(ISERROR(RGDP_Prov_Comp!K12/Hrs_Wkd_Prov_Comp!K12),"..",RGDP_Prov_Comp!K12/Hrs_Wkd_Prov_Comp!K12)</f>
        <v>63.738245497123138</v>
      </c>
      <c r="L12" s="11">
        <f>IF(ISERROR(RGDP_Prov_Comp!L12/Hrs_Wkd_Prov_Comp!L12),"..",RGDP_Prov_Comp!L12/Hrs_Wkd_Prov_Comp!L12)</f>
        <v>40.29070054878315</v>
      </c>
    </row>
    <row r="13" spans="1:12">
      <c r="A13" s="5">
        <v>2005</v>
      </c>
      <c r="B13" s="87">
        <f>IF(ISERROR(RGDP_Prov_Comp!B13/Hrs_Wkd_Prov_Comp!B13),"..",RGDP_Prov_Comp!B13/Hrs_Wkd_Prov_Comp!B13)</f>
        <v>44.662410351287569</v>
      </c>
      <c r="C13" s="11">
        <f>IF(ISERROR(RGDP_Prov_Comp!C13/Hrs_Wkd_Prov_Comp!C13),"..",RGDP_Prov_Comp!C13/Hrs_Wkd_Prov_Comp!C13)</f>
        <v>68.191449100183775</v>
      </c>
      <c r="D13" s="11">
        <f>IF(ISERROR(RGDP_Prov_Comp!D13/Hrs_Wkd_Prov_Comp!D13),"..",RGDP_Prov_Comp!D13/Hrs_Wkd_Prov_Comp!D13)</f>
        <v>26.266623930014067</v>
      </c>
      <c r="E13" s="11">
        <f>IF(ISERROR(RGDP_Prov_Comp!E13/Hrs_Wkd_Prov_Comp!E13),"..",RGDP_Prov_Comp!E13/Hrs_Wkd_Prov_Comp!E13)</f>
        <v>33.058933711666832</v>
      </c>
      <c r="F13" s="11">
        <f>IF(ISERROR(RGDP_Prov_Comp!F13/Hrs_Wkd_Prov_Comp!F13),"..",RGDP_Prov_Comp!F13/Hrs_Wkd_Prov_Comp!F13)</f>
        <v>34.261616151948971</v>
      </c>
      <c r="G13" s="11">
        <f>IF(ISERROR(RGDP_Prov_Comp!G13/Hrs_Wkd_Prov_Comp!G13),"..",RGDP_Prov_Comp!G13/Hrs_Wkd_Prov_Comp!G13)</f>
        <v>40.120788785218281</v>
      </c>
      <c r="H13" s="11">
        <f>IF(ISERROR(RGDP_Prov_Comp!H13/Hrs_Wkd_Prov_Comp!H13),"..",RGDP_Prov_Comp!H13/Hrs_Wkd_Prov_Comp!H13)</f>
        <v>42.272143507423188</v>
      </c>
      <c r="I13" s="11">
        <f>IF(ISERROR(RGDP_Prov_Comp!I13/Hrs_Wkd_Prov_Comp!I13),"..",RGDP_Prov_Comp!I13/Hrs_Wkd_Prov_Comp!I13)</f>
        <v>38.852034647233339</v>
      </c>
      <c r="J13" s="11">
        <f>IF(ISERROR(RGDP_Prov_Comp!J13/Hrs_Wkd_Prov_Comp!J13),"..",RGDP_Prov_Comp!J13/Hrs_Wkd_Prov_Comp!J13)</f>
        <v>54.391564784537302</v>
      </c>
      <c r="K13" s="11">
        <f>IF(ISERROR(RGDP_Prov_Comp!K13/Hrs_Wkd_Prov_Comp!K13),"..",RGDP_Prov_Comp!K13/Hrs_Wkd_Prov_Comp!K13)</f>
        <v>65.014417762552284</v>
      </c>
      <c r="L13" s="11">
        <f>IF(ISERROR(RGDP_Prov_Comp!L13/Hrs_Wkd_Prov_Comp!L13),"..",RGDP_Prov_Comp!L13/Hrs_Wkd_Prov_Comp!L13)</f>
        <v>41.453522157592332</v>
      </c>
    </row>
    <row r="14" spans="1:12">
      <c r="A14" s="5">
        <v>2006</v>
      </c>
      <c r="B14" s="87">
        <f>IF(ISERROR(RGDP_Prov_Comp!B14/Hrs_Wkd_Prov_Comp!B14),"..",RGDP_Prov_Comp!B14/Hrs_Wkd_Prov_Comp!B14)</f>
        <v>45.227696325891337</v>
      </c>
      <c r="C14" s="11">
        <f>IF(ISERROR(RGDP_Prov_Comp!C14/Hrs_Wkd_Prov_Comp!C14),"..",RGDP_Prov_Comp!C14/Hrs_Wkd_Prov_Comp!C14)</f>
        <v>68.645633297145054</v>
      </c>
      <c r="D14" s="11">
        <f>IF(ISERROR(RGDP_Prov_Comp!D14/Hrs_Wkd_Prov_Comp!D14),"..",RGDP_Prov_Comp!D14/Hrs_Wkd_Prov_Comp!D14)</f>
        <v>26.620201695992066</v>
      </c>
      <c r="E14" s="11">
        <f>IF(ISERROR(RGDP_Prov_Comp!E14/Hrs_Wkd_Prov_Comp!E14),"..",RGDP_Prov_Comp!E14/Hrs_Wkd_Prov_Comp!E14)</f>
        <v>33.342990724994863</v>
      </c>
      <c r="F14" s="11">
        <f>IF(ISERROR(RGDP_Prov_Comp!F14/Hrs_Wkd_Prov_Comp!F14),"..",RGDP_Prov_Comp!F14/Hrs_Wkd_Prov_Comp!F14)</f>
        <v>34.544215377249444</v>
      </c>
      <c r="G14" s="11">
        <f>IF(ISERROR(RGDP_Prov_Comp!G14/Hrs_Wkd_Prov_Comp!G14),"..",RGDP_Prov_Comp!G14/Hrs_Wkd_Prov_Comp!G14)</f>
        <v>40.519208886842037</v>
      </c>
      <c r="H14" s="11">
        <f>IF(ISERROR(RGDP_Prov_Comp!H14/Hrs_Wkd_Prov_Comp!H14),"..",RGDP_Prov_Comp!H14/Hrs_Wkd_Prov_Comp!H14)</f>
        <v>42.75650475702583</v>
      </c>
      <c r="I14" s="11">
        <f>IF(ISERROR(RGDP_Prov_Comp!I14/Hrs_Wkd_Prov_Comp!I14),"..",RGDP_Prov_Comp!I14/Hrs_Wkd_Prov_Comp!I14)</f>
        <v>39.847552883816505</v>
      </c>
      <c r="J14" s="11">
        <f>IF(ISERROR(RGDP_Prov_Comp!J14/Hrs_Wkd_Prov_Comp!J14),"..",RGDP_Prov_Comp!J14/Hrs_Wkd_Prov_Comp!J14)</f>
        <v>52.115145530017074</v>
      </c>
      <c r="K14" s="11">
        <f>IF(ISERROR(RGDP_Prov_Comp!K14/Hrs_Wkd_Prov_Comp!K14),"..",RGDP_Prov_Comp!K14/Hrs_Wkd_Prov_Comp!K14)</f>
        <v>65.840891762392403</v>
      </c>
      <c r="L14" s="11">
        <f>IF(ISERROR(RGDP_Prov_Comp!L14/Hrs_Wkd_Prov_Comp!L14),"..",RGDP_Prov_Comp!L14/Hrs_Wkd_Prov_Comp!L14)</f>
        <v>41.957554710761194</v>
      </c>
    </row>
    <row r="15" spans="1:12">
      <c r="A15" s="5">
        <v>2007</v>
      </c>
      <c r="B15" s="87">
        <f>IF(ISERROR(RGDP_Prov_Comp!B15/Hrs_Wkd_Prov_Comp!B15),"..",RGDP_Prov_Comp!B15/Hrs_Wkd_Prov_Comp!B15)</f>
        <v>45.164485356824557</v>
      </c>
      <c r="C15" s="11">
        <f>IF(ISERROR(RGDP_Prov_Comp!C15/Hrs_Wkd_Prov_Comp!C15),"..",RGDP_Prov_Comp!C15/Hrs_Wkd_Prov_Comp!C15)</f>
        <v>75.776444328457927</v>
      </c>
      <c r="D15" s="11">
        <f>IF(ISERROR(RGDP_Prov_Comp!D15/Hrs_Wkd_Prov_Comp!D15),"..",RGDP_Prov_Comp!D15/Hrs_Wkd_Prov_Comp!D15)</f>
        <v>27.812576459482475</v>
      </c>
      <c r="E15" s="11">
        <f>IF(ISERROR(RGDP_Prov_Comp!E15/Hrs_Wkd_Prov_Comp!E15),"..",RGDP_Prov_Comp!E15/Hrs_Wkd_Prov_Comp!E15)</f>
        <v>32.895569729218167</v>
      </c>
      <c r="F15" s="11">
        <f>IF(ISERROR(RGDP_Prov_Comp!F15/Hrs_Wkd_Prov_Comp!F15),"..",RGDP_Prov_Comp!F15/Hrs_Wkd_Prov_Comp!F15)</f>
        <v>34.61941506759446</v>
      </c>
      <c r="G15" s="11">
        <f>IF(ISERROR(RGDP_Prov_Comp!G15/Hrs_Wkd_Prov_Comp!G15),"..",RGDP_Prov_Comp!G15/Hrs_Wkd_Prov_Comp!G15)</f>
        <v>40.746447516546105</v>
      </c>
      <c r="H15" s="11">
        <f>IF(ISERROR(RGDP_Prov_Comp!H15/Hrs_Wkd_Prov_Comp!H15),"..",RGDP_Prov_Comp!H15/Hrs_Wkd_Prov_Comp!H15)</f>
        <v>42.755897512071968</v>
      </c>
      <c r="I15" s="11">
        <f>IF(ISERROR(RGDP_Prov_Comp!I15/Hrs_Wkd_Prov_Comp!I15),"..",RGDP_Prov_Comp!I15/Hrs_Wkd_Prov_Comp!I15)</f>
        <v>40.385937975013555</v>
      </c>
      <c r="J15" s="11">
        <f>IF(ISERROR(RGDP_Prov_Comp!J15/Hrs_Wkd_Prov_Comp!J15),"..",RGDP_Prov_Comp!J15/Hrs_Wkd_Prov_Comp!J15)</f>
        <v>52.96864965144011</v>
      </c>
      <c r="K15" s="11">
        <f>IF(ISERROR(RGDP_Prov_Comp!K15/Hrs_Wkd_Prov_Comp!K15),"..",RGDP_Prov_Comp!K15/Hrs_Wkd_Prov_Comp!K15)</f>
        <v>64.338348417952744</v>
      </c>
      <c r="L15" s="11">
        <f>IF(ISERROR(RGDP_Prov_Comp!L15/Hrs_Wkd_Prov_Comp!L15),"..",RGDP_Prov_Comp!L15/Hrs_Wkd_Prov_Comp!L15)</f>
        <v>41.329032695630616</v>
      </c>
    </row>
    <row r="16" spans="1:12">
      <c r="A16" s="5">
        <v>2008</v>
      </c>
      <c r="B16" s="87">
        <f>IF(ISERROR(RGDP_Prov_Comp!B16/Hrs_Wkd_Prov_Comp!B16),"..",RGDP_Prov_Comp!B16/Hrs_Wkd_Prov_Comp!B16)</f>
        <v>44.794940514550063</v>
      </c>
      <c r="C16" s="11">
        <f>IF(ISERROR(RGDP_Prov_Comp!C16/Hrs_Wkd_Prov_Comp!C16),"..",RGDP_Prov_Comp!C16/Hrs_Wkd_Prov_Comp!C16)</f>
        <v>75.991566515194052</v>
      </c>
      <c r="D16" s="11">
        <f>IF(ISERROR(RGDP_Prov_Comp!D16/Hrs_Wkd_Prov_Comp!D16),"..",RGDP_Prov_Comp!D16/Hrs_Wkd_Prov_Comp!D16)</f>
        <v>27.604794240521667</v>
      </c>
      <c r="E16" s="11">
        <f>IF(ISERROR(RGDP_Prov_Comp!E16/Hrs_Wkd_Prov_Comp!E16),"..",RGDP_Prov_Comp!E16/Hrs_Wkd_Prov_Comp!E16)</f>
        <v>33.705909429448532</v>
      </c>
      <c r="F16" s="11">
        <f>IF(ISERROR(RGDP_Prov_Comp!F16/Hrs_Wkd_Prov_Comp!F16),"..",RGDP_Prov_Comp!F16/Hrs_Wkd_Prov_Comp!F16)</f>
        <v>34.620706597364233</v>
      </c>
      <c r="G16" s="11">
        <f>IF(ISERROR(RGDP_Prov_Comp!G16/Hrs_Wkd_Prov_Comp!G16),"..",RGDP_Prov_Comp!G16/Hrs_Wkd_Prov_Comp!G16)</f>
        <v>40.339497394548367</v>
      </c>
      <c r="H16" s="11">
        <f>IF(ISERROR(RGDP_Prov_Comp!H16/Hrs_Wkd_Prov_Comp!H16),"..",RGDP_Prov_Comp!H16/Hrs_Wkd_Prov_Comp!H16)</f>
        <v>42.050143915064311</v>
      </c>
      <c r="I16" s="11">
        <f>IF(ISERROR(RGDP_Prov_Comp!I16/Hrs_Wkd_Prov_Comp!I16),"..",RGDP_Prov_Comp!I16/Hrs_Wkd_Prov_Comp!I16)</f>
        <v>41.383076764839899</v>
      </c>
      <c r="J16" s="11">
        <f>IF(ISERROR(RGDP_Prov_Comp!J16/Hrs_Wkd_Prov_Comp!J16),"..",RGDP_Prov_Comp!J16/Hrs_Wkd_Prov_Comp!J16)</f>
        <v>54.703679745330177</v>
      </c>
      <c r="K16" s="11">
        <f>IF(ISERROR(RGDP_Prov_Comp!K16/Hrs_Wkd_Prov_Comp!K16),"..",RGDP_Prov_Comp!K16/Hrs_Wkd_Prov_Comp!K16)</f>
        <v>63.71611093120643</v>
      </c>
      <c r="L16" s="11">
        <f>IF(ISERROR(RGDP_Prov_Comp!L16/Hrs_Wkd_Prov_Comp!L16),"..",RGDP_Prov_Comp!L16/Hrs_Wkd_Prov_Comp!L16)</f>
        <v>41.007955573533557</v>
      </c>
    </row>
    <row r="17" spans="1:14">
      <c r="A17" s="5">
        <v>2009</v>
      </c>
      <c r="B17" s="87">
        <f>IF(ISERROR(RGDP_Prov_Comp!B17/Hrs_Wkd_Prov_Comp!B17),"..",RGDP_Prov_Comp!B17/Hrs_Wkd_Prov_Comp!B17)</f>
        <v>44.741998811339748</v>
      </c>
      <c r="C17" s="11">
        <f>IF(ISERROR(RGDP_Prov_Comp!C17/Hrs_Wkd_Prov_Comp!C17),"..",RGDP_Prov_Comp!C17/Hrs_Wkd_Prov_Comp!C17)</f>
        <v>71.80180762418199</v>
      </c>
      <c r="D17" s="11">
        <f>IF(ISERROR(RGDP_Prov_Comp!D17/Hrs_Wkd_Prov_Comp!D17),"..",RGDP_Prov_Comp!D17/Hrs_Wkd_Prov_Comp!D17)</f>
        <v>28.018252333516767</v>
      </c>
      <c r="E17" s="11">
        <f>IF(ISERROR(RGDP_Prov_Comp!E17/Hrs_Wkd_Prov_Comp!E17),"..",RGDP_Prov_Comp!E17/Hrs_Wkd_Prov_Comp!E17)</f>
        <v>33.842705621368744</v>
      </c>
      <c r="F17" s="11">
        <f>IF(ISERROR(RGDP_Prov_Comp!F17/Hrs_Wkd_Prov_Comp!F17),"..",RGDP_Prov_Comp!F17/Hrs_Wkd_Prov_Comp!F17)</f>
        <v>34.300020964373346</v>
      </c>
      <c r="G17" s="11">
        <f>IF(ISERROR(RGDP_Prov_Comp!G17/Hrs_Wkd_Prov_Comp!G17),"..",RGDP_Prov_Comp!G17/Hrs_Wkd_Prov_Comp!G17)</f>
        <v>40.946243209576899</v>
      </c>
      <c r="H17" s="11">
        <f>IF(ISERROR(RGDP_Prov_Comp!H17/Hrs_Wkd_Prov_Comp!H17),"..",RGDP_Prov_Comp!H17/Hrs_Wkd_Prov_Comp!H17)</f>
        <v>42.041430717549915</v>
      </c>
      <c r="I17" s="11">
        <f>IF(ISERROR(RGDP_Prov_Comp!I17/Hrs_Wkd_Prov_Comp!I17),"..",RGDP_Prov_Comp!I17/Hrs_Wkd_Prov_Comp!I17)</f>
        <v>41.763775488670383</v>
      </c>
      <c r="J17" s="11">
        <f>IF(ISERROR(RGDP_Prov_Comp!J17/Hrs_Wkd_Prov_Comp!J17),"..",RGDP_Prov_Comp!J17/Hrs_Wkd_Prov_Comp!J17)</f>
        <v>52.738435795970105</v>
      </c>
      <c r="K17" s="11">
        <f>IF(ISERROR(RGDP_Prov_Comp!K17/Hrs_Wkd_Prov_Comp!K17),"..",RGDP_Prov_Comp!K17/Hrs_Wkd_Prov_Comp!K17)</f>
        <v>63.38340182491676</v>
      </c>
      <c r="L17" s="11">
        <f>IF(ISERROR(RGDP_Prov_Comp!L17/Hrs_Wkd_Prov_Comp!L17),"..",RGDP_Prov_Comp!L17/Hrs_Wkd_Prov_Comp!L17)</f>
        <v>41.424035162597356</v>
      </c>
    </row>
    <row r="18" spans="1:14">
      <c r="A18" s="5">
        <v>2010</v>
      </c>
      <c r="B18" s="87">
        <f>IF(ISERROR(RGDP_Prov_Comp!B18/Hrs_Wkd_Prov_Comp!B18),"..",RGDP_Prov_Comp!B18/Hrs_Wkd_Prov_Comp!B18)</f>
        <v>45.388895403837061</v>
      </c>
      <c r="C18" s="11">
        <f>IF(ISERROR(RGDP_Prov_Comp!C18/Hrs_Wkd_Prov_Comp!C18),"..",RGDP_Prov_Comp!C18/Hrs_Wkd_Prov_Comp!C18)</f>
        <v>74.299698773529343</v>
      </c>
      <c r="D18" s="11">
        <f>IF(ISERROR(RGDP_Prov_Comp!D18/Hrs_Wkd_Prov_Comp!D18),"..",RGDP_Prov_Comp!D18/Hrs_Wkd_Prov_Comp!D18)</f>
        <v>28.767649597694337</v>
      </c>
      <c r="E18" s="11">
        <f>IF(ISERROR(RGDP_Prov_Comp!E18/Hrs_Wkd_Prov_Comp!E18),"..",RGDP_Prov_Comp!E18/Hrs_Wkd_Prov_Comp!E18)</f>
        <v>33.92416236661591</v>
      </c>
      <c r="F18" s="11">
        <f>IF(ISERROR(RGDP_Prov_Comp!F18/Hrs_Wkd_Prov_Comp!F18),"..",RGDP_Prov_Comp!F18/Hrs_Wkd_Prov_Comp!F18)</f>
        <v>35.742257583845387</v>
      </c>
      <c r="G18" s="11">
        <f>IF(ISERROR(RGDP_Prov_Comp!G18/Hrs_Wkd_Prov_Comp!G18),"..",RGDP_Prov_Comp!G18/Hrs_Wkd_Prov_Comp!G18)</f>
        <v>41.051354839147983</v>
      </c>
      <c r="H18" s="11">
        <f>IF(ISERROR(RGDP_Prov_Comp!H18/Hrs_Wkd_Prov_Comp!H18),"..",RGDP_Prov_Comp!H18/Hrs_Wkd_Prov_Comp!H18)</f>
        <v>42.541837402548239</v>
      </c>
      <c r="I18" s="11">
        <f>IF(ISERROR(RGDP_Prov_Comp!I18/Hrs_Wkd_Prov_Comp!I18),"..",RGDP_Prov_Comp!I18/Hrs_Wkd_Prov_Comp!I18)</f>
        <v>42.226388707880112</v>
      </c>
      <c r="J18" s="11">
        <f>IF(ISERROR(RGDP_Prov_Comp!J18/Hrs_Wkd_Prov_Comp!J18),"..",RGDP_Prov_Comp!J18/Hrs_Wkd_Prov_Comp!J18)</f>
        <v>54.799036062482429</v>
      </c>
      <c r="K18" s="11">
        <f>IF(ISERROR(RGDP_Prov_Comp!K18/Hrs_Wkd_Prov_Comp!K18),"..",RGDP_Prov_Comp!K18/Hrs_Wkd_Prov_Comp!K18)</f>
        <v>65.230839626831965</v>
      </c>
      <c r="L18" s="11">
        <f>IF(ISERROR(RGDP_Prov_Comp!L18/Hrs_Wkd_Prov_Comp!L18),"..",RGDP_Prov_Comp!L18/Hrs_Wkd_Prov_Comp!L18)</f>
        <v>41.851102850702731</v>
      </c>
    </row>
    <row r="19" spans="1:14">
      <c r="A19" s="5">
        <v>2011</v>
      </c>
      <c r="B19" s="87" t="str">
        <f>IF(ISERROR(RGDP_Prov_Comp!B19/Hrs_Wkd_Prov_Comp!B19),"..",RGDP_Prov_Comp!B19/Hrs_Wkd_Prov_Comp!B19)</f>
        <v>..</v>
      </c>
      <c r="C19" s="11" t="str">
        <f>IF(ISERROR(RGDP_Prov_Comp!C19/Hrs_Wkd_Prov_Comp!C19),"..",RGDP_Prov_Comp!C19/Hrs_Wkd_Prov_Comp!C19)</f>
        <v>..</v>
      </c>
      <c r="D19" s="11" t="str">
        <f>IF(ISERROR(RGDP_Prov_Comp!D19/Hrs_Wkd_Prov_Comp!D19),"..",RGDP_Prov_Comp!D19/Hrs_Wkd_Prov_Comp!D19)</f>
        <v>..</v>
      </c>
      <c r="E19" s="11" t="str">
        <f>IF(ISERROR(RGDP_Prov_Comp!E19/Hrs_Wkd_Prov_Comp!E19),"..",RGDP_Prov_Comp!E19/Hrs_Wkd_Prov_Comp!E19)</f>
        <v>..</v>
      </c>
      <c r="F19" s="11" t="str">
        <f>IF(ISERROR(RGDP_Prov_Comp!F19/Hrs_Wkd_Prov_Comp!F19),"..",RGDP_Prov_Comp!F19/Hrs_Wkd_Prov_Comp!F19)</f>
        <v>..</v>
      </c>
      <c r="G19" s="11" t="str">
        <f>IF(ISERROR(RGDP_Prov_Comp!G19/Hrs_Wkd_Prov_Comp!G19),"..",RGDP_Prov_Comp!G19/Hrs_Wkd_Prov_Comp!G19)</f>
        <v>..</v>
      </c>
      <c r="H19" s="11" t="str">
        <f>IF(ISERROR(RGDP_Prov_Comp!H19/Hrs_Wkd_Prov_Comp!H19),"..",RGDP_Prov_Comp!H19/Hrs_Wkd_Prov_Comp!H19)</f>
        <v>..</v>
      </c>
      <c r="I19" s="11" t="str">
        <f>IF(ISERROR(RGDP_Prov_Comp!I19/Hrs_Wkd_Prov_Comp!I19),"..",RGDP_Prov_Comp!I19/Hrs_Wkd_Prov_Comp!I19)</f>
        <v>..</v>
      </c>
      <c r="J19" s="11" t="str">
        <f>IF(ISERROR(RGDP_Prov_Comp!J19/Hrs_Wkd_Prov_Comp!J19),"..",RGDP_Prov_Comp!J19/Hrs_Wkd_Prov_Comp!J19)</f>
        <v>..</v>
      </c>
      <c r="K19" s="11" t="str">
        <f>IF(ISERROR(RGDP_Prov_Comp!K19/Hrs_Wkd_Prov_Comp!K19),"..",RGDP_Prov_Comp!K19/Hrs_Wkd_Prov_Comp!K19)</f>
        <v>..</v>
      </c>
      <c r="L19" s="11" t="str">
        <f>IF(ISERROR(RGDP_Prov_Comp!L19/Hrs_Wkd_Prov_Comp!L19),"..",RGDP_Prov_Comp!L19/Hrs_Wkd_Prov_Comp!L19)</f>
        <v>..</v>
      </c>
    </row>
    <row r="20" spans="1:14">
      <c r="A20" s="5">
        <v>2012</v>
      </c>
      <c r="B20" s="87" t="str">
        <f>IF(ISERROR(RGDP_Prov_Comp!B20/Hrs_Wkd_Prov_Comp!B20),"..",RGDP_Prov_Comp!B20/Hrs_Wkd_Prov_Comp!B20)</f>
        <v>..</v>
      </c>
      <c r="C20" s="11" t="str">
        <f>IF(ISERROR(RGDP_Prov_Comp!C20/Hrs_Wkd_Prov_Comp!C20),"..",RGDP_Prov_Comp!C20/Hrs_Wkd_Prov_Comp!C20)</f>
        <v>..</v>
      </c>
      <c r="D20" s="11" t="str">
        <f>IF(ISERROR(RGDP_Prov_Comp!D20/Hrs_Wkd_Prov_Comp!D20),"..",RGDP_Prov_Comp!D20/Hrs_Wkd_Prov_Comp!D20)</f>
        <v>..</v>
      </c>
      <c r="E20" s="11" t="str">
        <f>IF(ISERROR(RGDP_Prov_Comp!E20/Hrs_Wkd_Prov_Comp!E20),"..",RGDP_Prov_Comp!E20/Hrs_Wkd_Prov_Comp!E20)</f>
        <v>..</v>
      </c>
      <c r="F20" s="11" t="str">
        <f>IF(ISERROR(RGDP_Prov_Comp!F20/Hrs_Wkd_Prov_Comp!F20),"..",RGDP_Prov_Comp!F20/Hrs_Wkd_Prov_Comp!F20)</f>
        <v>..</v>
      </c>
      <c r="G20" s="11" t="str">
        <f>IF(ISERROR(RGDP_Prov_Comp!G20/Hrs_Wkd_Prov_Comp!G20),"..",RGDP_Prov_Comp!G20/Hrs_Wkd_Prov_Comp!G20)</f>
        <v>..</v>
      </c>
      <c r="H20" s="11" t="str">
        <f>IF(ISERROR(RGDP_Prov_Comp!H20/Hrs_Wkd_Prov_Comp!H20),"..",RGDP_Prov_Comp!H20/Hrs_Wkd_Prov_Comp!H20)</f>
        <v>..</v>
      </c>
      <c r="I20" s="11" t="str">
        <f>IF(ISERROR(RGDP_Prov_Comp!I20/Hrs_Wkd_Prov_Comp!I20),"..",RGDP_Prov_Comp!I20/Hrs_Wkd_Prov_Comp!I20)</f>
        <v>..</v>
      </c>
      <c r="J20" s="11" t="str">
        <f>IF(ISERROR(RGDP_Prov_Comp!J20/Hrs_Wkd_Prov_Comp!J20),"..",RGDP_Prov_Comp!J20/Hrs_Wkd_Prov_Comp!J20)</f>
        <v>..</v>
      </c>
      <c r="K20" s="11" t="str">
        <f>IF(ISERROR(RGDP_Prov_Comp!K20/Hrs_Wkd_Prov_Comp!K20),"..",RGDP_Prov_Comp!K20/Hrs_Wkd_Prov_Comp!K20)</f>
        <v>..</v>
      </c>
      <c r="L20" s="11" t="str">
        <f>IF(ISERROR(RGDP_Prov_Comp!L20/Hrs_Wkd_Prov_Comp!L20),"..",RGDP_Prov_Comp!L20/Hrs_Wkd_Prov_Comp!L20)</f>
        <v>..</v>
      </c>
    </row>
    <row r="22" spans="1:14">
      <c r="A22" s="4"/>
      <c r="B22" s="31" t="s">
        <v>17</v>
      </c>
      <c r="C22" s="2"/>
      <c r="D22" s="2"/>
      <c r="E22" s="2"/>
      <c r="F22" s="2"/>
      <c r="G22" s="2"/>
      <c r="H22" s="2"/>
      <c r="I22" s="2"/>
      <c r="J22" s="2"/>
      <c r="K22" s="2"/>
      <c r="L22" s="2"/>
    </row>
    <row r="23" spans="1:14">
      <c r="A23" s="26" t="s">
        <v>18</v>
      </c>
      <c r="B23" s="15">
        <f>IF(ISERROR((POWER(VLOOKUP(VALUE(RIGHT($A23,4)),$A$3:$L$21,COLUMN(B$21),)/VLOOKUP(VALUE(LEFT($A23,4)),$A$3:$L$21,COLUMN(B$21),),1/(VALUE(RIGHT($A23,4))-VALUE(LEFT($A23,4))))-1)*100),"n.a.",(POWER(VLOOKUP(VALUE(RIGHT($A23,4)),$A$3:$L$21,COLUMN(B$21),)/VLOOKUP(VALUE(LEFT($A23,4)),$A$3:$L$21,COLUMN(B$21),),1/(VALUE(RIGHT($A23,4))-VALUE(LEFT($A23,4))))-1)*100)</f>
        <v>1.2869915145234945</v>
      </c>
      <c r="C23" s="28">
        <f t="shared" ref="C23:L25" si="0">IF(ISERROR((POWER(VLOOKUP(VALUE(RIGHT($A23,4)),$A$3:$L$21,COLUMN(C$21),)/VLOOKUP(VALUE(LEFT($A23,4)),$A$3:$L$21,COLUMN(C$21),),1/(VALUE(RIGHT($A23,4))-VALUE(LEFT($A23,4))))-1)*100),"n.a.",(POWER(VLOOKUP(VALUE(RIGHT($A23,4)),$A$3:$L$21,COLUMN(C$21),)/VLOOKUP(VALUE(LEFT($A23,4)),$A$3:$L$21,COLUMN(C$21),),1/(VALUE(RIGHT($A23,4))-VALUE(LEFT($A23,4))))-1)*100)</f>
        <v>3.8566010318653809</v>
      </c>
      <c r="D23" s="9">
        <f t="shared" si="0"/>
        <v>1.6124818492846638</v>
      </c>
      <c r="E23" s="9">
        <f t="shared" si="0"/>
        <v>1.5652048909041483</v>
      </c>
      <c r="F23" s="9">
        <f t="shared" si="0"/>
        <v>1.9925889691683407</v>
      </c>
      <c r="G23" s="9">
        <f t="shared" si="0"/>
        <v>1.2375802101517008</v>
      </c>
      <c r="H23" s="9">
        <f t="shared" si="0"/>
        <v>1.2398463382693903</v>
      </c>
      <c r="I23" s="9">
        <f t="shared" si="0"/>
        <v>1.8769119109196097</v>
      </c>
      <c r="J23" s="9">
        <f t="shared" si="0"/>
        <v>1.7933268048603956</v>
      </c>
      <c r="K23" s="9">
        <f t="shared" si="0"/>
        <v>0.56553018151574985</v>
      </c>
      <c r="L23" s="9">
        <f t="shared" si="0"/>
        <v>1.2092348850829104</v>
      </c>
      <c r="N23" s="29"/>
    </row>
    <row r="24" spans="1:14">
      <c r="A24" s="26" t="s">
        <v>19</v>
      </c>
      <c r="B24" s="16">
        <f>IF(ISERROR((POWER(VLOOKUP(VALUE(RIGHT($A24,4)),$A$3:$L$21,COLUMN(B$21),)/VLOOKUP(VALUE(LEFT($A24,4)),$A$3:$L$21,COLUMN(B$21),),1/(VALUE(RIGHT($A24,4))-VALUE(LEFT($A24,4))))-1)*100),"n.a.",(POWER(VLOOKUP(VALUE(RIGHT($A24,4)),$A$3:$L$21,COLUMN(B$21),)/VLOOKUP(VALUE(LEFT($A24,4)),$A$3:$L$21,COLUMN(B$21),),1/(VALUE(RIGHT($A24,4))-VALUE(LEFT($A24,4))))-1)*100)</f>
        <v>3.152077938631459</v>
      </c>
      <c r="C24" s="28">
        <f t="shared" si="0"/>
        <v>5.68972093043425</v>
      </c>
      <c r="D24" s="9">
        <f t="shared" si="0"/>
        <v>2.1240058728780875</v>
      </c>
      <c r="E24" s="9">
        <f t="shared" si="0"/>
        <v>3.3235924316844079</v>
      </c>
      <c r="F24" s="9">
        <f t="shared" si="0"/>
        <v>2.582756688755028</v>
      </c>
      <c r="G24" s="9">
        <f t="shared" si="0"/>
        <v>2.7868227220733122</v>
      </c>
      <c r="H24" s="9">
        <f t="shared" si="0"/>
        <v>3.8538986985570789</v>
      </c>
      <c r="I24" s="9">
        <f t="shared" si="0"/>
        <v>3.3438645693532276</v>
      </c>
      <c r="J24" s="9">
        <f t="shared" si="0"/>
        <v>3.2876550314359543</v>
      </c>
      <c r="K24" s="9">
        <f t="shared" si="0"/>
        <v>1.8355191871005205</v>
      </c>
      <c r="L24" s="9">
        <f t="shared" si="0"/>
        <v>2.1599446835568248</v>
      </c>
    </row>
    <row r="25" spans="1:14">
      <c r="A25" s="26" t="s">
        <v>20</v>
      </c>
      <c r="B25" s="16">
        <f>IF(ISERROR((POWER(VLOOKUP(VALUE(RIGHT($A25,4)),$A$3:$L$21,COLUMN(B$21),)/VLOOKUP(VALUE(LEFT($A25,4)),$A$3:$L$21,COLUMN(B$21),),1/(VALUE(RIGHT($A25,4))-VALUE(LEFT($A25,4))))-1)*100),"n.a.",(POWER(VLOOKUP(VALUE(RIGHT($A25,4)),$A$3:$L$21,COLUMN(B$21),)/VLOOKUP(VALUE(LEFT($A25,4)),$A$3:$L$21,COLUMN(B$21),),1/(VALUE(RIGHT($A25,4))-VALUE(LEFT($A25,4))))-1)*100)</f>
        <v>0.73406943569973571</v>
      </c>
      <c r="C25" s="28">
        <f t="shared" si="0"/>
        <v>3.3128902245987302</v>
      </c>
      <c r="D25" s="9">
        <f t="shared" si="0"/>
        <v>1.4595248462514476</v>
      </c>
      <c r="E25" s="9">
        <f t="shared" si="0"/>
        <v>1.0435472844906979</v>
      </c>
      <c r="F25" s="9">
        <f t="shared" si="0"/>
        <v>1.8162016252768476</v>
      </c>
      <c r="G25" s="9">
        <f t="shared" si="0"/>
        <v>0.77737697567645814</v>
      </c>
      <c r="H25" s="9">
        <f t="shared" si="0"/>
        <v>0.46853720699533419</v>
      </c>
      <c r="I25" s="9">
        <f t="shared" si="0"/>
        <v>1.4409001684285494</v>
      </c>
      <c r="J25" s="9">
        <f t="shared" si="0"/>
        <v>1.3492584391160634</v>
      </c>
      <c r="K25" s="9">
        <f t="shared" si="0"/>
        <v>0.18763092690143868</v>
      </c>
      <c r="L25" s="9">
        <f t="shared" si="0"/>
        <v>0.9257509481818138</v>
      </c>
    </row>
    <row r="27" spans="1:14">
      <c r="B27" s="1" t="s">
        <v>16</v>
      </c>
      <c r="C27" s="116" t="s">
        <v>259</v>
      </c>
    </row>
  </sheetData>
  <mergeCells count="1">
    <mergeCell ref="B4:L4"/>
  </mergeCells>
  <pageMargins left="0.70866141732283472" right="0.70866141732283472" top="0.74803149606299213" bottom="0.74803149606299213" header="0.31496062992125984" footer="0.31496062992125984"/>
  <pageSetup scale="80" orientation="landscape" horizontalDpi="300" verticalDpi="300" r:id="rId1"/>
</worksheet>
</file>

<file path=xl/worksheets/sheet74.xml><?xml version="1.0" encoding="utf-8"?>
<worksheet xmlns="http://schemas.openxmlformats.org/spreadsheetml/2006/main" xmlns:r="http://schemas.openxmlformats.org/officeDocument/2006/relationships">
  <sheetPr codeName="Sheet57">
    <tabColor theme="6"/>
  </sheetPr>
  <dimension ref="A1:L63"/>
  <sheetViews>
    <sheetView zoomScaleNormal="100" workbookViewId="0">
      <selection activeCell="F50" sqref="F50"/>
    </sheetView>
  </sheetViews>
  <sheetFormatPr defaultRowHeight="11.25"/>
  <cols>
    <col min="1" max="1" width="9.140625" style="1"/>
    <col min="2" max="12" width="12.7109375" style="1" customWidth="1"/>
    <col min="13" max="16384" width="9.140625" style="1"/>
  </cols>
  <sheetData>
    <row r="1" spans="1:12" ht="12.75">
      <c r="B1" s="7" t="str">
        <f>'Table of Contents'!B120</f>
        <v>Table 94: Capital Productivity, Provincial Comparison, Business Sector Industries, 1997-2010</v>
      </c>
    </row>
    <row r="3" spans="1:12" ht="22.5" customHeight="1">
      <c r="A3" s="4"/>
      <c r="B3" s="94" t="s">
        <v>31</v>
      </c>
      <c r="C3" s="3" t="s">
        <v>32</v>
      </c>
      <c r="D3" s="3" t="s">
        <v>33</v>
      </c>
      <c r="E3" s="3" t="s">
        <v>180</v>
      </c>
      <c r="F3" s="3" t="s">
        <v>34</v>
      </c>
      <c r="G3" s="3" t="s">
        <v>35</v>
      </c>
      <c r="H3" s="3" t="s">
        <v>36</v>
      </c>
      <c r="I3" s="3" t="s">
        <v>37</v>
      </c>
      <c r="J3" s="3" t="s">
        <v>38</v>
      </c>
      <c r="K3" s="3" t="s">
        <v>39</v>
      </c>
      <c r="L3" s="3" t="s">
        <v>40</v>
      </c>
    </row>
    <row r="4" spans="1:12">
      <c r="A4" s="5"/>
      <c r="B4" s="146" t="s">
        <v>256</v>
      </c>
      <c r="C4" s="146"/>
      <c r="D4" s="146"/>
      <c r="E4" s="146"/>
      <c r="F4" s="146"/>
      <c r="G4" s="146"/>
      <c r="H4" s="146"/>
      <c r="I4" s="146"/>
      <c r="J4" s="146"/>
      <c r="K4" s="146"/>
      <c r="L4" s="146"/>
    </row>
    <row r="5" spans="1:12">
      <c r="A5" s="5">
        <v>1997</v>
      </c>
      <c r="B5" s="16">
        <f>IF(ISERROR(RGDP_Prov_Comp!B5/KServ_Prov_Comp!B5),"..",RGDP_Prov_Comp!B5/KServ_Prov_Comp!B5)</f>
        <v>2.6406343888737398</v>
      </c>
      <c r="C5" s="9">
        <f>IF(ISERROR(RGDP_Prov_Comp!C5/KServ_Prov_Comp!C5),"..",RGDP_Prov_Comp!C5/KServ_Prov_Comp!C5)</f>
        <v>0.84511253289922195</v>
      </c>
      <c r="D5" s="9">
        <f>IF(ISERROR(RGDP_Prov_Comp!D5/KServ_Prov_Comp!D5),"..",RGDP_Prov_Comp!D5/KServ_Prov_Comp!D5)</f>
        <v>2.751472971926697</v>
      </c>
      <c r="E5" s="9">
        <f>IF(ISERROR(RGDP_Prov_Comp!E5/KServ_Prov_Comp!E5),"..",RGDP_Prov_Comp!E5/KServ_Prov_Comp!E5)</f>
        <v>2.473680248027375</v>
      </c>
      <c r="F5" s="9">
        <f>IF(ISERROR(RGDP_Prov_Comp!F5/KServ_Prov_Comp!F5),"..",RGDP_Prov_Comp!F5/KServ_Prov_Comp!F5)</f>
        <v>2.5050608209505461</v>
      </c>
      <c r="G5" s="9">
        <f>IF(ISERROR(RGDP_Prov_Comp!G5/KServ_Prov_Comp!G5),"..",RGDP_Prov_Comp!G5/KServ_Prov_Comp!G5)</f>
        <v>2.5197201565896492</v>
      </c>
      <c r="H5" s="9">
        <f>IF(ISERROR(RGDP_Prov_Comp!H5/KServ_Prov_Comp!H5),"..",RGDP_Prov_Comp!H5/KServ_Prov_Comp!H5)</f>
        <v>2.7329980358819239</v>
      </c>
      <c r="I5" s="9">
        <f>IF(ISERROR(RGDP_Prov_Comp!I5/KServ_Prov_Comp!I5),"..",RGDP_Prov_Comp!I5/KServ_Prov_Comp!I5)</f>
        <v>2.2746140871011176</v>
      </c>
      <c r="J5" s="9">
        <f>IF(ISERROR(RGDP_Prov_Comp!J5/KServ_Prov_Comp!J5),"..",RGDP_Prov_Comp!J5/KServ_Prov_Comp!J5)</f>
        <v>1.9012339037581085</v>
      </c>
      <c r="K5" s="9">
        <f>IF(ISERROR(RGDP_Prov_Comp!K5/KServ_Prov_Comp!K5),"..",RGDP_Prov_Comp!K5/KServ_Prov_Comp!K5)</f>
        <v>3.0615185884094447</v>
      </c>
      <c r="L5" s="9">
        <f>IF(ISERROR(RGDP_Prov_Comp!L5/KServ_Prov_Comp!L5),"..",RGDP_Prov_Comp!L5/KServ_Prov_Comp!L5)</f>
        <v>2.9610565234800226</v>
      </c>
    </row>
    <row r="6" spans="1:12">
      <c r="A6" s="5">
        <v>1998</v>
      </c>
      <c r="B6" s="16">
        <f>IF(ISERROR(RGDP_Prov_Comp!B6/KServ_Prov_Comp!B6),"..",RGDP_Prov_Comp!B6/KServ_Prov_Comp!B6)</f>
        <v>2.6154862418680325</v>
      </c>
      <c r="C6" s="9">
        <f>IF(ISERROR(RGDP_Prov_Comp!C6/KServ_Prov_Comp!C6),"..",RGDP_Prov_Comp!C6/KServ_Prov_Comp!C6)</f>
        <v>0.90304890436817109</v>
      </c>
      <c r="D6" s="9">
        <f>IF(ISERROR(RGDP_Prov_Comp!D6/KServ_Prov_Comp!D6),"..",RGDP_Prov_Comp!D6/KServ_Prov_Comp!D6)</f>
        <v>2.7259188198916289</v>
      </c>
      <c r="E6" s="9">
        <f>IF(ISERROR(RGDP_Prov_Comp!E6/KServ_Prov_Comp!E6),"..",RGDP_Prov_Comp!E6/KServ_Prov_Comp!E6)</f>
        <v>2.519188091133413</v>
      </c>
      <c r="F6" s="9">
        <f>IF(ISERROR(RGDP_Prov_Comp!F6/KServ_Prov_Comp!F6),"..",RGDP_Prov_Comp!F6/KServ_Prov_Comp!F6)</f>
        <v>2.4805997886835818</v>
      </c>
      <c r="G6" s="9">
        <f>IF(ISERROR(RGDP_Prov_Comp!G6/KServ_Prov_Comp!G6),"..",RGDP_Prov_Comp!G6/KServ_Prov_Comp!G6)</f>
        <v>2.5232003305849897</v>
      </c>
      <c r="H6" s="9">
        <f>IF(ISERROR(RGDP_Prov_Comp!H6/KServ_Prov_Comp!H6),"..",RGDP_Prov_Comp!H6/KServ_Prov_Comp!H6)</f>
        <v>2.751447454091791</v>
      </c>
      <c r="I6" s="9">
        <f>IF(ISERROR(RGDP_Prov_Comp!I6/KServ_Prov_Comp!I6),"..",RGDP_Prov_Comp!I6/KServ_Prov_Comp!I6)</f>
        <v>2.2694842907603991</v>
      </c>
      <c r="J6" s="9">
        <f>IF(ISERROR(RGDP_Prov_Comp!J6/KServ_Prov_Comp!J6),"..",RGDP_Prov_Comp!J6/KServ_Prov_Comp!J6)</f>
        <v>1.9130183006173642</v>
      </c>
      <c r="K6" s="9">
        <f>IF(ISERROR(RGDP_Prov_Comp!K6/KServ_Prov_Comp!K6),"..",RGDP_Prov_Comp!K6/KServ_Prov_Comp!K6)</f>
        <v>2.8910242244808444</v>
      </c>
      <c r="L6" s="9">
        <f>IF(ISERROR(RGDP_Prov_Comp!L6/KServ_Prov_Comp!L6),"..",RGDP_Prov_Comp!L6/KServ_Prov_Comp!L6)</f>
        <v>2.8445139933893904</v>
      </c>
    </row>
    <row r="7" spans="1:12">
      <c r="A7" s="5">
        <v>1999</v>
      </c>
      <c r="B7" s="16">
        <f>IF(ISERROR(RGDP_Prov_Comp!B7/KServ_Prov_Comp!B7),"..",RGDP_Prov_Comp!B7/KServ_Prov_Comp!B7)</f>
        <v>2.6392643776987925</v>
      </c>
      <c r="C7" s="9">
        <f>IF(ISERROR(RGDP_Prov_Comp!C7/KServ_Prov_Comp!C7),"..",RGDP_Prov_Comp!C7/KServ_Prov_Comp!C7)</f>
        <v>0.93980000272179198</v>
      </c>
      <c r="D7" s="9">
        <f>IF(ISERROR(RGDP_Prov_Comp!D7/KServ_Prov_Comp!D7),"..",RGDP_Prov_Comp!D7/KServ_Prov_Comp!D7)</f>
        <v>2.5923663431682225</v>
      </c>
      <c r="E7" s="9">
        <f>IF(ISERROR(RGDP_Prov_Comp!E7/KServ_Prov_Comp!E7),"..",RGDP_Prov_Comp!E7/KServ_Prov_Comp!E7)</f>
        <v>2.5400160154015361</v>
      </c>
      <c r="F7" s="9">
        <f>IF(ISERROR(RGDP_Prov_Comp!F7/KServ_Prov_Comp!F7),"..",RGDP_Prov_Comp!F7/KServ_Prov_Comp!F7)</f>
        <v>2.5194102130394533</v>
      </c>
      <c r="G7" s="9">
        <f>IF(ISERROR(RGDP_Prov_Comp!G7/KServ_Prov_Comp!G7),"..",RGDP_Prov_Comp!G7/KServ_Prov_Comp!G7)</f>
        <v>2.5590928566472755</v>
      </c>
      <c r="H7" s="9">
        <f>IF(ISERROR(RGDP_Prov_Comp!H7/KServ_Prov_Comp!H7),"..",RGDP_Prov_Comp!H7/KServ_Prov_Comp!H7)</f>
        <v>2.8422073200950044</v>
      </c>
      <c r="I7" s="9">
        <f>IF(ISERROR(RGDP_Prov_Comp!I7/KServ_Prov_Comp!I7),"..",RGDP_Prov_Comp!I7/KServ_Prov_Comp!I7)</f>
        <v>2.1501280084073549</v>
      </c>
      <c r="J7" s="9">
        <f>IF(ISERROR(RGDP_Prov_Comp!J7/KServ_Prov_Comp!J7),"..",RGDP_Prov_Comp!J7/KServ_Prov_Comp!J7)</f>
        <v>1.8435732802975686</v>
      </c>
      <c r="K7" s="9">
        <f>IF(ISERROR(RGDP_Prov_Comp!K7/KServ_Prov_Comp!K7),"..",RGDP_Prov_Comp!K7/KServ_Prov_Comp!K7)</f>
        <v>2.7902267863876058</v>
      </c>
      <c r="L7" s="9">
        <f>IF(ISERROR(RGDP_Prov_Comp!L7/KServ_Prov_Comp!L7),"..",RGDP_Prov_Comp!L7/KServ_Prov_Comp!L7)</f>
        <v>2.8157084127103285</v>
      </c>
    </row>
    <row r="8" spans="1:12">
      <c r="A8" s="5">
        <v>2000</v>
      </c>
      <c r="B8" s="16">
        <f>IF(ISERROR(RGDP_Prov_Comp!B8/KServ_Prov_Comp!B8),"..",RGDP_Prov_Comp!B8/KServ_Prov_Comp!B8)</f>
        <v>2.6790121342844953</v>
      </c>
      <c r="C8" s="9">
        <f>IF(ISERROR(RGDP_Prov_Comp!C8/KServ_Prov_Comp!C8),"..",RGDP_Prov_Comp!C8/KServ_Prov_Comp!C8)</f>
        <v>0.99979913597052983</v>
      </c>
      <c r="D8" s="9">
        <f>IF(ISERROR(RGDP_Prov_Comp!D8/KServ_Prov_Comp!D8),"..",RGDP_Prov_Comp!D8/KServ_Prov_Comp!D8)</f>
        <v>2.541977877552243</v>
      </c>
      <c r="E8" s="9">
        <f>IF(ISERROR(RGDP_Prov_Comp!E8/KServ_Prov_Comp!E8),"..",RGDP_Prov_Comp!E8/KServ_Prov_Comp!E8)</f>
        <v>2.5621766584936245</v>
      </c>
      <c r="F8" s="9">
        <f>IF(ISERROR(RGDP_Prov_Comp!F8/KServ_Prov_Comp!F8),"..",RGDP_Prov_Comp!F8/KServ_Prov_Comp!F8)</f>
        <v>2.5397851412345447</v>
      </c>
      <c r="G8" s="9">
        <f>IF(ISERROR(RGDP_Prov_Comp!G8/KServ_Prov_Comp!G8),"..",RGDP_Prov_Comp!G8/KServ_Prov_Comp!G8)</f>
        <v>2.5587004314330275</v>
      </c>
      <c r="H8" s="9">
        <f>IF(ISERROR(RGDP_Prov_Comp!H8/KServ_Prov_Comp!H8),"..",RGDP_Prov_Comp!H8/KServ_Prov_Comp!H8)</f>
        <v>2.9110131786877225</v>
      </c>
      <c r="I8" s="9">
        <f>IF(ISERROR(RGDP_Prov_Comp!I8/KServ_Prov_Comp!I8),"..",RGDP_Prov_Comp!I8/KServ_Prov_Comp!I8)</f>
        <v>2.1864790453393304</v>
      </c>
      <c r="J8" s="9">
        <f>IF(ISERROR(RGDP_Prov_Comp!J8/KServ_Prov_Comp!J8),"..",RGDP_Prov_Comp!J8/KServ_Prov_Comp!J8)</f>
        <v>1.86423215288042</v>
      </c>
      <c r="K8" s="9">
        <f>IF(ISERROR(RGDP_Prov_Comp!K8/KServ_Prov_Comp!K8),"..",RGDP_Prov_Comp!K8/KServ_Prov_Comp!K8)</f>
        <v>2.7977597868300288</v>
      </c>
      <c r="L8" s="9">
        <f>IF(ISERROR(RGDP_Prov_Comp!L8/KServ_Prov_Comp!L8),"..",RGDP_Prov_Comp!L8/KServ_Prov_Comp!L8)</f>
        <v>2.9022656821086983</v>
      </c>
    </row>
    <row r="9" spans="1:12">
      <c r="A9" s="5">
        <v>2001</v>
      </c>
      <c r="B9" s="16">
        <f>IF(ISERROR(RGDP_Prov_Comp!B9/KServ_Prov_Comp!B9),"..",RGDP_Prov_Comp!B9/KServ_Prov_Comp!B9)</f>
        <v>2.6320040569110845</v>
      </c>
      <c r="C9" s="9">
        <f>IF(ISERROR(RGDP_Prov_Comp!C9/KServ_Prov_Comp!C9),"..",RGDP_Prov_Comp!C9/KServ_Prov_Comp!C9)</f>
        <v>0.98899447376127092</v>
      </c>
      <c r="D9" s="9">
        <f>IF(ISERROR(RGDP_Prov_Comp!D9/KServ_Prov_Comp!D9),"..",RGDP_Prov_Comp!D9/KServ_Prov_Comp!D9)</f>
        <v>2.4469902112004185</v>
      </c>
      <c r="E9" s="9">
        <f>IF(ISERROR(RGDP_Prov_Comp!E9/KServ_Prov_Comp!E9),"..",RGDP_Prov_Comp!E9/KServ_Prov_Comp!E9)</f>
        <v>2.5827367700053703</v>
      </c>
      <c r="F9" s="9">
        <f>IF(ISERROR(RGDP_Prov_Comp!F9/KServ_Prov_Comp!F9),"..",RGDP_Prov_Comp!F9/KServ_Prov_Comp!F9)</f>
        <v>2.5536536345350278</v>
      </c>
      <c r="G9" s="9">
        <f>IF(ISERROR(RGDP_Prov_Comp!G9/KServ_Prov_Comp!G9),"..",RGDP_Prov_Comp!G9/KServ_Prov_Comp!G9)</f>
        <v>2.5533881351964212</v>
      </c>
      <c r="H9" s="9">
        <f>IF(ISERROR(RGDP_Prov_Comp!H9/KServ_Prov_Comp!H9),"..",RGDP_Prov_Comp!H9/KServ_Prov_Comp!H9)</f>
        <v>2.8918671441271115</v>
      </c>
      <c r="I9" s="9">
        <f>IF(ISERROR(RGDP_Prov_Comp!I9/KServ_Prov_Comp!I9),"..",RGDP_Prov_Comp!I9/KServ_Prov_Comp!I9)</f>
        <v>2.1612332211398617</v>
      </c>
      <c r="J9" s="9">
        <f>IF(ISERROR(RGDP_Prov_Comp!J9/KServ_Prov_Comp!J9),"..",RGDP_Prov_Comp!J9/KServ_Prov_Comp!J9)</f>
        <v>1.7765408787991992</v>
      </c>
      <c r="K9" s="9">
        <f>IF(ISERROR(RGDP_Prov_Comp!K9/KServ_Prov_Comp!K9),"..",RGDP_Prov_Comp!K9/KServ_Prov_Comp!K9)</f>
        <v>2.6555177236230221</v>
      </c>
      <c r="L9" s="9">
        <f>IF(ISERROR(RGDP_Prov_Comp!L9/KServ_Prov_Comp!L9),"..",RGDP_Prov_Comp!L9/KServ_Prov_Comp!L9)</f>
        <v>2.8378381197438247</v>
      </c>
    </row>
    <row r="10" spans="1:12">
      <c r="A10" s="5">
        <v>2002</v>
      </c>
      <c r="B10" s="16">
        <f>IF(ISERROR(RGDP_Prov_Comp!B10/KServ_Prov_Comp!B10),"..",RGDP_Prov_Comp!B10/KServ_Prov_Comp!B10)</f>
        <v>2.6415743501514304</v>
      </c>
      <c r="C10" s="9">
        <f>IF(ISERROR(RGDP_Prov_Comp!C10/KServ_Prov_Comp!C10),"..",RGDP_Prov_Comp!C10/KServ_Prov_Comp!C10)</f>
        <v>1.1914954615865108</v>
      </c>
      <c r="D10" s="9">
        <f>IF(ISERROR(RGDP_Prov_Comp!D10/KServ_Prov_Comp!D10),"..",RGDP_Prov_Comp!D10/KServ_Prov_Comp!D10)</f>
        <v>2.5073898196696871</v>
      </c>
      <c r="E10" s="9">
        <f>IF(ISERROR(RGDP_Prov_Comp!E10/KServ_Prov_Comp!E10),"..",RGDP_Prov_Comp!E10/KServ_Prov_Comp!E10)</f>
        <v>2.5957218430573783</v>
      </c>
      <c r="F10" s="9">
        <f>IF(ISERROR(RGDP_Prov_Comp!F10/KServ_Prov_Comp!F10),"..",RGDP_Prov_Comp!F10/KServ_Prov_Comp!F10)</f>
        <v>2.6336683767084428</v>
      </c>
      <c r="G10" s="9">
        <f>IF(ISERROR(RGDP_Prov_Comp!G10/KServ_Prov_Comp!G10),"..",RGDP_Prov_Comp!G10/KServ_Prov_Comp!G10)</f>
        <v>2.5696342947850699</v>
      </c>
      <c r="H10" s="9">
        <f>IF(ISERROR(RGDP_Prov_Comp!H10/KServ_Prov_Comp!H10),"..",RGDP_Prov_Comp!H10/KServ_Prov_Comp!H10)</f>
        <v>2.9177857915485514</v>
      </c>
      <c r="I10" s="9">
        <f>IF(ISERROR(RGDP_Prov_Comp!I10/KServ_Prov_Comp!I10),"..",RGDP_Prov_Comp!I10/KServ_Prov_Comp!I10)</f>
        <v>2.1420840570316799</v>
      </c>
      <c r="J10" s="9">
        <f>IF(ISERROR(RGDP_Prov_Comp!J10/KServ_Prov_Comp!J10),"..",RGDP_Prov_Comp!J10/KServ_Prov_Comp!J10)</f>
        <v>1.7635426859834895</v>
      </c>
      <c r="K10" s="9">
        <f>IF(ISERROR(RGDP_Prov_Comp!K10/KServ_Prov_Comp!K10),"..",RGDP_Prov_Comp!K10/KServ_Prov_Comp!K10)</f>
        <v>2.5716067412320207</v>
      </c>
      <c r="L10" s="9">
        <f>IF(ISERROR(RGDP_Prov_Comp!L10/KServ_Prov_Comp!L10),"..",RGDP_Prov_Comp!L10/KServ_Prov_Comp!L10)</f>
        <v>2.8782357271827625</v>
      </c>
    </row>
    <row r="11" spans="1:12">
      <c r="A11" s="5">
        <v>2003</v>
      </c>
      <c r="B11" s="16">
        <f>IF(ISERROR(RGDP_Prov_Comp!B11/KServ_Prov_Comp!B11),"..",RGDP_Prov_Comp!B11/KServ_Prov_Comp!B11)</f>
        <v>2.597240859758668</v>
      </c>
      <c r="C11" s="9">
        <f>IF(ISERROR(RGDP_Prov_Comp!C11/KServ_Prov_Comp!C11),"..",RGDP_Prov_Comp!C11/KServ_Prov_Comp!C11)</f>
        <v>1.2736537821378133</v>
      </c>
      <c r="D11" s="9">
        <f>IF(ISERROR(RGDP_Prov_Comp!D11/KServ_Prov_Comp!D11),"..",RGDP_Prov_Comp!D11/KServ_Prov_Comp!D11)</f>
        <v>2.4202538392029376</v>
      </c>
      <c r="E11" s="9">
        <f>IF(ISERROR(RGDP_Prov_Comp!E11/KServ_Prov_Comp!E11),"..",RGDP_Prov_Comp!E11/KServ_Prov_Comp!E11)</f>
        <v>2.5532198707189937</v>
      </c>
      <c r="F11" s="9">
        <f>IF(ISERROR(RGDP_Prov_Comp!F11/KServ_Prov_Comp!F11),"..",RGDP_Prov_Comp!F11/KServ_Prov_Comp!F11)</f>
        <v>2.6211361959721082</v>
      </c>
      <c r="G11" s="9">
        <f>IF(ISERROR(RGDP_Prov_Comp!G11/KServ_Prov_Comp!G11),"..",RGDP_Prov_Comp!G11/KServ_Prov_Comp!G11)</f>
        <v>2.5332957553919164</v>
      </c>
      <c r="H11" s="9">
        <f>IF(ISERROR(RGDP_Prov_Comp!H11/KServ_Prov_Comp!H11),"..",RGDP_Prov_Comp!H11/KServ_Prov_Comp!H11)</f>
        <v>2.8621218958471926</v>
      </c>
      <c r="I11" s="9">
        <f>IF(ISERROR(RGDP_Prov_Comp!I11/KServ_Prov_Comp!I11),"..",RGDP_Prov_Comp!I11/KServ_Prov_Comp!I11)</f>
        <v>2.101500117682805</v>
      </c>
      <c r="J11" s="9">
        <f>IF(ISERROR(RGDP_Prov_Comp!J11/KServ_Prov_Comp!J11),"..",RGDP_Prov_Comp!J11/KServ_Prov_Comp!J11)</f>
        <v>1.8382208249155838</v>
      </c>
      <c r="K11" s="9">
        <f>IF(ISERROR(RGDP_Prov_Comp!K11/KServ_Prov_Comp!K11),"..",RGDP_Prov_Comp!K11/KServ_Prov_Comp!K11)</f>
        <v>2.485653653420977</v>
      </c>
      <c r="L11" s="9">
        <f>IF(ISERROR(RGDP_Prov_Comp!L11/KServ_Prov_Comp!L11),"..",RGDP_Prov_Comp!L11/KServ_Prov_Comp!L11)</f>
        <v>2.8484740526000771</v>
      </c>
    </row>
    <row r="12" spans="1:12">
      <c r="A12" s="5">
        <v>2004</v>
      </c>
      <c r="B12" s="16">
        <f>IF(ISERROR(RGDP_Prov_Comp!B12/KServ_Prov_Comp!B12),"..",RGDP_Prov_Comp!B12/KServ_Prov_Comp!B12)</f>
        <v>2.5597107088986109</v>
      </c>
      <c r="C12" s="9">
        <f>IF(ISERROR(RGDP_Prov_Comp!C12/KServ_Prov_Comp!C12),"..",RGDP_Prov_Comp!C12/KServ_Prov_Comp!C12)</f>
        <v>1.2094587190290544</v>
      </c>
      <c r="D12" s="9">
        <f>IF(ISERROR(RGDP_Prov_Comp!D12/KServ_Prov_Comp!D12),"..",RGDP_Prov_Comp!D12/KServ_Prov_Comp!D12)</f>
        <v>2.3729076877512187</v>
      </c>
      <c r="E12" s="9">
        <f>IF(ISERROR(RGDP_Prov_Comp!E12/KServ_Prov_Comp!E12),"..",RGDP_Prov_Comp!E12/KServ_Prov_Comp!E12)</f>
        <v>2.5147120971862726</v>
      </c>
      <c r="F12" s="9">
        <f>IF(ISERROR(RGDP_Prov_Comp!F12/KServ_Prov_Comp!F12),"..",RGDP_Prov_Comp!F12/KServ_Prov_Comp!F12)</f>
        <v>2.5448939953346064</v>
      </c>
      <c r="G12" s="9">
        <f>IF(ISERROR(RGDP_Prov_Comp!G12/KServ_Prov_Comp!G12),"..",RGDP_Prov_Comp!G12/KServ_Prov_Comp!G12)</f>
        <v>2.5022259396129649</v>
      </c>
      <c r="H12" s="9">
        <f>IF(ISERROR(RGDP_Prov_Comp!H12/KServ_Prov_Comp!H12),"..",RGDP_Prov_Comp!H12/KServ_Prov_Comp!H12)</f>
        <v>2.8203000453646756</v>
      </c>
      <c r="I12" s="9">
        <f>IF(ISERROR(RGDP_Prov_Comp!I12/KServ_Prov_Comp!I12),"..",RGDP_Prov_Comp!I12/KServ_Prov_Comp!I12)</f>
        <v>2.0656392980492027</v>
      </c>
      <c r="J12" s="9">
        <f>IF(ISERROR(RGDP_Prov_Comp!J12/KServ_Prov_Comp!J12),"..",RGDP_Prov_Comp!J12/KServ_Prov_Comp!J12)</f>
        <v>1.9088854192836686</v>
      </c>
      <c r="K12" s="9">
        <f>IF(ISERROR(RGDP_Prov_Comp!K12/KServ_Prov_Comp!K12),"..",RGDP_Prov_Comp!K12/KServ_Prov_Comp!K12)</f>
        <v>2.4372273156652327</v>
      </c>
      <c r="L12" s="9">
        <f>IF(ISERROR(RGDP_Prov_Comp!L12/KServ_Prov_Comp!L12),"..",RGDP_Prov_Comp!L12/KServ_Prov_Comp!L12)</f>
        <v>2.833303853992736</v>
      </c>
    </row>
    <row r="13" spans="1:12">
      <c r="A13" s="5">
        <v>2005</v>
      </c>
      <c r="B13" s="16">
        <f>IF(ISERROR(RGDP_Prov_Comp!B13/KServ_Prov_Comp!B13),"..",RGDP_Prov_Comp!B13/KServ_Prov_Comp!B13)</f>
        <v>2.4887425447710227</v>
      </c>
      <c r="C13" s="9">
        <f>IF(ISERROR(RGDP_Prov_Comp!C13/KServ_Prov_Comp!C13),"..",RGDP_Prov_Comp!C13/KServ_Prov_Comp!C13)</f>
        <v>1.1802135119480637</v>
      </c>
      <c r="D13" s="9">
        <f>IF(ISERROR(RGDP_Prov_Comp!D13/KServ_Prov_Comp!D13),"..",RGDP_Prov_Comp!D13/KServ_Prov_Comp!D13)</f>
        <v>2.3088045788531542</v>
      </c>
      <c r="E13" s="9">
        <f>IF(ISERROR(RGDP_Prov_Comp!E13/KServ_Prov_Comp!E13),"..",RGDP_Prov_Comp!E13/KServ_Prov_Comp!E13)</f>
        <v>2.4559884339942548</v>
      </c>
      <c r="F13" s="9">
        <f>IF(ISERROR(RGDP_Prov_Comp!F13/KServ_Prov_Comp!F13),"..",RGDP_Prov_Comp!F13/KServ_Prov_Comp!F13)</f>
        <v>2.4506216493380215</v>
      </c>
      <c r="G13" s="9">
        <f>IF(ISERROR(RGDP_Prov_Comp!G13/KServ_Prov_Comp!G13),"..",RGDP_Prov_Comp!G13/KServ_Prov_Comp!G13)</f>
        <v>2.461945803083776</v>
      </c>
      <c r="H13" s="9">
        <f>IF(ISERROR(RGDP_Prov_Comp!H13/KServ_Prov_Comp!H13),"..",RGDP_Prov_Comp!H13/KServ_Prov_Comp!H13)</f>
        <v>2.7746473789537935</v>
      </c>
      <c r="I13" s="9">
        <f>IF(ISERROR(RGDP_Prov_Comp!I13/KServ_Prov_Comp!I13),"..",RGDP_Prov_Comp!I13/KServ_Prov_Comp!I13)</f>
        <v>2.0867533081182486</v>
      </c>
      <c r="J13" s="9">
        <f>IF(ISERROR(RGDP_Prov_Comp!J13/KServ_Prov_Comp!J13),"..",RGDP_Prov_Comp!J13/KServ_Prov_Comp!J13)</f>
        <v>1.8636564169942236</v>
      </c>
      <c r="K13" s="9">
        <f>IF(ISERROR(RGDP_Prov_Comp!K13/KServ_Prov_Comp!K13),"..",RGDP_Prov_Comp!K13/KServ_Prov_Comp!K13)</f>
        <v>2.2876108920092775</v>
      </c>
      <c r="L13" s="9">
        <f>IF(ISERROR(RGDP_Prov_Comp!L13/KServ_Prov_Comp!L13),"..",RGDP_Prov_Comp!L13/KServ_Prov_Comp!L13)</f>
        <v>2.7905294774977794</v>
      </c>
    </row>
    <row r="14" spans="1:12">
      <c r="A14" s="5">
        <v>2006</v>
      </c>
      <c r="B14" s="16">
        <f>IF(ISERROR(RGDP_Prov_Comp!B14/KServ_Prov_Comp!B14),"..",RGDP_Prov_Comp!B14/KServ_Prov_Comp!B14)</f>
        <v>2.3991639329369554</v>
      </c>
      <c r="C14" s="9">
        <f>IF(ISERROR(RGDP_Prov_Comp!C14/KServ_Prov_Comp!C14),"..",RGDP_Prov_Comp!C14/KServ_Prov_Comp!C14)</f>
        <v>1.1900586051824247</v>
      </c>
      <c r="D14" s="9">
        <f>IF(ISERROR(RGDP_Prov_Comp!D14/KServ_Prov_Comp!D14),"..",RGDP_Prov_Comp!D14/KServ_Prov_Comp!D14)</f>
        <v>2.3271145273282334</v>
      </c>
      <c r="E14" s="9">
        <f>IF(ISERROR(RGDP_Prov_Comp!E14/KServ_Prov_Comp!E14),"..",RGDP_Prov_Comp!E14/KServ_Prov_Comp!E14)</f>
        <v>2.4057205680197349</v>
      </c>
      <c r="F14" s="9">
        <f>IF(ISERROR(RGDP_Prov_Comp!F14/KServ_Prov_Comp!F14),"..",RGDP_Prov_Comp!F14/KServ_Prov_Comp!F14)</f>
        <v>2.3748656833741699</v>
      </c>
      <c r="G14" s="9">
        <f>IF(ISERROR(RGDP_Prov_Comp!G14/KServ_Prov_Comp!G14),"..",RGDP_Prov_Comp!G14/KServ_Prov_Comp!G14)</f>
        <v>2.4177542204829008</v>
      </c>
      <c r="H14" s="9">
        <f>IF(ISERROR(RGDP_Prov_Comp!H14/KServ_Prov_Comp!H14),"..",RGDP_Prov_Comp!H14/KServ_Prov_Comp!H14)</f>
        <v>2.691449629216951</v>
      </c>
      <c r="I14" s="9">
        <f>IF(ISERROR(RGDP_Prov_Comp!I14/KServ_Prov_Comp!I14),"..",RGDP_Prov_Comp!I14/KServ_Prov_Comp!I14)</f>
        <v>2.1180383784830674</v>
      </c>
      <c r="J14" s="9">
        <f>IF(ISERROR(RGDP_Prov_Comp!J14/KServ_Prov_Comp!J14),"..",RGDP_Prov_Comp!J14/KServ_Prov_Comp!J14)</f>
        <v>1.6834727240886975</v>
      </c>
      <c r="K14" s="9">
        <f>IF(ISERROR(RGDP_Prov_Comp!K14/KServ_Prov_Comp!K14),"..",RGDP_Prov_Comp!K14/KServ_Prov_Comp!K14)</f>
        <v>2.1681786316722627</v>
      </c>
      <c r="L14" s="9">
        <f>IF(ISERROR(RGDP_Prov_Comp!L14/KServ_Prov_Comp!L14),"..",RGDP_Prov_Comp!L14/KServ_Prov_Comp!L14)</f>
        <v>2.6888864203076408</v>
      </c>
    </row>
    <row r="15" spans="1:12">
      <c r="A15" s="5">
        <v>2007</v>
      </c>
      <c r="B15" s="16">
        <f>IF(ISERROR(RGDP_Prov_Comp!B15/KServ_Prov_Comp!B15),"..",RGDP_Prov_Comp!B15/KServ_Prov_Comp!B15)</f>
        <v>2.3154077820862256</v>
      </c>
      <c r="C15" s="9">
        <f>IF(ISERROR(RGDP_Prov_Comp!C15/KServ_Prov_Comp!C15),"..",RGDP_Prov_Comp!C15/KServ_Prov_Comp!C15)</f>
        <v>1.3540229705706062</v>
      </c>
      <c r="D15" s="9">
        <f>IF(ISERROR(RGDP_Prov_Comp!D15/KServ_Prov_Comp!D15),"..",RGDP_Prov_Comp!D15/KServ_Prov_Comp!D15)</f>
        <v>2.3327602079835823</v>
      </c>
      <c r="E15" s="9">
        <f>IF(ISERROR(RGDP_Prov_Comp!E15/KServ_Prov_Comp!E15),"..",RGDP_Prov_Comp!E15/KServ_Prov_Comp!E15)</f>
        <v>2.370413314342152</v>
      </c>
      <c r="F15" s="9">
        <f>IF(ISERROR(RGDP_Prov_Comp!F15/KServ_Prov_Comp!F15),"..",RGDP_Prov_Comp!F15/KServ_Prov_Comp!F15)</f>
        <v>2.2865567223937506</v>
      </c>
      <c r="G15" s="9">
        <f>IF(ISERROR(RGDP_Prov_Comp!G15/KServ_Prov_Comp!G15),"..",RGDP_Prov_Comp!G15/KServ_Prov_Comp!G15)</f>
        <v>2.3864145025823342</v>
      </c>
      <c r="H15" s="9">
        <f>IF(ISERROR(RGDP_Prov_Comp!H15/KServ_Prov_Comp!H15),"..",RGDP_Prov_Comp!H15/KServ_Prov_Comp!H15)</f>
        <v>2.6501044539262222</v>
      </c>
      <c r="I15" s="9">
        <f>IF(ISERROR(RGDP_Prov_Comp!I15/KServ_Prov_Comp!I15),"..",RGDP_Prov_Comp!I15/KServ_Prov_Comp!I15)</f>
        <v>2.1211377215023437</v>
      </c>
      <c r="J15" s="9">
        <f>IF(ISERROR(RGDP_Prov_Comp!J15/KServ_Prov_Comp!J15),"..",RGDP_Prov_Comp!J15/KServ_Prov_Comp!J15)</f>
        <v>1.6307969649754961</v>
      </c>
      <c r="K15" s="9">
        <f>IF(ISERROR(RGDP_Prov_Comp!K15/KServ_Prov_Comp!K15),"..",RGDP_Prov_Comp!K15/KServ_Prov_Comp!K15)</f>
        <v>1.9582243953751317</v>
      </c>
      <c r="L15" s="9">
        <f>IF(ISERROR(RGDP_Prov_Comp!L15/KServ_Prov_Comp!L15),"..",RGDP_Prov_Comp!L15/KServ_Prov_Comp!L15)</f>
        <v>2.5686936539751359</v>
      </c>
    </row>
    <row r="16" spans="1:12">
      <c r="A16" s="5">
        <v>2008</v>
      </c>
      <c r="B16" s="16">
        <f>IF(ISERROR(RGDP_Prov_Comp!B16/KServ_Prov_Comp!B16),"..",RGDP_Prov_Comp!B16/KServ_Prov_Comp!B16)</f>
        <v>2.2073065879684681</v>
      </c>
      <c r="C16" s="9">
        <f>IF(ISERROR(RGDP_Prov_Comp!C16/KServ_Prov_Comp!C16),"..",RGDP_Prov_Comp!C16/KServ_Prov_Comp!C16)</f>
        <v>1.3073033236295213</v>
      </c>
      <c r="D16" s="9">
        <f>IF(ISERROR(RGDP_Prov_Comp!D16/KServ_Prov_Comp!D16),"..",RGDP_Prov_Comp!D16/KServ_Prov_Comp!D16)</f>
        <v>2.2575918850458869</v>
      </c>
      <c r="E16" s="9">
        <f>IF(ISERROR(RGDP_Prov_Comp!E16/KServ_Prov_Comp!E16),"..",RGDP_Prov_Comp!E16/KServ_Prov_Comp!E16)</f>
        <v>2.4610521705363859</v>
      </c>
      <c r="F16" s="9">
        <f>IF(ISERROR(RGDP_Prov_Comp!F16/KServ_Prov_Comp!F16),"..",RGDP_Prov_Comp!F16/KServ_Prov_Comp!F16)</f>
        <v>2.1967672221103709</v>
      </c>
      <c r="G16" s="9">
        <f>IF(ISERROR(RGDP_Prov_Comp!G16/KServ_Prov_Comp!G16),"..",RGDP_Prov_Comp!G16/KServ_Prov_Comp!G16)</f>
        <v>2.3423085263527592</v>
      </c>
      <c r="H16" s="9">
        <f>IF(ISERROR(RGDP_Prov_Comp!H16/KServ_Prov_Comp!H16),"..",RGDP_Prov_Comp!H16/KServ_Prov_Comp!H16)</f>
        <v>2.53706022642627</v>
      </c>
      <c r="I16" s="9">
        <f>IF(ISERROR(RGDP_Prov_Comp!I16/KServ_Prov_Comp!I16),"..",RGDP_Prov_Comp!I16/KServ_Prov_Comp!I16)</f>
        <v>2.1366920443333308</v>
      </c>
      <c r="J16" s="9">
        <f>IF(ISERROR(RGDP_Prov_Comp!J16/KServ_Prov_Comp!J16),"..",RGDP_Prov_Comp!J16/KServ_Prov_Comp!J16)</f>
        <v>1.5865899848204617</v>
      </c>
      <c r="K16" s="9">
        <f>IF(ISERROR(RGDP_Prov_Comp!K16/KServ_Prov_Comp!K16),"..",RGDP_Prov_Comp!K16/KServ_Prov_Comp!K16)</f>
        <v>1.8153463365302738</v>
      </c>
      <c r="L16" s="9">
        <f>IF(ISERROR(RGDP_Prov_Comp!L16/KServ_Prov_Comp!L16),"..",RGDP_Prov_Comp!L16/KServ_Prov_Comp!L16)</f>
        <v>2.3767070714319374</v>
      </c>
    </row>
    <row r="17" spans="1:12">
      <c r="A17" s="5">
        <v>2009</v>
      </c>
      <c r="B17" s="16">
        <f>IF(ISERROR(RGDP_Prov_Comp!B17/KServ_Prov_Comp!B17),"..",RGDP_Prov_Comp!B17/KServ_Prov_Comp!B17)</f>
        <v>2.1007329073418828</v>
      </c>
      <c r="C17" s="9">
        <f>IF(ISERROR(RGDP_Prov_Comp!C17/KServ_Prov_Comp!C17),"..",RGDP_Prov_Comp!C17/KServ_Prov_Comp!C17)</f>
        <v>1.1617451309772064</v>
      </c>
      <c r="D17" s="9">
        <f>IF(ISERROR(RGDP_Prov_Comp!D17/KServ_Prov_Comp!D17),"..",RGDP_Prov_Comp!D17/KServ_Prov_Comp!D17)</f>
        <v>2.2301616879001123</v>
      </c>
      <c r="E17" s="9">
        <f>IF(ISERROR(RGDP_Prov_Comp!E17/KServ_Prov_Comp!E17),"..",RGDP_Prov_Comp!E17/KServ_Prov_Comp!E17)</f>
        <v>2.4239596851206491</v>
      </c>
      <c r="F17" s="9">
        <f>IF(ISERROR(RGDP_Prov_Comp!F17/KServ_Prov_Comp!F17),"..",RGDP_Prov_Comp!F17/KServ_Prov_Comp!F17)</f>
        <v>2.0888232624321899</v>
      </c>
      <c r="G17" s="9">
        <f>IF(ISERROR(RGDP_Prov_Comp!G17/KServ_Prov_Comp!G17),"..",RGDP_Prov_Comp!G17/KServ_Prov_Comp!G17)</f>
        <v>2.2961381355926913</v>
      </c>
      <c r="H17" s="9">
        <f>IF(ISERROR(RGDP_Prov_Comp!H17/KServ_Prov_Comp!H17),"..",RGDP_Prov_Comp!H17/KServ_Prov_Comp!H17)</f>
        <v>2.4269355586912722</v>
      </c>
      <c r="I17" s="9">
        <f>IF(ISERROR(RGDP_Prov_Comp!I17/KServ_Prov_Comp!I17),"..",RGDP_Prov_Comp!I17/KServ_Prov_Comp!I17)</f>
        <v>2.1093357917984896</v>
      </c>
      <c r="J17" s="9">
        <f>IF(ISERROR(RGDP_Prov_Comp!J17/KServ_Prov_Comp!J17),"..",RGDP_Prov_Comp!J17/KServ_Prov_Comp!J17)</f>
        <v>1.4038289009322182</v>
      </c>
      <c r="K17" s="9">
        <f>IF(ISERROR(RGDP_Prov_Comp!K17/KServ_Prov_Comp!K17),"..",RGDP_Prov_Comp!K17/KServ_Prov_Comp!K17)</f>
        <v>1.7042417988996856</v>
      </c>
      <c r="L17" s="9">
        <f>IF(ISERROR(RGDP_Prov_Comp!L17/KServ_Prov_Comp!L17),"..",RGDP_Prov_Comp!L17/KServ_Prov_Comp!L17)</f>
        <v>2.2582666130828004</v>
      </c>
    </row>
    <row r="18" spans="1:12">
      <c r="A18" s="5">
        <v>2010</v>
      </c>
      <c r="B18" s="16">
        <f>IF(ISERROR(RGDP_Prov_Comp!B18/KServ_Prov_Comp!B18),"..",RGDP_Prov_Comp!B18/KServ_Prov_Comp!B18)</f>
        <v>2.1324708404132888</v>
      </c>
      <c r="C18" s="9">
        <f>IF(ISERROR(RGDP_Prov_Comp!C18/KServ_Prov_Comp!C18),"..",RGDP_Prov_Comp!C18/KServ_Prov_Comp!C18)</f>
        <v>1.222566824260402</v>
      </c>
      <c r="D18" s="9">
        <f>IF(ISERROR(RGDP_Prov_Comp!D18/KServ_Prov_Comp!D18),"..",RGDP_Prov_Comp!D18/KServ_Prov_Comp!D18)</f>
        <v>2.2328187054142261</v>
      </c>
      <c r="E18" s="9">
        <f>IF(ISERROR(RGDP_Prov_Comp!E18/KServ_Prov_Comp!E18),"..",RGDP_Prov_Comp!E18/KServ_Prov_Comp!E18)</f>
        <v>2.4467585442678645</v>
      </c>
      <c r="F18" s="9">
        <f>IF(ISERROR(RGDP_Prov_Comp!F18/KServ_Prov_Comp!F18),"..",RGDP_Prov_Comp!F18/KServ_Prov_Comp!F18)</f>
        <v>2.1281089766907182</v>
      </c>
      <c r="G18" s="9">
        <f>IF(ISERROR(RGDP_Prov_Comp!G18/KServ_Prov_Comp!G18),"..",RGDP_Prov_Comp!G18/KServ_Prov_Comp!G18)</f>
        <v>2.3249597043456265</v>
      </c>
      <c r="H18" s="9">
        <f>IF(ISERROR(RGDP_Prov_Comp!H18/KServ_Prov_Comp!H18),"..",RGDP_Prov_Comp!H18/KServ_Prov_Comp!H18)</f>
        <v>2.4896195852429011</v>
      </c>
      <c r="I18" s="9">
        <f>IF(ISERROR(RGDP_Prov_Comp!I18/KServ_Prov_Comp!I18),"..",RGDP_Prov_Comp!I18/KServ_Prov_Comp!I18)</f>
        <v>2.0986886948601113</v>
      </c>
      <c r="J18" s="9">
        <f>IF(ISERROR(RGDP_Prov_Comp!J18/KServ_Prov_Comp!J18),"..",RGDP_Prov_Comp!J18/KServ_Prov_Comp!J18)</f>
        <v>1.3746306066391594</v>
      </c>
      <c r="K18" s="9">
        <f>IF(ISERROR(RGDP_Prov_Comp!K18/KServ_Prov_Comp!K18),"..",RGDP_Prov_Comp!K18/KServ_Prov_Comp!K18)</f>
        <v>1.7479168388115629</v>
      </c>
      <c r="L18" s="9">
        <f>IF(ISERROR(RGDP_Prov_Comp!L18/KServ_Prov_Comp!L18),"..",RGDP_Prov_Comp!L18/KServ_Prov_Comp!L18)</f>
        <v>2.2397233593025869</v>
      </c>
    </row>
    <row r="19" spans="1:12">
      <c r="A19" s="5">
        <v>2011</v>
      </c>
      <c r="B19" s="16" t="str">
        <f>IF(ISERROR(RGDP_Prov_Comp!B19/K_Prov_Comp!B19),"..",RGDP_Prov_Comp!B19/K_Prov_Comp!B19)</f>
        <v>..</v>
      </c>
      <c r="C19" s="9" t="str">
        <f>IF(ISERROR(RGDP_Prov_Comp!C19/K_Prov_Comp!C19),"..",RGDP_Prov_Comp!C19/K_Prov_Comp!C19)</f>
        <v>..</v>
      </c>
      <c r="D19" s="9" t="str">
        <f>IF(ISERROR(RGDP_Prov_Comp!D19/K_Prov_Comp!D19),"..",RGDP_Prov_Comp!D19/K_Prov_Comp!D19)</f>
        <v>..</v>
      </c>
      <c r="E19" s="9" t="str">
        <f>IF(ISERROR(RGDP_Prov_Comp!E19/K_Prov_Comp!E19),"..",RGDP_Prov_Comp!E19/K_Prov_Comp!E19)</f>
        <v>..</v>
      </c>
      <c r="F19" s="9" t="str">
        <f>IF(ISERROR(RGDP_Prov_Comp!F19/K_Prov_Comp!F19),"..",RGDP_Prov_Comp!F19/K_Prov_Comp!F19)</f>
        <v>..</v>
      </c>
      <c r="G19" s="9" t="str">
        <f>IF(ISERROR(RGDP_Prov_Comp!G19/K_Prov_Comp!G19),"..",RGDP_Prov_Comp!G19/K_Prov_Comp!G19)</f>
        <v>..</v>
      </c>
      <c r="H19" s="9" t="str">
        <f>IF(ISERROR(RGDP_Prov_Comp!H19/K_Prov_Comp!H19),"..",RGDP_Prov_Comp!H19/K_Prov_Comp!H19)</f>
        <v>..</v>
      </c>
      <c r="I19" s="9" t="str">
        <f>IF(ISERROR(RGDP_Prov_Comp!I19/K_Prov_Comp!I19),"..",RGDP_Prov_Comp!I19/K_Prov_Comp!I19)</f>
        <v>..</v>
      </c>
      <c r="J19" s="9" t="str">
        <f>IF(ISERROR(RGDP_Prov_Comp!J19/K_Prov_Comp!J19),"..",RGDP_Prov_Comp!J19/K_Prov_Comp!J19)</f>
        <v>..</v>
      </c>
      <c r="K19" s="9" t="str">
        <f>IF(ISERROR(RGDP_Prov_Comp!K19/K_Prov_Comp!K19),"..",RGDP_Prov_Comp!K19/K_Prov_Comp!K19)</f>
        <v>..</v>
      </c>
      <c r="L19" s="9" t="str">
        <f>IF(ISERROR(RGDP_Prov_Comp!L19/K_Prov_Comp!L19),"..",RGDP_Prov_Comp!L19/K_Prov_Comp!L19)</f>
        <v>..</v>
      </c>
    </row>
    <row r="20" spans="1:12">
      <c r="A20" s="5">
        <v>2012</v>
      </c>
      <c r="B20" s="16" t="str">
        <f>IF(ISERROR(RGDP_Prov_Comp!B20/K_Prov_Comp!B20),"..",RGDP_Prov_Comp!B20/K_Prov_Comp!B20)</f>
        <v>..</v>
      </c>
      <c r="C20" s="9" t="str">
        <f>IF(ISERROR(RGDP_Prov_Comp!C20/K_Prov_Comp!C20),"..",RGDP_Prov_Comp!C20/K_Prov_Comp!C20)</f>
        <v>..</v>
      </c>
      <c r="D20" s="9" t="str">
        <f>IF(ISERROR(RGDP_Prov_Comp!D20/K_Prov_Comp!D20),"..",RGDP_Prov_Comp!D20/K_Prov_Comp!D20)</f>
        <v>..</v>
      </c>
      <c r="E20" s="9" t="str">
        <f>IF(ISERROR(RGDP_Prov_Comp!E20/K_Prov_Comp!E20),"..",RGDP_Prov_Comp!E20/K_Prov_Comp!E20)</f>
        <v>..</v>
      </c>
      <c r="F20" s="9" t="str">
        <f>IF(ISERROR(RGDP_Prov_Comp!F20/K_Prov_Comp!F20),"..",RGDP_Prov_Comp!F20/K_Prov_Comp!F20)</f>
        <v>..</v>
      </c>
      <c r="G20" s="9" t="str">
        <f>IF(ISERROR(RGDP_Prov_Comp!G20/K_Prov_Comp!G20),"..",RGDP_Prov_Comp!G20/K_Prov_Comp!G20)</f>
        <v>..</v>
      </c>
      <c r="H20" s="9" t="str">
        <f>IF(ISERROR(RGDP_Prov_Comp!H20/K_Prov_Comp!H20),"..",RGDP_Prov_Comp!H20/K_Prov_Comp!H20)</f>
        <v>..</v>
      </c>
      <c r="I20" s="9" t="str">
        <f>IF(ISERROR(RGDP_Prov_Comp!I20/K_Prov_Comp!I20),"..",RGDP_Prov_Comp!I20/K_Prov_Comp!I20)</f>
        <v>..</v>
      </c>
      <c r="J20" s="9" t="str">
        <f>IF(ISERROR(RGDP_Prov_Comp!J20/K_Prov_Comp!J20),"..",RGDP_Prov_Comp!J20/K_Prov_Comp!J20)</f>
        <v>..</v>
      </c>
      <c r="K20" s="9" t="str">
        <f>IF(ISERROR(RGDP_Prov_Comp!K20/K_Prov_Comp!K20),"..",RGDP_Prov_Comp!K20/K_Prov_Comp!K20)</f>
        <v>..</v>
      </c>
      <c r="L20" s="9" t="str">
        <f>IF(ISERROR(RGDP_Prov_Comp!L20/K_Prov_Comp!L20),"..",RGDP_Prov_Comp!L20/K_Prov_Comp!L20)</f>
        <v>..</v>
      </c>
    </row>
    <row r="22" spans="1:12">
      <c r="A22" s="4"/>
      <c r="B22" s="31" t="s">
        <v>17</v>
      </c>
      <c r="C22" s="2"/>
      <c r="D22" s="2"/>
      <c r="E22" s="2"/>
      <c r="F22" s="2"/>
      <c r="G22" s="2"/>
      <c r="H22" s="2"/>
      <c r="I22" s="2"/>
      <c r="J22" s="2"/>
      <c r="K22" s="2"/>
      <c r="L22" s="2"/>
    </row>
    <row r="23" spans="1:12">
      <c r="A23" s="26" t="s">
        <v>18</v>
      </c>
      <c r="B23" s="15">
        <f>IF(ISERROR((POWER(VLOOKUP(VALUE(RIGHT($A23,4)),$A$3:$L$21,COLUMN(B$21),)/VLOOKUP(VALUE(LEFT($A23,4)),$A$3:$L$21,COLUMN(B$21),),1/(VALUE(RIGHT($A23,4))-VALUE(LEFT($A23,4))))-1)*100),"n.a.",(POWER(VLOOKUP(VALUE(RIGHT($A23,4)),$A$3:$L$21,COLUMN(B$21),)/VLOOKUP(VALUE(LEFT($A23,4)),$A$3:$L$21,COLUMN(B$21),),1/(VALUE(RIGHT($A23,4))-VALUE(LEFT($A23,4))))-1)*100)</f>
        <v>-1.6306952213876014</v>
      </c>
      <c r="C23" s="28">
        <f t="shared" ref="C23:L25" si="0">IF(ISERROR((POWER(VLOOKUP(VALUE(RIGHT($A23,4)),$A$3:$L$21,COLUMN(C$21),)/VLOOKUP(VALUE(LEFT($A23,4)),$A$3:$L$21,COLUMN(C$21),),1/(VALUE(RIGHT($A23,4))-VALUE(LEFT($A23,4))))-1)*100),"n.a.",(POWER(VLOOKUP(VALUE(RIGHT($A23,4)),$A$3:$L$21,COLUMN(C$21),)/VLOOKUP(VALUE(LEFT($A23,4)),$A$3:$L$21,COLUMN(C$21),),1/(VALUE(RIGHT($A23,4))-VALUE(LEFT($A23,4))))-1)*100)</f>
        <v>2.8810139253206302</v>
      </c>
      <c r="D23" s="9">
        <f t="shared" si="0"/>
        <v>-1.5938660719560294</v>
      </c>
      <c r="E23" s="9">
        <f t="shared" si="0"/>
        <v>-8.414085305944452E-2</v>
      </c>
      <c r="F23" s="9">
        <f t="shared" si="0"/>
        <v>-1.2466201425455625</v>
      </c>
      <c r="G23" s="9">
        <f t="shared" si="0"/>
        <v>-0.61689808299317805</v>
      </c>
      <c r="H23" s="9">
        <f t="shared" si="0"/>
        <v>-0.71488832528322499</v>
      </c>
      <c r="I23" s="9">
        <f t="shared" si="0"/>
        <v>-0.61729980655649275</v>
      </c>
      <c r="J23" s="9">
        <f t="shared" si="0"/>
        <v>-2.4638924355802061</v>
      </c>
      <c r="K23" s="9">
        <f t="shared" si="0"/>
        <v>-4.2198127025909082</v>
      </c>
      <c r="L23" s="9">
        <f t="shared" si="0"/>
        <v>-2.1247467934864206</v>
      </c>
    </row>
    <row r="24" spans="1:12">
      <c r="A24" s="26" t="s">
        <v>19</v>
      </c>
      <c r="B24" s="16">
        <f>IF(ISERROR((POWER(VLOOKUP(VALUE(RIGHT($A24,4)),$A$3:$L$21,COLUMN(B$21),)/VLOOKUP(VALUE(LEFT($A24,4)),$A$3:$L$21,COLUMN(B$21),),1/(VALUE(RIGHT($A24,4))-VALUE(LEFT($A24,4))))-1)*100),"n.a.",(POWER(VLOOKUP(VALUE(RIGHT($A24,4)),$A$3:$L$21,COLUMN(B$21),)/VLOOKUP(VALUE(LEFT($A24,4)),$A$3:$L$21,COLUMN(B$21),),1/(VALUE(RIGHT($A24,4))-VALUE(LEFT($A24,4))))-1)*100)</f>
        <v>0.48212291892111292</v>
      </c>
      <c r="C24" s="28">
        <f t="shared" si="0"/>
        <v>5.762750885530088</v>
      </c>
      <c r="D24" s="9">
        <f t="shared" si="0"/>
        <v>-2.6052594080454794</v>
      </c>
      <c r="E24" s="9">
        <f t="shared" si="0"/>
        <v>1.1785620786232576</v>
      </c>
      <c r="F24" s="9">
        <f t="shared" si="0"/>
        <v>0.45993692196559799</v>
      </c>
      <c r="G24" s="9">
        <f t="shared" si="0"/>
        <v>0.5130328376765414</v>
      </c>
      <c r="H24" s="9">
        <f t="shared" si="0"/>
        <v>2.1256775029590891</v>
      </c>
      <c r="I24" s="9">
        <f t="shared" si="0"/>
        <v>-1.3086253172638451</v>
      </c>
      <c r="J24" s="9">
        <f t="shared" si="0"/>
        <v>-0.6529868599747024</v>
      </c>
      <c r="K24" s="9">
        <f t="shared" si="0"/>
        <v>-2.9584240158933683</v>
      </c>
      <c r="L24" s="9">
        <f t="shared" si="0"/>
        <v>-0.66625185487539929</v>
      </c>
    </row>
    <row r="25" spans="1:12">
      <c r="A25" s="26" t="s">
        <v>20</v>
      </c>
      <c r="B25" s="16">
        <f>IF(ISERROR((POWER(VLOOKUP(VALUE(RIGHT($A25,4)),$A$3:$L$21,COLUMN(B$21),)/VLOOKUP(VALUE(LEFT($A25,4)),$A$3:$L$21,COLUMN(B$21),),1/(VALUE(RIGHT($A25,4))-VALUE(LEFT($A25,4))))-1)*100),"n.a.",(POWER(VLOOKUP(VALUE(RIGHT($A25,4)),$A$3:$L$21,COLUMN(B$21),)/VLOOKUP(VALUE(LEFT($A25,4)),$A$3:$L$21,COLUMN(B$21),),1/(VALUE(RIGHT($A25,4))-VALUE(LEFT($A25,4))))-1)*100)</f>
        <v>-2.2558347417435454</v>
      </c>
      <c r="C25" s="28">
        <f t="shared" si="0"/>
        <v>2.0319025717485673</v>
      </c>
      <c r="D25" s="9">
        <f t="shared" si="0"/>
        <v>-1.2884049678557719</v>
      </c>
      <c r="E25" s="9">
        <f t="shared" si="0"/>
        <v>-0.45986983612007482</v>
      </c>
      <c r="F25" s="9">
        <f t="shared" si="0"/>
        <v>-1.7529116347202445</v>
      </c>
      <c r="G25" s="9">
        <f t="shared" si="0"/>
        <v>-0.95339388777602174</v>
      </c>
      <c r="H25" s="9">
        <f t="shared" si="0"/>
        <v>-1.5515501926442909</v>
      </c>
      <c r="I25" s="9">
        <f t="shared" si="0"/>
        <v>-0.40895936921998555</v>
      </c>
      <c r="J25" s="9">
        <f t="shared" si="0"/>
        <v>-3.0006996962007593</v>
      </c>
      <c r="K25" s="9">
        <f t="shared" si="0"/>
        <v>-4.5950223219855086</v>
      </c>
      <c r="L25" s="9">
        <f t="shared" si="0"/>
        <v>-2.5581050021571849</v>
      </c>
    </row>
    <row r="27" spans="1:12">
      <c r="B27" s="1" t="s">
        <v>16</v>
      </c>
      <c r="C27" s="116" t="s">
        <v>260</v>
      </c>
    </row>
    <row r="33" spans="2:3">
      <c r="B33" s="116"/>
      <c r="C33" s="84"/>
    </row>
    <row r="34" spans="2:3">
      <c r="B34" s="116"/>
      <c r="C34" s="84"/>
    </row>
    <row r="35" spans="2:3">
      <c r="B35" s="116"/>
      <c r="C35" s="84"/>
    </row>
    <row r="36" spans="2:3">
      <c r="B36" s="116"/>
      <c r="C36" s="84"/>
    </row>
    <row r="37" spans="2:3">
      <c r="B37" s="116"/>
      <c r="C37" s="84"/>
    </row>
    <row r="38" spans="2:3">
      <c r="B38" s="116"/>
      <c r="C38" s="84"/>
    </row>
    <row r="39" spans="2:3">
      <c r="B39" s="116"/>
      <c r="C39" s="84"/>
    </row>
    <row r="40" spans="2:3">
      <c r="B40" s="116"/>
      <c r="C40" s="84"/>
    </row>
    <row r="41" spans="2:3">
      <c r="B41" s="116"/>
      <c r="C41" s="84"/>
    </row>
    <row r="42" spans="2:3">
      <c r="B42" s="116"/>
      <c r="C42" s="84"/>
    </row>
    <row r="43" spans="2:3">
      <c r="B43" s="116"/>
      <c r="C43" s="84"/>
    </row>
    <row r="53" spans="2:3">
      <c r="B53" s="116"/>
      <c r="C53" s="84"/>
    </row>
    <row r="54" spans="2:3">
      <c r="B54" s="116"/>
      <c r="C54" s="84"/>
    </row>
    <row r="55" spans="2:3">
      <c r="B55" s="116"/>
      <c r="C55" s="84"/>
    </row>
    <row r="56" spans="2:3">
      <c r="B56" s="116"/>
      <c r="C56" s="84"/>
    </row>
    <row r="57" spans="2:3">
      <c r="B57" s="116"/>
      <c r="C57" s="84"/>
    </row>
    <row r="58" spans="2:3">
      <c r="B58" s="116"/>
      <c r="C58" s="84"/>
    </row>
    <row r="59" spans="2:3">
      <c r="B59" s="116"/>
      <c r="C59" s="84"/>
    </row>
    <row r="60" spans="2:3">
      <c r="B60" s="116"/>
      <c r="C60" s="84"/>
    </row>
    <row r="61" spans="2:3">
      <c r="B61" s="116"/>
      <c r="C61" s="84"/>
    </row>
    <row r="62" spans="2:3">
      <c r="B62" s="116"/>
      <c r="C62" s="84"/>
    </row>
    <row r="63" spans="2:3">
      <c r="B63" s="116"/>
      <c r="C63" s="84"/>
    </row>
  </sheetData>
  <sortState ref="B53:C63">
    <sortCondition descending="1" ref="C53"/>
  </sortState>
  <mergeCells count="1">
    <mergeCell ref="B4:L4"/>
  </mergeCells>
  <pageMargins left="0.70866141732283472" right="0.70866141732283472" top="0.74803149606299213" bottom="0.74803149606299213" header="0.31496062992125984" footer="0.31496062992125984"/>
  <pageSetup scale="80" orientation="landscape" horizontalDpi="300" verticalDpi="300" r:id="rId1"/>
</worksheet>
</file>

<file path=xl/worksheets/sheet75.xml><?xml version="1.0" encoding="utf-8"?>
<worksheet xmlns="http://schemas.openxmlformats.org/spreadsheetml/2006/main" xmlns:r="http://schemas.openxmlformats.org/officeDocument/2006/relationships">
  <sheetPr codeName="Sheet62">
    <tabColor theme="6"/>
  </sheetPr>
  <dimension ref="A1:L60"/>
  <sheetViews>
    <sheetView zoomScaleNormal="100" workbookViewId="0">
      <selection activeCell="I65" sqref="I65"/>
    </sheetView>
  </sheetViews>
  <sheetFormatPr defaultRowHeight="11.25"/>
  <cols>
    <col min="1" max="1" width="9.140625" style="1"/>
    <col min="2" max="12" width="12.7109375" style="1" customWidth="1"/>
    <col min="13" max="16384" width="9.140625" style="1"/>
  </cols>
  <sheetData>
    <row r="1" spans="1:12" ht="12.75">
      <c r="B1" s="7" t="str">
        <f>'Table of Contents'!B121</f>
        <v>Table 95: Multifactor Productivity, Provincial Comparison, Business Sector Industries, 1997-2010</v>
      </c>
    </row>
    <row r="3" spans="1:12" ht="22.5" customHeight="1">
      <c r="A3" s="4"/>
      <c r="B3" s="94" t="s">
        <v>31</v>
      </c>
      <c r="C3" s="3" t="s">
        <v>32</v>
      </c>
      <c r="D3" s="3" t="s">
        <v>33</v>
      </c>
      <c r="E3" s="3" t="s">
        <v>180</v>
      </c>
      <c r="F3" s="3" t="s">
        <v>34</v>
      </c>
      <c r="G3" s="3" t="s">
        <v>35</v>
      </c>
      <c r="H3" s="3" t="s">
        <v>36</v>
      </c>
      <c r="I3" s="3" t="s">
        <v>37</v>
      </c>
      <c r="J3" s="3" t="s">
        <v>38</v>
      </c>
      <c r="K3" s="3" t="s">
        <v>39</v>
      </c>
      <c r="L3" s="3" t="s">
        <v>40</v>
      </c>
    </row>
    <row r="4" spans="1:12">
      <c r="A4" s="5"/>
      <c r="B4" s="146" t="s">
        <v>190</v>
      </c>
      <c r="C4" s="146"/>
      <c r="D4" s="146"/>
      <c r="E4" s="146"/>
      <c r="F4" s="146"/>
      <c r="G4" s="146"/>
      <c r="H4" s="146"/>
      <c r="I4" s="146"/>
      <c r="J4" s="146"/>
      <c r="K4" s="146"/>
      <c r="L4" s="146"/>
    </row>
    <row r="5" spans="1:12">
      <c r="A5" s="5">
        <v>1997</v>
      </c>
      <c r="B5" s="19">
        <f>IF(ISERROR(B34/B$44)*100,"..",(B34/B$44)*100)</f>
        <v>99.138108303590798</v>
      </c>
      <c r="C5" s="19">
        <f t="shared" ref="C5:L5" si="0">IF(ISERROR(C34/C$44)*100,"..",(C34/C$44)*100)</f>
        <v>63.163852324467683</v>
      </c>
      <c r="D5" s="21">
        <f t="shared" si="0"/>
        <v>99.44966659277344</v>
      </c>
      <c r="E5" s="21">
        <f t="shared" si="0"/>
        <v>93.532303415256095</v>
      </c>
      <c r="F5" s="21">
        <f t="shared" si="0"/>
        <v>93.094601030875339</v>
      </c>
      <c r="G5" s="21">
        <f t="shared" si="0"/>
        <v>95.783166523483416</v>
      </c>
      <c r="H5" s="21">
        <f t="shared" si="0"/>
        <v>94.262012041957476</v>
      </c>
      <c r="I5" s="21">
        <f t="shared" si="0"/>
        <v>95.036235483814238</v>
      </c>
      <c r="J5" s="21">
        <f t="shared" si="0"/>
        <v>104.45055392873486</v>
      </c>
      <c r="K5" s="21">
        <f t="shared" si="0"/>
        <v>125.67699671389553</v>
      </c>
      <c r="L5" s="21">
        <f t="shared" si="0"/>
        <v>97.100685573791196</v>
      </c>
    </row>
    <row r="6" spans="1:12">
      <c r="A6" s="5">
        <v>1998</v>
      </c>
      <c r="B6" s="19">
        <f t="shared" ref="B6:L6" si="1">IF(ISERROR(B35/B$44)*100,"..",(B35/B$44)*100)</f>
        <v>99.776223437731375</v>
      </c>
      <c r="C6" s="19">
        <f t="shared" si="1"/>
        <v>66.509502602107943</v>
      </c>
      <c r="D6" s="21">
        <f t="shared" si="1"/>
        <v>100.65454207947673</v>
      </c>
      <c r="E6" s="21">
        <f t="shared" si="1"/>
        <v>94.429465740759426</v>
      </c>
      <c r="F6" s="21">
        <f t="shared" si="1"/>
        <v>93.812292364697498</v>
      </c>
      <c r="G6" s="21">
        <f t="shared" si="1"/>
        <v>96.543156105054834</v>
      </c>
      <c r="H6" s="21">
        <f t="shared" si="1"/>
        <v>95.230771585997928</v>
      </c>
      <c r="I6" s="21">
        <f t="shared" si="1"/>
        <v>96.540233442954076</v>
      </c>
      <c r="J6" s="21">
        <f t="shared" si="1"/>
        <v>107.00974861012038</v>
      </c>
      <c r="K6" s="21">
        <f t="shared" si="1"/>
        <v>123.84162251905634</v>
      </c>
      <c r="L6" s="21">
        <f t="shared" si="1"/>
        <v>97.303771533589398</v>
      </c>
    </row>
    <row r="7" spans="1:12">
      <c r="A7" s="5">
        <v>1999</v>
      </c>
      <c r="B7" s="19">
        <f t="shared" ref="B7:L7" si="2">IF(ISERROR(B36/B$44)*100,"..",(B36/B$44)*100)</f>
        <v>102.0465371850233</v>
      </c>
      <c r="C7" s="19">
        <f t="shared" si="2"/>
        <v>67.873083805023199</v>
      </c>
      <c r="D7" s="21">
        <f t="shared" si="2"/>
        <v>101.51771954241073</v>
      </c>
      <c r="E7" s="21">
        <f t="shared" si="2"/>
        <v>97.988440540068879</v>
      </c>
      <c r="F7" s="21">
        <f t="shared" si="2"/>
        <v>96.544828774632009</v>
      </c>
      <c r="G7" s="21">
        <f t="shared" si="2"/>
        <v>99.262953658040786</v>
      </c>
      <c r="H7" s="21">
        <f t="shared" si="2"/>
        <v>99.623520597131545</v>
      </c>
      <c r="I7" s="21">
        <f t="shared" si="2"/>
        <v>94.398576232896431</v>
      </c>
      <c r="J7" s="21">
        <f t="shared" si="2"/>
        <v>105.15826510040864</v>
      </c>
      <c r="K7" s="21">
        <f t="shared" si="2"/>
        <v>120.62548346160477</v>
      </c>
      <c r="L7" s="21">
        <f t="shared" si="2"/>
        <v>97.818619805954953</v>
      </c>
    </row>
    <row r="8" spans="1:12">
      <c r="A8" s="5">
        <v>2000</v>
      </c>
      <c r="B8" s="19">
        <f t="shared" ref="B8:L8" si="3">IF(ISERROR(B37/B$44)*100,"..",(B37/B$44)*100)</f>
        <v>104.39970674263685</v>
      </c>
      <c r="C8" s="19">
        <f t="shared" si="3"/>
        <v>73.943338704108839</v>
      </c>
      <c r="D8" s="21">
        <f t="shared" si="3"/>
        <v>99.05626109920604</v>
      </c>
      <c r="E8" s="21">
        <f t="shared" si="3"/>
        <v>100.0435805176883</v>
      </c>
      <c r="F8" s="21">
        <f t="shared" si="3"/>
        <v>97.268384085588053</v>
      </c>
      <c r="G8" s="21">
        <f t="shared" si="3"/>
        <v>100.66961402308965</v>
      </c>
      <c r="H8" s="21">
        <f t="shared" si="3"/>
        <v>102.59529230514381</v>
      </c>
      <c r="I8" s="21">
        <f t="shared" si="3"/>
        <v>97.481281125193902</v>
      </c>
      <c r="J8" s="21">
        <f t="shared" si="3"/>
        <v>107.01120429139914</v>
      </c>
      <c r="K8" s="21">
        <f t="shared" si="3"/>
        <v>122.39111315056228</v>
      </c>
      <c r="L8" s="21">
        <f t="shared" si="3"/>
        <v>99.964573538888217</v>
      </c>
    </row>
    <row r="9" spans="1:12">
      <c r="A9" s="5">
        <v>2001</v>
      </c>
      <c r="B9" s="19">
        <f t="shared" ref="B9:L9" si="4">IF(ISERROR(B38/B$44)*100,"..",(B38/B$44)*100)</f>
        <v>103.63971840873967</v>
      </c>
      <c r="C9" s="19">
        <f t="shared" si="4"/>
        <v>71.997820356454255</v>
      </c>
      <c r="D9" s="21">
        <f t="shared" si="4"/>
        <v>95.70040613452737</v>
      </c>
      <c r="E9" s="21">
        <f t="shared" si="4"/>
        <v>102.06747925725257</v>
      </c>
      <c r="F9" s="21">
        <f t="shared" si="4"/>
        <v>99.792113004840445</v>
      </c>
      <c r="G9" s="21">
        <f t="shared" si="4"/>
        <v>101.08665103473757</v>
      </c>
      <c r="H9" s="21">
        <f t="shared" si="4"/>
        <v>102.05908073975681</v>
      </c>
      <c r="I9" s="21">
        <f t="shared" si="4"/>
        <v>96.514621495346233</v>
      </c>
      <c r="J9" s="21">
        <f t="shared" si="4"/>
        <v>103.73973390058846</v>
      </c>
      <c r="K9" s="21">
        <f t="shared" si="4"/>
        <v>117.44421957677376</v>
      </c>
      <c r="L9" s="21">
        <f t="shared" si="4"/>
        <v>100.97222556304921</v>
      </c>
    </row>
    <row r="10" spans="1:12">
      <c r="A10" s="5">
        <v>2002</v>
      </c>
      <c r="B10" s="19">
        <f t="shared" ref="B10:L10" si="5">IF(ISERROR(B39/B$44)*100,"..",(B39/B$44)*100)</f>
        <v>104.49009286456847</v>
      </c>
      <c r="C10" s="19">
        <f t="shared" si="5"/>
        <v>86.722832484975271</v>
      </c>
      <c r="D10" s="21">
        <f t="shared" si="5"/>
        <v>98.823517448775661</v>
      </c>
      <c r="E10" s="21">
        <f t="shared" si="5"/>
        <v>104.30809962164027</v>
      </c>
      <c r="F10" s="21">
        <f t="shared" si="5"/>
        <v>101.64676504137815</v>
      </c>
      <c r="G10" s="21">
        <f t="shared" si="5"/>
        <v>101.21103793084048</v>
      </c>
      <c r="H10" s="21">
        <f t="shared" si="5"/>
        <v>103.37788462303675</v>
      </c>
      <c r="I10" s="21">
        <f t="shared" si="5"/>
        <v>96.841274785010796</v>
      </c>
      <c r="J10" s="21">
        <f t="shared" si="5"/>
        <v>102.05604093089001</v>
      </c>
      <c r="K10" s="21">
        <f t="shared" si="5"/>
        <v>115.36607370979013</v>
      </c>
      <c r="L10" s="21">
        <f t="shared" si="5"/>
        <v>103.30590675639021</v>
      </c>
    </row>
    <row r="11" spans="1:12">
      <c r="A11" s="5">
        <v>2003</v>
      </c>
      <c r="B11" s="19">
        <f t="shared" ref="B11:L11" si="6">IF(ISERROR(B40/B$44)*100,"..",(B40/B$44)*100)</f>
        <v>103.71146551200019</v>
      </c>
      <c r="C11" s="19">
        <f t="shared" si="6"/>
        <v>92.896999796312485</v>
      </c>
      <c r="D11" s="21">
        <f t="shared" si="6"/>
        <v>98.391604675207944</v>
      </c>
      <c r="E11" s="21">
        <f t="shared" si="6"/>
        <v>104.05139421431097</v>
      </c>
      <c r="F11" s="21">
        <f t="shared" si="6"/>
        <v>103.42684439561913</v>
      </c>
      <c r="G11" s="21">
        <f t="shared" si="6"/>
        <v>101.2795479068259</v>
      </c>
      <c r="H11" s="21">
        <f t="shared" si="6"/>
        <v>101.81331380919727</v>
      </c>
      <c r="I11" s="21">
        <f t="shared" si="6"/>
        <v>96.154164393328173</v>
      </c>
      <c r="J11" s="21">
        <f t="shared" si="6"/>
        <v>106.45787648260061</v>
      </c>
      <c r="K11" s="21">
        <f t="shared" si="6"/>
        <v>113.32167672295709</v>
      </c>
      <c r="L11" s="21">
        <f t="shared" si="6"/>
        <v>102.61413035944251</v>
      </c>
    </row>
    <row r="12" spans="1:12">
      <c r="A12" s="5">
        <v>2004</v>
      </c>
      <c r="B12" s="19">
        <f t="shared" ref="B12:L12" si="7">IF(ISERROR(B41/B$44)*100,"..",(B41/B$44)*100)</f>
        <v>103.06122727034446</v>
      </c>
      <c r="C12" s="19">
        <f t="shared" si="7"/>
        <v>88.631115095426836</v>
      </c>
      <c r="D12" s="21">
        <f t="shared" si="7"/>
        <v>99.557085560514565</v>
      </c>
      <c r="E12" s="21">
        <f t="shared" si="7"/>
        <v>103.50328099077824</v>
      </c>
      <c r="F12" s="21">
        <f t="shared" si="7"/>
        <v>102.50363159256442</v>
      </c>
      <c r="G12" s="21">
        <f t="shared" si="7"/>
        <v>100.4793486187594</v>
      </c>
      <c r="H12" s="21">
        <f t="shared" si="7"/>
        <v>100.93355851130634</v>
      </c>
      <c r="I12" s="21">
        <f t="shared" si="7"/>
        <v>95.196441593358699</v>
      </c>
      <c r="J12" s="21">
        <f t="shared" si="7"/>
        <v>110.65406258838794</v>
      </c>
      <c r="K12" s="21">
        <f t="shared" si="7"/>
        <v>112.83460818015291</v>
      </c>
      <c r="L12" s="21">
        <f t="shared" si="7"/>
        <v>102.17144261362651</v>
      </c>
    </row>
    <row r="13" spans="1:12">
      <c r="A13" s="5">
        <v>2005</v>
      </c>
      <c r="B13" s="19">
        <f t="shared" ref="B13:L13" si="8">IF(ISERROR(B42/B$44)*100,"..",(B42/B$44)*100)</f>
        <v>102.94277756064621</v>
      </c>
      <c r="C13" s="19">
        <f t="shared" si="8"/>
        <v>88.185929473507343</v>
      </c>
      <c r="D13" s="21">
        <f t="shared" si="8"/>
        <v>96.264454232465042</v>
      </c>
      <c r="E13" s="21">
        <f t="shared" si="8"/>
        <v>101.61881305669272</v>
      </c>
      <c r="F13" s="21">
        <f t="shared" si="8"/>
        <v>102.89254041744175</v>
      </c>
      <c r="G13" s="21">
        <f t="shared" si="8"/>
        <v>100.38888590948505</v>
      </c>
      <c r="H13" s="21">
        <f t="shared" si="8"/>
        <v>101.61446588161873</v>
      </c>
      <c r="I13" s="21">
        <f t="shared" si="8"/>
        <v>97.549112036449131</v>
      </c>
      <c r="J13" s="21">
        <f t="shared" si="8"/>
        <v>110.23221951278872</v>
      </c>
      <c r="K13" s="21">
        <f t="shared" si="8"/>
        <v>109.50670042139161</v>
      </c>
      <c r="L13" s="21">
        <f t="shared" si="8"/>
        <v>103.47789191948758</v>
      </c>
    </row>
    <row r="14" spans="1:12">
      <c r="A14" s="5">
        <v>2006</v>
      </c>
      <c r="B14" s="19">
        <f t="shared" ref="B14:L14" si="9">IF(ISERROR(B43/B$44)*100,"..",(B43/B$44)*100)</f>
        <v>101.83488135852245</v>
      </c>
      <c r="C14" s="19">
        <f t="shared" si="9"/>
        <v>88.794142480897804</v>
      </c>
      <c r="D14" s="21">
        <f t="shared" si="9"/>
        <v>97.79895786901163</v>
      </c>
      <c r="E14" s="21">
        <f t="shared" si="9"/>
        <v>101.22901488550922</v>
      </c>
      <c r="F14" s="21">
        <f t="shared" si="9"/>
        <v>102.09879912827675</v>
      </c>
      <c r="G14" s="21">
        <f t="shared" si="9"/>
        <v>100.10313965406617</v>
      </c>
      <c r="H14" s="21">
        <f t="shared" si="9"/>
        <v>100.73405226677758</v>
      </c>
      <c r="I14" s="21">
        <f t="shared" si="9"/>
        <v>99.082727599075142</v>
      </c>
      <c r="J14" s="21">
        <f t="shared" si="9"/>
        <v>101.6444481503876</v>
      </c>
      <c r="K14" s="21">
        <f t="shared" si="9"/>
        <v>107.06837011051617</v>
      </c>
      <c r="L14" s="21">
        <f t="shared" si="9"/>
        <v>103.06656752524661</v>
      </c>
    </row>
    <row r="15" spans="1:12">
      <c r="A15" s="5">
        <v>2007</v>
      </c>
      <c r="B15" s="19">
        <f t="shared" ref="B15:L15" si="10">IF(ISERROR(B44/B$44)*100,"..",(B44/B$44)*100)</f>
        <v>100</v>
      </c>
      <c r="C15" s="19">
        <f t="shared" si="10"/>
        <v>100</v>
      </c>
      <c r="D15" s="21">
        <f t="shared" si="10"/>
        <v>100</v>
      </c>
      <c r="E15" s="21">
        <f t="shared" si="10"/>
        <v>100</v>
      </c>
      <c r="F15" s="21">
        <f t="shared" si="10"/>
        <v>100</v>
      </c>
      <c r="G15" s="21">
        <f t="shared" si="10"/>
        <v>100</v>
      </c>
      <c r="H15" s="21">
        <f t="shared" si="10"/>
        <v>100</v>
      </c>
      <c r="I15" s="21">
        <f t="shared" si="10"/>
        <v>100</v>
      </c>
      <c r="J15" s="21">
        <f t="shared" si="10"/>
        <v>100</v>
      </c>
      <c r="K15" s="21">
        <f t="shared" si="10"/>
        <v>100</v>
      </c>
      <c r="L15" s="21">
        <f t="shared" si="10"/>
        <v>100</v>
      </c>
    </row>
    <row r="16" spans="1:12">
      <c r="A16" s="5">
        <v>2008</v>
      </c>
      <c r="B16" s="19">
        <f t="shared" ref="B16:L16" si="11">IF(ISERROR(B45/B$44)*100,"..",(B45/B$44)*100)</f>
        <v>97.304857995946094</v>
      </c>
      <c r="C16" s="19">
        <f t="shared" si="11"/>
        <v>97.39071117418824</v>
      </c>
      <c r="D16" s="21">
        <f t="shared" si="11"/>
        <v>98.404433190667973</v>
      </c>
      <c r="E16" s="21">
        <f t="shared" si="11"/>
        <v>102.73990575741306</v>
      </c>
      <c r="F16" s="21">
        <f t="shared" si="11"/>
        <v>97.902986413642608</v>
      </c>
      <c r="G16" s="21">
        <f t="shared" si="11"/>
        <v>98.658759925951159</v>
      </c>
      <c r="H16" s="21">
        <f t="shared" si="11"/>
        <v>97.124788812101698</v>
      </c>
      <c r="I16" s="21">
        <f t="shared" si="11"/>
        <v>101.38907368582085</v>
      </c>
      <c r="J16" s="21">
        <f t="shared" si="11"/>
        <v>99.092255996561988</v>
      </c>
      <c r="K16" s="21">
        <f t="shared" si="11"/>
        <v>95.409752097760361</v>
      </c>
      <c r="L16" s="21">
        <f t="shared" si="11"/>
        <v>96.424815830987797</v>
      </c>
    </row>
    <row r="17" spans="1:12">
      <c r="A17" s="5">
        <v>2009</v>
      </c>
      <c r="B17" s="19">
        <f t="shared" ref="B17:L18" si="12">IF(ISERROR(B46/B$44)*100,"..",(B46/B$44)*100)</f>
        <v>94.977057831325723</v>
      </c>
      <c r="C17" s="19">
        <f t="shared" si="12"/>
        <v>87.881608315718466</v>
      </c>
      <c r="D17" s="21">
        <f t="shared" si="12"/>
        <v>98.535485455668265</v>
      </c>
      <c r="E17" s="21">
        <f t="shared" si="12"/>
        <v>102.45291589688743</v>
      </c>
      <c r="F17" s="21">
        <f t="shared" si="12"/>
        <v>95.217307905296551</v>
      </c>
      <c r="G17" s="21">
        <f t="shared" si="12"/>
        <v>98.452184600499464</v>
      </c>
      <c r="H17" s="21">
        <f t="shared" si="12"/>
        <v>95.374816826991804</v>
      </c>
      <c r="I17" s="21">
        <f t="shared" si="12"/>
        <v>100.79003625705758</v>
      </c>
      <c r="J17" s="21">
        <f t="shared" si="12"/>
        <v>90.042170702110496</v>
      </c>
      <c r="K17" s="21">
        <f t="shared" si="12"/>
        <v>91.661136331969956</v>
      </c>
      <c r="L17" s="21">
        <f t="shared" si="12"/>
        <v>94.745503148356008</v>
      </c>
    </row>
    <row r="18" spans="1:12">
      <c r="A18" s="5">
        <v>2010</v>
      </c>
      <c r="B18" s="87">
        <f>IF(ISERROR(B47/B$44)*100,"..",(B47/B$44)*100)</f>
        <v>96.116886995872463</v>
      </c>
      <c r="C18" s="21">
        <f t="shared" si="12"/>
        <v>92.172927574889201</v>
      </c>
      <c r="D18" s="21">
        <f t="shared" si="12"/>
        <v>99.611027578563622</v>
      </c>
      <c r="E18" s="21">
        <f t="shared" si="12"/>
        <v>102.67302099453035</v>
      </c>
      <c r="F18" s="21">
        <f t="shared" si="12"/>
        <v>98.576725692643748</v>
      </c>
      <c r="G18" s="21">
        <f t="shared" si="12"/>
        <v>98.865773321043775</v>
      </c>
      <c r="H18" s="21">
        <f t="shared" si="12"/>
        <v>96.764658273235014</v>
      </c>
      <c r="I18" s="21">
        <f t="shared" si="12"/>
        <v>100.93534545404094</v>
      </c>
      <c r="J18" s="21">
        <f t="shared" si="12"/>
        <v>89.619712331022257</v>
      </c>
      <c r="K18" s="21">
        <f t="shared" si="12"/>
        <v>93.883219778069503</v>
      </c>
      <c r="L18" s="21">
        <f t="shared" si="12"/>
        <v>94.441437585979429</v>
      </c>
    </row>
    <row r="19" spans="1:12">
      <c r="A19" s="5">
        <v>2011</v>
      </c>
      <c r="B19" s="87" t="s">
        <v>25</v>
      </c>
      <c r="C19" s="21" t="s">
        <v>25</v>
      </c>
      <c r="D19" s="21" t="s">
        <v>25</v>
      </c>
      <c r="E19" s="21" t="s">
        <v>25</v>
      </c>
      <c r="F19" s="21" t="s">
        <v>25</v>
      </c>
      <c r="G19" s="21" t="s">
        <v>25</v>
      </c>
      <c r="H19" s="21" t="s">
        <v>25</v>
      </c>
      <c r="I19" s="21" t="s">
        <v>25</v>
      </c>
      <c r="J19" s="21" t="s">
        <v>25</v>
      </c>
      <c r="K19" s="21" t="s">
        <v>25</v>
      </c>
      <c r="L19" s="21" t="s">
        <v>25</v>
      </c>
    </row>
    <row r="20" spans="1:12">
      <c r="A20" s="5">
        <v>2012</v>
      </c>
      <c r="B20" s="87" t="s">
        <v>25</v>
      </c>
      <c r="C20" s="21" t="s">
        <v>25</v>
      </c>
      <c r="D20" s="21" t="s">
        <v>25</v>
      </c>
      <c r="E20" s="21" t="s">
        <v>25</v>
      </c>
      <c r="F20" s="21" t="s">
        <v>25</v>
      </c>
      <c r="G20" s="21" t="s">
        <v>25</v>
      </c>
      <c r="H20" s="21" t="s">
        <v>25</v>
      </c>
      <c r="I20" s="21" t="s">
        <v>25</v>
      </c>
      <c r="J20" s="21" t="s">
        <v>25</v>
      </c>
      <c r="K20" s="21" t="s">
        <v>25</v>
      </c>
      <c r="L20" s="21" t="s">
        <v>25</v>
      </c>
    </row>
    <row r="22" spans="1:12">
      <c r="A22" s="4"/>
      <c r="B22" s="31" t="s">
        <v>17</v>
      </c>
      <c r="C22" s="2"/>
      <c r="D22" s="2"/>
      <c r="E22" s="2"/>
      <c r="F22" s="2"/>
      <c r="G22" s="2"/>
      <c r="H22" s="2"/>
      <c r="I22" s="2"/>
      <c r="J22" s="2"/>
      <c r="K22" s="2"/>
      <c r="L22" s="2"/>
    </row>
    <row r="23" spans="1:12">
      <c r="A23" s="26" t="s">
        <v>18</v>
      </c>
      <c r="B23" s="15">
        <f>IF(ISERROR((POWER(VLOOKUP(VALUE(RIGHT($A23,4)),$A$3:$L$21,COLUMN(B$21),)/VLOOKUP(VALUE(LEFT($A23,4)),$A$3:$L$21,COLUMN(B$21),),1/(VALUE(RIGHT($A23,4))-VALUE(LEFT($A23,4))))-1)*100),"n.a.",(POWER(VLOOKUP(VALUE(RIGHT($A23,4)),$A$3:$L$21,COLUMN(B$21),)/VLOOKUP(VALUE(LEFT($A23,4)),$A$3:$L$21,COLUMN(B$21),),1/(VALUE(RIGHT($A23,4))-VALUE(LEFT($A23,4))))-1)*100)</f>
        <v>-0.23778520853805496</v>
      </c>
      <c r="C23" s="28">
        <f t="shared" ref="C23:L25" si="13">IF(ISERROR((POWER(VLOOKUP(VALUE(RIGHT($A23,4)),$A$3:$L$21,COLUMN(C$21),)/VLOOKUP(VALUE(LEFT($A23,4)),$A$3:$L$21,COLUMN(C$21),),1/(VALUE(RIGHT($A23,4))-VALUE(LEFT($A23,4))))-1)*100),"n.a.",(POWER(VLOOKUP(VALUE(RIGHT($A23,4)),$A$3:$L$21,COLUMN(C$21),)/VLOOKUP(VALUE(LEFT($A23,4)),$A$3:$L$21,COLUMN(C$21),),1/(VALUE(RIGHT($A23,4))-VALUE(LEFT($A23,4))))-1)*100)</f>
        <v>2.949857947544432</v>
      </c>
      <c r="D23" s="9">
        <f t="shared" si="13"/>
        <v>1.2471734107544208E-2</v>
      </c>
      <c r="E23" s="9">
        <f t="shared" si="13"/>
        <v>0.71982853419672033</v>
      </c>
      <c r="F23" s="9">
        <f t="shared" si="13"/>
        <v>0.44111617707132122</v>
      </c>
      <c r="G23" s="9">
        <f t="shared" si="13"/>
        <v>0.24395979404294721</v>
      </c>
      <c r="H23" s="9">
        <f t="shared" si="13"/>
        <v>0.20176912824987348</v>
      </c>
      <c r="I23" s="9">
        <f t="shared" si="13"/>
        <v>0.46432020117244122</v>
      </c>
      <c r="J23" s="9">
        <f t="shared" si="13"/>
        <v>-1.1710772791505231</v>
      </c>
      <c r="K23" s="9">
        <f t="shared" si="13"/>
        <v>-2.2185841003297679</v>
      </c>
      <c r="L23" s="9">
        <f t="shared" si="13"/>
        <v>-0.21337588660107487</v>
      </c>
    </row>
    <row r="24" spans="1:12">
      <c r="A24" s="26" t="s">
        <v>19</v>
      </c>
      <c r="B24" s="16">
        <f>IF(ISERROR((POWER(VLOOKUP(VALUE(RIGHT($A24,4)),$A$3:$L$21,COLUMN(B$21),)/VLOOKUP(VALUE(LEFT($A24,4)),$A$3:$L$21,COLUMN(B$21),),1/(VALUE(RIGHT($A24,4))-VALUE(LEFT($A24,4))))-1)*100),"n.a.",(POWER(VLOOKUP(VALUE(RIGHT($A24,4)),$A$3:$L$21,COLUMN(B$21),)/VLOOKUP(VALUE(LEFT($A24,4)),$A$3:$L$21,COLUMN(B$21),),1/(VALUE(RIGHT($A24,4))-VALUE(LEFT($A24,4))))-1)*100)</f>
        <v>1.7387077371564974</v>
      </c>
      <c r="C24" s="28">
        <f t="shared" si="13"/>
        <v>5.3926073534053209</v>
      </c>
      <c r="D24" s="9">
        <f t="shared" si="13"/>
        <v>-0.13203509470484098</v>
      </c>
      <c r="E24" s="9">
        <f t="shared" si="13"/>
        <v>2.2686521598727527</v>
      </c>
      <c r="F24" s="9">
        <f t="shared" si="13"/>
        <v>1.472665504393067</v>
      </c>
      <c r="G24" s="9">
        <f t="shared" si="13"/>
        <v>1.6723989999127387</v>
      </c>
      <c r="H24" s="9">
        <f t="shared" si="13"/>
        <v>2.864039656018047</v>
      </c>
      <c r="I24" s="9">
        <f t="shared" si="13"/>
        <v>0.85033249809769451</v>
      </c>
      <c r="J24" s="9">
        <f t="shared" si="13"/>
        <v>0.81059267955672087</v>
      </c>
      <c r="K24" s="9">
        <f t="shared" si="13"/>
        <v>-0.87922319034222651</v>
      </c>
      <c r="L24" s="9">
        <f t="shared" si="13"/>
        <v>0.97362326446053249</v>
      </c>
    </row>
    <row r="25" spans="1:12">
      <c r="A25" s="26" t="s">
        <v>20</v>
      </c>
      <c r="B25" s="16">
        <f>IF(ISERROR((POWER(VLOOKUP(VALUE(RIGHT($A25,4)),$A$3:$L$21,COLUMN(B$21),)/VLOOKUP(VALUE(LEFT($A25,4)),$A$3:$L$21,COLUMN(B$21),),1/(VALUE(RIGHT($A25,4))-VALUE(LEFT($A25,4))))-1)*100),"n.a.",(POWER(VLOOKUP(VALUE(RIGHT($A25,4)),$A$3:$L$21,COLUMN(B$21),)/VLOOKUP(VALUE(LEFT($A25,4)),$A$3:$L$21,COLUMN(B$21),),1/(VALUE(RIGHT($A25,4))-VALUE(LEFT($A25,4))))-1)*100)</f>
        <v>-0.82321133188476558</v>
      </c>
      <c r="C25" s="28">
        <f t="shared" si="13"/>
        <v>2.2281337648676569</v>
      </c>
      <c r="D25" s="9">
        <f t="shared" si="13"/>
        <v>5.5864543165373703E-2</v>
      </c>
      <c r="E25" s="9">
        <f t="shared" si="13"/>
        <v>0.25977171317181913</v>
      </c>
      <c r="F25" s="9">
        <f t="shared" si="13"/>
        <v>0.13370111965520515</v>
      </c>
      <c r="G25" s="9">
        <f t="shared" si="13"/>
        <v>-0.18064565418202116</v>
      </c>
      <c r="H25" s="9">
        <f t="shared" si="13"/>
        <v>-0.58339381645382549</v>
      </c>
      <c r="I25" s="9">
        <f t="shared" si="13"/>
        <v>0.34880488063857573</v>
      </c>
      <c r="J25" s="9">
        <f t="shared" si="13"/>
        <v>-1.757947023994888</v>
      </c>
      <c r="K25" s="9">
        <f t="shared" si="13"/>
        <v>-2.6168520723765187</v>
      </c>
      <c r="L25" s="9">
        <f t="shared" si="13"/>
        <v>-0.56674713742481675</v>
      </c>
    </row>
    <row r="27" spans="1:12">
      <c r="B27" s="1" t="s">
        <v>16</v>
      </c>
      <c r="C27" s="116" t="s">
        <v>188</v>
      </c>
    </row>
    <row r="30" spans="1:12" hidden="1">
      <c r="B30" s="60" t="s">
        <v>185</v>
      </c>
    </row>
    <row r="31" spans="1:12" hidden="1">
      <c r="B31" s="60"/>
    </row>
    <row r="32" spans="1:12" ht="22.5" hidden="1">
      <c r="A32" s="4"/>
      <c r="B32" s="3" t="s">
        <v>31</v>
      </c>
      <c r="C32" s="3" t="s">
        <v>32</v>
      </c>
      <c r="D32" s="3" t="s">
        <v>33</v>
      </c>
      <c r="E32" s="3" t="str">
        <f>E3</f>
        <v>Nova Scotia</v>
      </c>
      <c r="F32" s="3" t="s">
        <v>34</v>
      </c>
      <c r="G32" s="3" t="s">
        <v>35</v>
      </c>
      <c r="H32" s="3" t="s">
        <v>36</v>
      </c>
      <c r="I32" s="3" t="s">
        <v>37</v>
      </c>
      <c r="J32" s="3" t="s">
        <v>38</v>
      </c>
      <c r="K32" s="3" t="s">
        <v>39</v>
      </c>
      <c r="L32" s="3" t="s">
        <v>40</v>
      </c>
    </row>
    <row r="33" spans="1:12" hidden="1">
      <c r="A33" s="5"/>
      <c r="B33" s="146"/>
      <c r="C33" s="146"/>
      <c r="D33" s="146"/>
      <c r="E33" s="146"/>
      <c r="F33" s="146"/>
      <c r="G33" s="146"/>
      <c r="H33" s="146"/>
      <c r="I33" s="146"/>
      <c r="J33" s="146"/>
      <c r="K33" s="146"/>
      <c r="L33" s="146"/>
    </row>
    <row r="34" spans="1:12" ht="12" hidden="1">
      <c r="A34" s="5">
        <v>1997</v>
      </c>
      <c r="B34" s="62">
        <v>94.877097906768554</v>
      </c>
      <c r="C34" s="61">
        <v>72.833636159320406</v>
      </c>
      <c r="D34" s="63">
        <v>100.63259067515253</v>
      </c>
      <c r="E34" s="64">
        <v>89.668458216362254</v>
      </c>
      <c r="F34" s="65">
        <v>91.58554960500598</v>
      </c>
      <c r="G34" s="66">
        <v>94.636180031701898</v>
      </c>
      <c r="H34" s="67">
        <v>91.18115822715221</v>
      </c>
      <c r="I34" s="68">
        <v>98.135121677756558</v>
      </c>
      <c r="J34" s="69">
        <v>102.34522520613862</v>
      </c>
      <c r="K34" s="70">
        <v>108.93638276214361</v>
      </c>
      <c r="L34" s="72">
        <v>93.992469500745315</v>
      </c>
    </row>
    <row r="35" spans="1:12" ht="12" hidden="1">
      <c r="A35" s="5">
        <v>1998</v>
      </c>
      <c r="B35" s="62">
        <v>95.4877865016351</v>
      </c>
      <c r="C35" s="61">
        <v>76.691473610181319</v>
      </c>
      <c r="D35" s="63">
        <v>101.85179779592079</v>
      </c>
      <c r="E35" s="64">
        <v>90.528558519254688</v>
      </c>
      <c r="F35" s="65">
        <v>92.291607255256309</v>
      </c>
      <c r="G35" s="66">
        <v>95.387068872343619</v>
      </c>
      <c r="H35" s="67">
        <v>92.118254893727695</v>
      </c>
      <c r="I35" s="68">
        <v>99.688161126045969</v>
      </c>
      <c r="J35" s="69">
        <v>104.85283618722983</v>
      </c>
      <c r="K35" s="70">
        <v>107.34548680641095</v>
      </c>
      <c r="L35" s="72">
        <v>94.189054630598548</v>
      </c>
    </row>
    <row r="36" spans="1:12" ht="12" hidden="1">
      <c r="A36" s="5">
        <v>1999</v>
      </c>
      <c r="B36" s="62">
        <v>97.660520915946051</v>
      </c>
      <c r="C36" s="61">
        <v>78.263806100236664</v>
      </c>
      <c r="D36" s="63">
        <v>102.72524249697889</v>
      </c>
      <c r="E36" s="64">
        <v>93.940511089995226</v>
      </c>
      <c r="F36" s="65">
        <v>94.979849603881263</v>
      </c>
      <c r="G36" s="66">
        <v>98.074297330290406</v>
      </c>
      <c r="H36" s="67">
        <v>96.367431565853636</v>
      </c>
      <c r="I36" s="68">
        <v>97.476670005515999</v>
      </c>
      <c r="J36" s="69">
        <v>103.03867159317524</v>
      </c>
      <c r="K36" s="70">
        <v>104.55774867978775</v>
      </c>
      <c r="L36" s="72">
        <v>94.68742248713707</v>
      </c>
    </row>
    <row r="37" spans="1:12" ht="12" hidden="1">
      <c r="A37" s="5">
        <v>2000</v>
      </c>
      <c r="B37" s="62">
        <v>99.912549952300395</v>
      </c>
      <c r="C37" s="61">
        <v>85.263359174409644</v>
      </c>
      <c r="D37" s="63">
        <v>100.23450574073405</v>
      </c>
      <c r="E37" s="64">
        <v>95.910752669460948</v>
      </c>
      <c r="F37" s="65">
        <v>95.691676176955596</v>
      </c>
      <c r="G37" s="66">
        <v>99.464113186060715</v>
      </c>
      <c r="H37" s="67">
        <v>99.242074069799216</v>
      </c>
      <c r="I37" s="68">
        <v>100.65989394280832</v>
      </c>
      <c r="J37" s="69">
        <v>104.85426252747121</v>
      </c>
      <c r="K37" s="70">
        <v>106.08819034088461</v>
      </c>
      <c r="L37" s="72">
        <v>96.764683729947322</v>
      </c>
    </row>
    <row r="38" spans="1:12" ht="12" hidden="1">
      <c r="A38" s="5">
        <v>2001</v>
      </c>
      <c r="B38" s="62">
        <v>99.185226334803517</v>
      </c>
      <c r="C38" s="61">
        <v>83.02000050865793</v>
      </c>
      <c r="D38" s="63">
        <v>96.838733883513697</v>
      </c>
      <c r="E38" s="64">
        <v>97.851043595014758</v>
      </c>
      <c r="F38" s="65">
        <v>98.174495777279361</v>
      </c>
      <c r="G38" s="66">
        <v>99.876156253195262</v>
      </c>
      <c r="H38" s="67">
        <v>98.723388010297114</v>
      </c>
      <c r="I38" s="68">
        <v>99.661714038973301</v>
      </c>
      <c r="J38" s="69">
        <v>101.64873262543568</v>
      </c>
      <c r="K38" s="70">
        <v>101.80024023125065</v>
      </c>
      <c r="L38" s="72">
        <v>97.740080572808324</v>
      </c>
    </row>
    <row r="39" spans="1:12" ht="12" hidden="1">
      <c r="A39" s="5">
        <v>2002</v>
      </c>
      <c r="B39" s="62">
        <v>99.999051229020935</v>
      </c>
      <c r="C39" s="61">
        <v>99.999271663638396</v>
      </c>
      <c r="D39" s="63">
        <v>99.998993674093256</v>
      </c>
      <c r="E39" s="64">
        <v>99.999103315417827</v>
      </c>
      <c r="F39" s="65">
        <v>99.999084144503954</v>
      </c>
      <c r="G39" s="66">
        <v>99.999053638199669</v>
      </c>
      <c r="H39" s="67">
        <v>99.999088188417716</v>
      </c>
      <c r="I39" s="68">
        <v>99.999018648783206</v>
      </c>
      <c r="J39" s="69">
        <v>99.998976547747944</v>
      </c>
      <c r="K39" s="70">
        <v>99.998910636172383</v>
      </c>
      <c r="L39" s="72">
        <v>99.999060075304996</v>
      </c>
    </row>
    <row r="40" spans="1:12" ht="12" hidden="1">
      <c r="A40" s="5">
        <v>2003</v>
      </c>
      <c r="B40" s="62">
        <v>99.253889708122372</v>
      </c>
      <c r="C40" s="61">
        <v>107.11864515008594</v>
      </c>
      <c r="D40" s="63">
        <v>99.561943427079484</v>
      </c>
      <c r="E40" s="64">
        <v>99.75300247912358</v>
      </c>
      <c r="F40" s="65">
        <v>101.7503086429538</v>
      </c>
      <c r="G40" s="66">
        <v>100.06674321933014</v>
      </c>
      <c r="H40" s="67">
        <v>98.485653711008297</v>
      </c>
      <c r="I40" s="68">
        <v>99.289503361792399</v>
      </c>
      <c r="J40" s="69">
        <v>104.31208771772398</v>
      </c>
      <c r="K40" s="70">
        <v>98.226834452792417</v>
      </c>
      <c r="L40" s="72">
        <v>99.329427605593651</v>
      </c>
    </row>
    <row r="41" spans="1:12" ht="12" hidden="1">
      <c r="A41" s="5">
        <v>2004</v>
      </c>
      <c r="B41" s="62">
        <v>98.631599063566469</v>
      </c>
      <c r="C41" s="61">
        <v>102.19969415568053</v>
      </c>
      <c r="D41" s="63">
        <v>100.74128735943309</v>
      </c>
      <c r="E41" s="64">
        <v>99.227531963723408</v>
      </c>
      <c r="F41" s="65">
        <v>100.84206099986974</v>
      </c>
      <c r="G41" s="66">
        <v>99.276126176322549</v>
      </c>
      <c r="H41" s="67">
        <v>97.634652281265176</v>
      </c>
      <c r="I41" s="68">
        <v>98.300551694777212</v>
      </c>
      <c r="J41" s="69">
        <v>108.42369455799682</v>
      </c>
      <c r="K41" s="70">
        <v>97.804645137343499</v>
      </c>
      <c r="L41" s="72">
        <v>98.900910399962356</v>
      </c>
    </row>
    <row r="42" spans="1:12" ht="12" hidden="1">
      <c r="A42" s="5">
        <v>2005</v>
      </c>
      <c r="B42" s="62">
        <v>98.518240387509664</v>
      </c>
      <c r="C42" s="61">
        <v>101.68635485769593</v>
      </c>
      <c r="D42" s="63">
        <v>97.409491165117146</v>
      </c>
      <c r="E42" s="64">
        <v>97.420911918695623</v>
      </c>
      <c r="F42" s="65">
        <v>101.22466566306407</v>
      </c>
      <c r="G42" s="66">
        <v>99.186746742004672</v>
      </c>
      <c r="H42" s="67">
        <v>98.293304916887394</v>
      </c>
      <c r="I42" s="68">
        <v>100.72993664489618</v>
      </c>
      <c r="J42" s="69">
        <v>108.01035424576344</v>
      </c>
      <c r="K42" s="70">
        <v>94.920026289943522</v>
      </c>
      <c r="L42" s="72">
        <v>100.16553995236748</v>
      </c>
    </row>
    <row r="43" spans="1:12" ht="12" hidden="1">
      <c r="A43" s="5">
        <v>2006</v>
      </c>
      <c r="B43" s="62">
        <v>97.457962173227614</v>
      </c>
      <c r="C43" s="61">
        <v>102.38767948020447</v>
      </c>
      <c r="D43" s="63">
        <v>98.962247264123974</v>
      </c>
      <c r="E43" s="64">
        <v>97.047216417255839</v>
      </c>
      <c r="F43" s="65">
        <v>100.44379081739763</v>
      </c>
      <c r="G43" s="66">
        <v>98.904422247495759</v>
      </c>
      <c r="H43" s="67">
        <v>97.441666686584853</v>
      </c>
      <c r="I43" s="68">
        <v>102.31355945022959</v>
      </c>
      <c r="J43" s="69">
        <v>99.595679923371208</v>
      </c>
      <c r="K43" s="70">
        <v>92.806490074157296</v>
      </c>
      <c r="L43" s="72">
        <v>99.767382149957058</v>
      </c>
    </row>
    <row r="44" spans="1:12" ht="12" hidden="1">
      <c r="A44" s="5">
        <v>2007</v>
      </c>
      <c r="B44" s="62">
        <v>95.701945024234533</v>
      </c>
      <c r="C44" s="61">
        <v>115.30904699285884</v>
      </c>
      <c r="D44" s="63">
        <v>101.1894701338949</v>
      </c>
      <c r="E44" s="64">
        <v>95.868972474953921</v>
      </c>
      <c r="F44" s="65">
        <v>98.379012951171177</v>
      </c>
      <c r="G44" s="66">
        <v>98.802517672559617</v>
      </c>
      <c r="H44" s="67">
        <v>96.73160613903093</v>
      </c>
      <c r="I44" s="68">
        <v>103.26074173515649</v>
      </c>
      <c r="J44" s="69">
        <v>97.984377637640236</v>
      </c>
      <c r="K44" s="70">
        <v>86.679651495920098</v>
      </c>
      <c r="L44" s="72">
        <v>96.798976181600892</v>
      </c>
    </row>
    <row r="45" spans="1:12" ht="12" hidden="1">
      <c r="A45" s="5">
        <v>2008</v>
      </c>
      <c r="B45" s="62">
        <v>93.122641705189807</v>
      </c>
      <c r="C45" s="61">
        <v>112.30030091452414</v>
      </c>
      <c r="D45" s="63">
        <v>99.574924533899534</v>
      </c>
      <c r="E45" s="64">
        <v>98.495691971367918</v>
      </c>
      <c r="F45" s="65">
        <v>96.315991683460823</v>
      </c>
      <c r="G45" s="66">
        <v>97.477338711366059</v>
      </c>
      <c r="H45" s="67">
        <v>93.950368177087796</v>
      </c>
      <c r="I45" s="68">
        <v>104.69510952638296</v>
      </c>
      <c r="J45" s="69">
        <v>97.094930325328505</v>
      </c>
      <c r="K45" s="70">
        <v>82.700840611459995</v>
      </c>
      <c r="L45" s="72">
        <v>93.338234509390404</v>
      </c>
    </row>
    <row r="46" spans="1:12" ht="12" hidden="1">
      <c r="A46" s="5">
        <v>2009</v>
      </c>
      <c r="B46" s="62">
        <v>90.894891671370786</v>
      </c>
      <c r="C46" s="61">
        <v>101.33544503085194</v>
      </c>
      <c r="D46" s="63">
        <v>99.707535626451786</v>
      </c>
      <c r="E46" s="64">
        <v>98.220557740974698</v>
      </c>
      <c r="F46" s="65">
        <v>93.673847675908235</v>
      </c>
      <c r="G46" s="66">
        <v>97.273237088929505</v>
      </c>
      <c r="H46" s="67">
        <v>92.257592168907905</v>
      </c>
      <c r="I46" s="68">
        <v>104.07653903417082</v>
      </c>
      <c r="J46" s="69">
        <v>88.227260573884607</v>
      </c>
      <c r="K46" s="70">
        <v>79.451553529751749</v>
      </c>
      <c r="L46" s="72">
        <v>91.712677025715067</v>
      </c>
    </row>
    <row r="47" spans="1:12" ht="12" hidden="1">
      <c r="A47" s="5">
        <v>2010</v>
      </c>
      <c r="B47" s="62">
        <v>91.985730351795496</v>
      </c>
      <c r="C47" s="61">
        <v>106.28372437202273</v>
      </c>
      <c r="D47" s="63">
        <v>100.79587100167645</v>
      </c>
      <c r="E47" s="64">
        <v>98.431570236449957</v>
      </c>
      <c r="F47" s="65">
        <v>96.978809736006482</v>
      </c>
      <c r="G47" s="66">
        <v>97.681873157637</v>
      </c>
      <c r="H47" s="67">
        <v>93.602008122644904</v>
      </c>
      <c r="I47" s="68">
        <v>104.22658638878524</v>
      </c>
      <c r="J47" s="69">
        <v>87.813317368195683</v>
      </c>
      <c r="K47" s="70">
        <v>81.377647716779379</v>
      </c>
      <c r="L47" s="72">
        <v>91.418344674413703</v>
      </c>
    </row>
    <row r="48" spans="1:12" hidden="1"/>
    <row r="50" spans="2:2">
      <c r="B50" s="116"/>
    </row>
    <row r="51" spans="2:2">
      <c r="B51" s="116"/>
    </row>
    <row r="52" spans="2:2">
      <c r="B52" s="116"/>
    </row>
    <row r="53" spans="2:2">
      <c r="B53" s="116"/>
    </row>
    <row r="54" spans="2:2">
      <c r="B54" s="116"/>
    </row>
    <row r="55" spans="2:2">
      <c r="B55" s="116"/>
    </row>
    <row r="56" spans="2:2">
      <c r="B56" s="116"/>
    </row>
    <row r="57" spans="2:2">
      <c r="B57" s="116"/>
    </row>
    <row r="58" spans="2:2">
      <c r="B58" s="116"/>
    </row>
    <row r="59" spans="2:2">
      <c r="B59" s="116"/>
    </row>
    <row r="60" spans="2:2">
      <c r="B60" s="116"/>
    </row>
  </sheetData>
  <sortState ref="B50:C60">
    <sortCondition descending="1" ref="C50"/>
  </sortState>
  <mergeCells count="2">
    <mergeCell ref="B4:L4"/>
    <mergeCell ref="B33:L33"/>
  </mergeCells>
  <pageMargins left="0.70866141732283472" right="0.70866141732283472" top="0.74803149606299213" bottom="0.74803149606299213" header="0.31496062992125984" footer="0.31496062992125984"/>
  <pageSetup scale="80" orientation="landscape" horizontalDpi="300" verticalDpi="300" r:id="rId1"/>
</worksheet>
</file>

<file path=xl/worksheets/sheet8.xml><?xml version="1.0" encoding="utf-8"?>
<worksheet xmlns="http://schemas.openxmlformats.org/spreadsheetml/2006/main" xmlns:r="http://schemas.openxmlformats.org/officeDocument/2006/relationships">
  <sheetPr codeName="Sheet7">
    <tabColor theme="5"/>
  </sheetPr>
  <dimension ref="A1:R49"/>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Contents'!B13</f>
        <v>Table 6: Average Weekly Hours Worked, Canada, Business Sector Industries, 1997-2010</v>
      </c>
      <c r="H1" s="7"/>
      <c r="J1" s="7" t="str">
        <f>B1 &amp; " (continued)"</f>
        <v>Table 6: Average Weekly Hours Worked,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96</v>
      </c>
      <c r="C4" s="142"/>
      <c r="D4" s="142"/>
      <c r="E4" s="142"/>
      <c r="F4" s="142"/>
      <c r="G4" s="142"/>
      <c r="H4" s="142"/>
      <c r="I4" s="142"/>
      <c r="J4" s="142" t="s">
        <v>96</v>
      </c>
      <c r="K4" s="142"/>
      <c r="L4" s="142"/>
      <c r="M4" s="142"/>
      <c r="N4" s="142"/>
      <c r="O4" s="142"/>
      <c r="P4" s="142"/>
      <c r="Q4" s="142"/>
      <c r="R4" s="55"/>
    </row>
    <row r="5" spans="1:18">
      <c r="A5" s="5">
        <v>1997</v>
      </c>
      <c r="B5" s="87">
        <f>IF(ISERROR(((Hrs_Wkd_Can!B5*1000)/Jobs_Can!B5)/52),"..",((Hrs_Wkd_Can!B5*1000)/Jobs_Can!B5)/52)</f>
        <v>34.925885879834944</v>
      </c>
      <c r="C5" s="21">
        <f>IF(ISERROR(((Hrs_Wkd_Can!C5*1000)/Jobs_Can!C5)/52),"..",((Hrs_Wkd_Can!C5*1000)/Jobs_Can!C5)/52)</f>
        <v>40.290356823744226</v>
      </c>
      <c r="D5" s="21">
        <f>IF(ISERROR(((Hrs_Wkd_Can!D5*1000)/Jobs_Can!D5)/52),"..",((Hrs_Wkd_Can!D5*1000)/Jobs_Can!D5)/52)</f>
        <v>41.556185766858455</v>
      </c>
      <c r="E5" s="21">
        <f>IF(ISERROR(((Hrs_Wkd_Can!E5*1000)/Jobs_Can!E5)/52),"..",((Hrs_Wkd_Can!E5*1000)/Jobs_Can!E5)/52)</f>
        <v>35.102490909138652</v>
      </c>
      <c r="F5" s="21">
        <f>IF(ISERROR(((Hrs_Wkd_Can!F5*1000)/Jobs_Can!F5)/52),"..",((Hrs_Wkd_Can!F5*1000)/Jobs_Can!F5)/52)</f>
        <v>38.056131836856785</v>
      </c>
      <c r="G5" s="21">
        <f>IF(ISERROR(((Hrs_Wkd_Can!G5*1000)/Jobs_Can!G5)/52),"..",((Hrs_Wkd_Can!G5*1000)/Jobs_Can!G5)/52)</f>
        <v>38.181578538550028</v>
      </c>
      <c r="H5" s="21">
        <f>IF(ISERROR(((Hrs_Wkd_Can!H5*1000)/Jobs_Can!H5)/52),"..",((Hrs_Wkd_Can!H5*1000)/Jobs_Can!H5)/52)</f>
        <v>38.268442799561441</v>
      </c>
      <c r="I5" s="21">
        <f>IF(ISERROR(((Hrs_Wkd_Can!I5*1000)/Jobs_Can!I5)/52),"..",((Hrs_Wkd_Can!I5*1000)/Jobs_Can!I5)/52)</f>
        <v>31.652989036109549</v>
      </c>
      <c r="J5" s="21">
        <f>IF(ISERROR(((Hrs_Wkd_Can!J5*1000)/Jobs_Can!J5)/52),"..",((Hrs_Wkd_Can!J5*1000)/Jobs_Can!J5)/52)</f>
        <v>37.855331039577784</v>
      </c>
      <c r="K5" s="21">
        <f>IF(ISERROR(((Hrs_Wkd_Can!K5*1000)/Jobs_Can!K5)/52),"..",((Hrs_Wkd_Can!K5*1000)/Jobs_Can!K5)/52)</f>
        <v>34.017844973583813</v>
      </c>
      <c r="L5" s="21">
        <f>IF(ISERROR(((Hrs_Wkd_Can!L5*1000)/Jobs_Can!L5)/52),"..",((Hrs_Wkd_Can!L5*1000)/Jobs_Can!L5)/52)</f>
        <v>34.185597234507902</v>
      </c>
      <c r="M5" s="21">
        <f>IF(ISERROR(((Hrs_Wkd_Can!M5*1000)/Jobs_Can!M5)/52),"..",((Hrs_Wkd_Can!M5*1000)/Jobs_Can!M5)/52)</f>
        <v>35.568351538687516</v>
      </c>
      <c r="N5" s="21">
        <f>IF(ISERROR(((Hrs_Wkd_Can!N5*1000)/Jobs_Can!N5)/52),"..",((Hrs_Wkd_Can!N5*1000)/Jobs_Can!N5)/52)</f>
        <v>32.091332549965912</v>
      </c>
      <c r="O5" s="21">
        <f>IF(ISERROR(((Hrs_Wkd_Can!O5*1000)/Jobs_Can!O5)/52),"..",((Hrs_Wkd_Can!O5*1000)/Jobs_Can!O5)/52)</f>
        <v>28.434027262121216</v>
      </c>
      <c r="P5" s="21">
        <f>IF(ISERROR(((Hrs_Wkd_Can!P5*1000)/Jobs_Can!P5)/52),"..",((Hrs_Wkd_Can!P5*1000)/Jobs_Can!P5)/52)</f>
        <v>30.378161525202383</v>
      </c>
      <c r="Q5" s="21">
        <f>IF(ISERROR(((Hrs_Wkd_Can!Q5*1000)/Jobs_Can!Q5)/52),"..",((Hrs_Wkd_Can!Q5*1000)/Jobs_Can!Q5)/52)</f>
        <v>31.097682487626532</v>
      </c>
      <c r="R5" s="55"/>
    </row>
    <row r="6" spans="1:18">
      <c r="A6" s="5">
        <v>1998</v>
      </c>
      <c r="B6" s="87">
        <f>IF(ISERROR(((Hrs_Wkd_Can!B6*1000)/Jobs_Can!B6)/52),"..",((Hrs_Wkd_Can!B6*1000)/Jobs_Can!B6)/52)</f>
        <v>34.872322197836574</v>
      </c>
      <c r="C6" s="21">
        <f>IF(ISERROR(((Hrs_Wkd_Can!C6*1000)/Jobs_Can!C6)/52),"..",((Hrs_Wkd_Can!C6*1000)/Jobs_Can!C6)/52)</f>
        <v>40.892527290769713</v>
      </c>
      <c r="D6" s="21">
        <f>IF(ISERROR(((Hrs_Wkd_Can!D6*1000)/Jobs_Can!D6)/52),"..",((Hrs_Wkd_Can!D6*1000)/Jobs_Can!D6)/52)</f>
        <v>40.293804767347851</v>
      </c>
      <c r="E6" s="21">
        <f>IF(ISERROR(((Hrs_Wkd_Can!E6*1000)/Jobs_Can!E6)/52),"..",((Hrs_Wkd_Can!E6*1000)/Jobs_Can!E6)/52)</f>
        <v>36.032105004632847</v>
      </c>
      <c r="F6" s="21">
        <f>IF(ISERROR(((Hrs_Wkd_Can!F6*1000)/Jobs_Can!F6)/52),"..",((Hrs_Wkd_Can!F6*1000)/Jobs_Can!F6)/52)</f>
        <v>38.282749855792297</v>
      </c>
      <c r="G6" s="21">
        <f>IF(ISERROR(((Hrs_Wkd_Can!G6*1000)/Jobs_Can!G6)/52),"..",((Hrs_Wkd_Can!G6*1000)/Jobs_Can!G6)/52)</f>
        <v>38.002336050054943</v>
      </c>
      <c r="H6" s="21">
        <f>IF(ISERROR(((Hrs_Wkd_Can!H6*1000)/Jobs_Can!H6)/52),"..",((Hrs_Wkd_Can!H6*1000)/Jobs_Can!H6)/52)</f>
        <v>37.398634320786705</v>
      </c>
      <c r="I6" s="21">
        <f>IF(ISERROR(((Hrs_Wkd_Can!I6*1000)/Jobs_Can!I6)/52),"..",((Hrs_Wkd_Can!I6*1000)/Jobs_Can!I6)/52)</f>
        <v>31.64864418355365</v>
      </c>
      <c r="J6" s="21">
        <f>IF(ISERROR(((Hrs_Wkd_Can!J6*1000)/Jobs_Can!J6)/52),"..",((Hrs_Wkd_Can!J6*1000)/Jobs_Can!J6)/52)</f>
        <v>38.331043850610371</v>
      </c>
      <c r="K6" s="21">
        <f>IF(ISERROR(((Hrs_Wkd_Can!K6*1000)/Jobs_Can!K6)/52),"..",((Hrs_Wkd_Can!K6*1000)/Jobs_Can!K6)/52)</f>
        <v>33.850305586248538</v>
      </c>
      <c r="L6" s="21">
        <f>IF(ISERROR(((Hrs_Wkd_Can!L6*1000)/Jobs_Can!L6)/52),"..",((Hrs_Wkd_Can!L6*1000)/Jobs_Can!L6)/52)</f>
        <v>34.0769584385706</v>
      </c>
      <c r="M6" s="21">
        <f>IF(ISERROR(((Hrs_Wkd_Can!M6*1000)/Jobs_Can!M6)/52),"..",((Hrs_Wkd_Can!M6*1000)/Jobs_Can!M6)/52)</f>
        <v>35.571508030335799</v>
      </c>
      <c r="N6" s="21">
        <f>IF(ISERROR(((Hrs_Wkd_Can!N6*1000)/Jobs_Can!N6)/52),"..",((Hrs_Wkd_Can!N6*1000)/Jobs_Can!N6)/52)</f>
        <v>31.879546377009966</v>
      </c>
      <c r="O6" s="21">
        <f>IF(ISERROR(((Hrs_Wkd_Can!O6*1000)/Jobs_Can!O6)/52),"..",((Hrs_Wkd_Can!O6*1000)/Jobs_Can!O6)/52)</f>
        <v>28.457214553436458</v>
      </c>
      <c r="P6" s="21">
        <f>IF(ISERROR(((Hrs_Wkd_Can!P6*1000)/Jobs_Can!P6)/52),"..",((Hrs_Wkd_Can!P6*1000)/Jobs_Can!P6)/52)</f>
        <v>31.065765058150493</v>
      </c>
      <c r="Q6" s="21">
        <f>IF(ISERROR(((Hrs_Wkd_Can!Q6*1000)/Jobs_Can!Q6)/52),"..",((Hrs_Wkd_Can!Q6*1000)/Jobs_Can!Q6)/52)</f>
        <v>31.218584791618657</v>
      </c>
      <c r="R6" s="55"/>
    </row>
    <row r="7" spans="1:18">
      <c r="A7" s="5">
        <v>1999</v>
      </c>
      <c r="B7" s="87">
        <f>IF(ISERROR(((Hrs_Wkd_Can!B7*1000)/Jobs_Can!B7)/52),"..",((Hrs_Wkd_Can!B7*1000)/Jobs_Can!B7)/52)</f>
        <v>34.803370747664488</v>
      </c>
      <c r="C7" s="21">
        <f>IF(ISERROR(((Hrs_Wkd_Can!C7*1000)/Jobs_Can!C7)/52),"..",((Hrs_Wkd_Can!C7*1000)/Jobs_Can!C7)/52)</f>
        <v>40.743152511286482</v>
      </c>
      <c r="D7" s="21">
        <f>IF(ISERROR(((Hrs_Wkd_Can!D7*1000)/Jobs_Can!D7)/52),"..",((Hrs_Wkd_Can!D7*1000)/Jobs_Can!D7)/52)</f>
        <v>40.452173294581954</v>
      </c>
      <c r="E7" s="21">
        <f>IF(ISERROR(((Hrs_Wkd_Can!E7*1000)/Jobs_Can!E7)/52),"..",((Hrs_Wkd_Can!E7*1000)/Jobs_Can!E7)/52)</f>
        <v>34.76472922735914</v>
      </c>
      <c r="F7" s="21">
        <f>IF(ISERROR(((Hrs_Wkd_Can!F7*1000)/Jobs_Can!F7)/52),"..",((Hrs_Wkd_Can!F7*1000)/Jobs_Can!F7)/52)</f>
        <v>38.061240711369862</v>
      </c>
      <c r="G7" s="21">
        <f>IF(ISERROR(((Hrs_Wkd_Can!G7*1000)/Jobs_Can!G7)/52),"..",((Hrs_Wkd_Can!G7*1000)/Jobs_Can!G7)/52)</f>
        <v>38.147686352776887</v>
      </c>
      <c r="H7" s="21">
        <f>IF(ISERROR(((Hrs_Wkd_Can!H7*1000)/Jobs_Can!H7)/52),"..",((Hrs_Wkd_Can!H7*1000)/Jobs_Can!H7)/52)</f>
        <v>37.764897555294475</v>
      </c>
      <c r="I7" s="21">
        <f>IF(ISERROR(((Hrs_Wkd_Can!I7*1000)/Jobs_Can!I7)/52),"..",((Hrs_Wkd_Can!I7*1000)/Jobs_Can!I7)/52)</f>
        <v>31.002483368938854</v>
      </c>
      <c r="J7" s="21">
        <f>IF(ISERROR(((Hrs_Wkd_Can!J7*1000)/Jobs_Can!J7)/52),"..",((Hrs_Wkd_Can!J7*1000)/Jobs_Can!J7)/52)</f>
        <v>38.542189578016426</v>
      </c>
      <c r="K7" s="21">
        <f>IF(ISERROR(((Hrs_Wkd_Can!K7*1000)/Jobs_Can!K7)/52),"..",((Hrs_Wkd_Can!K7*1000)/Jobs_Can!K7)/52)</f>
        <v>34.164488698963133</v>
      </c>
      <c r="L7" s="21">
        <f>IF(ISERROR(((Hrs_Wkd_Can!L7*1000)/Jobs_Can!L7)/52),"..",((Hrs_Wkd_Can!L7*1000)/Jobs_Can!L7)/52)</f>
        <v>34.267995048424012</v>
      </c>
      <c r="M7" s="21">
        <f>IF(ISERROR(((Hrs_Wkd_Can!M7*1000)/Jobs_Can!M7)/52),"..",((Hrs_Wkd_Can!M7*1000)/Jobs_Can!M7)/52)</f>
        <v>36.009919012869368</v>
      </c>
      <c r="N7" s="21">
        <f>IF(ISERROR(((Hrs_Wkd_Can!N7*1000)/Jobs_Can!N7)/52),"..",((Hrs_Wkd_Can!N7*1000)/Jobs_Can!N7)/52)</f>
        <v>31.964983159936885</v>
      </c>
      <c r="O7" s="21">
        <f>IF(ISERROR(((Hrs_Wkd_Can!O7*1000)/Jobs_Can!O7)/52),"..",((Hrs_Wkd_Can!O7*1000)/Jobs_Can!O7)/52)</f>
        <v>28.241201845573066</v>
      </c>
      <c r="P7" s="21">
        <f>IF(ISERROR(((Hrs_Wkd_Can!P7*1000)/Jobs_Can!P7)/52),"..",((Hrs_Wkd_Can!P7*1000)/Jobs_Can!P7)/52)</f>
        <v>30.629346218070484</v>
      </c>
      <c r="Q7" s="21">
        <f>IF(ISERROR(((Hrs_Wkd_Can!Q7*1000)/Jobs_Can!Q7)/52),"..",((Hrs_Wkd_Can!Q7*1000)/Jobs_Can!Q7)/52)</f>
        <v>31.378329557919059</v>
      </c>
      <c r="R7" s="55"/>
    </row>
    <row r="8" spans="1:18">
      <c r="A8" s="5">
        <v>2000</v>
      </c>
      <c r="B8" s="87">
        <f>IF(ISERROR(((Hrs_Wkd_Can!B8*1000)/Jobs_Can!B8)/52),"..",((Hrs_Wkd_Can!B8*1000)/Jobs_Can!B8)/52)</f>
        <v>34.751146387931449</v>
      </c>
      <c r="C8" s="21">
        <f>IF(ISERROR(((Hrs_Wkd_Can!C8*1000)/Jobs_Can!C8)/52),"..",((Hrs_Wkd_Can!C8*1000)/Jobs_Can!C8)/52)</f>
        <v>41.065339783615499</v>
      </c>
      <c r="D8" s="21">
        <f>IF(ISERROR(((Hrs_Wkd_Can!D8*1000)/Jobs_Can!D8)/52),"..",((Hrs_Wkd_Can!D8*1000)/Jobs_Can!D8)/52)</f>
        <v>41.597870176498226</v>
      </c>
      <c r="E8" s="21">
        <f>IF(ISERROR(((Hrs_Wkd_Can!E8*1000)/Jobs_Can!E8)/52),"..",((Hrs_Wkd_Can!E8*1000)/Jobs_Can!E8)/52)</f>
        <v>35.231160018934069</v>
      </c>
      <c r="F8" s="21">
        <f>IF(ISERROR(((Hrs_Wkd_Can!F8*1000)/Jobs_Can!F8)/52),"..",((Hrs_Wkd_Can!F8*1000)/Jobs_Can!F8)/52)</f>
        <v>38.000000829464703</v>
      </c>
      <c r="G8" s="21">
        <f>IF(ISERROR(((Hrs_Wkd_Can!G8*1000)/Jobs_Can!G8)/52),"..",((Hrs_Wkd_Can!G8*1000)/Jobs_Can!G8)/52)</f>
        <v>38.051699467426694</v>
      </c>
      <c r="H8" s="21">
        <f>IF(ISERROR(((Hrs_Wkd_Can!H8*1000)/Jobs_Can!H8)/52),"..",((Hrs_Wkd_Can!H8*1000)/Jobs_Can!H8)/52)</f>
        <v>37.857998097841808</v>
      </c>
      <c r="I8" s="21">
        <f>IF(ISERROR(((Hrs_Wkd_Can!I8*1000)/Jobs_Can!I8)/52),"..",((Hrs_Wkd_Can!I8*1000)/Jobs_Can!I8)/52)</f>
        <v>31.153006702048554</v>
      </c>
      <c r="J8" s="21">
        <f>IF(ISERROR(((Hrs_Wkd_Can!J8*1000)/Jobs_Can!J8)/52),"..",((Hrs_Wkd_Can!J8*1000)/Jobs_Can!J8)/52)</f>
        <v>38.194248231617365</v>
      </c>
      <c r="K8" s="21">
        <f>IF(ISERROR(((Hrs_Wkd_Can!K8*1000)/Jobs_Can!K8)/52),"..",((Hrs_Wkd_Can!K8*1000)/Jobs_Can!K8)/52)</f>
        <v>34.118090385450976</v>
      </c>
      <c r="L8" s="21">
        <f>IF(ISERROR(((Hrs_Wkd_Can!L8*1000)/Jobs_Can!L8)/52),"..",((Hrs_Wkd_Can!L8*1000)/Jobs_Can!L8)/52)</f>
        <v>33.882507582245026</v>
      </c>
      <c r="M8" s="21">
        <f>IF(ISERROR(((Hrs_Wkd_Can!M8*1000)/Jobs_Can!M8)/52),"..",((Hrs_Wkd_Can!M8*1000)/Jobs_Can!M8)/52)</f>
        <v>35.655214436604318</v>
      </c>
      <c r="N8" s="21">
        <f>IF(ISERROR(((Hrs_Wkd_Can!N8*1000)/Jobs_Can!N8)/52),"..",((Hrs_Wkd_Can!N8*1000)/Jobs_Can!N8)/52)</f>
        <v>31.792279770054886</v>
      </c>
      <c r="O8" s="21">
        <f>IF(ISERROR(((Hrs_Wkd_Can!O8*1000)/Jobs_Can!O8)/52),"..",((Hrs_Wkd_Can!O8*1000)/Jobs_Can!O8)/52)</f>
        <v>28.893677877703325</v>
      </c>
      <c r="P8" s="21">
        <f>IF(ISERROR(((Hrs_Wkd_Can!P8*1000)/Jobs_Can!P8)/52),"..",((Hrs_Wkd_Can!P8*1000)/Jobs_Can!P8)/52)</f>
        <v>30.15156398414068</v>
      </c>
      <c r="Q8" s="21">
        <f>IF(ISERROR(((Hrs_Wkd_Can!Q8*1000)/Jobs_Can!Q8)/52),"..",((Hrs_Wkd_Can!Q8*1000)/Jobs_Can!Q8)/52)</f>
        <v>31.429050823785889</v>
      </c>
      <c r="R8" s="55"/>
    </row>
    <row r="9" spans="1:18">
      <c r="A9" s="5">
        <v>2001</v>
      </c>
      <c r="B9" s="87">
        <f>IF(ISERROR(((Hrs_Wkd_Can!B9*1000)/Jobs_Can!B9)/52),"..",((Hrs_Wkd_Can!B9*1000)/Jobs_Can!B9)/52)</f>
        <v>34.553031011987805</v>
      </c>
      <c r="C9" s="21">
        <f>IF(ISERROR(((Hrs_Wkd_Can!C9*1000)/Jobs_Can!C9)/52),"..",((Hrs_Wkd_Can!C9*1000)/Jobs_Can!C9)/52)</f>
        <v>41.213690462679288</v>
      </c>
      <c r="D9" s="21">
        <f>IF(ISERROR(((Hrs_Wkd_Can!D9*1000)/Jobs_Can!D9)/52),"..",((Hrs_Wkd_Can!D9*1000)/Jobs_Can!D9)/52)</f>
        <v>42.79800287424014</v>
      </c>
      <c r="E9" s="21">
        <f>IF(ISERROR(((Hrs_Wkd_Can!E9*1000)/Jobs_Can!E9)/52),"..",((Hrs_Wkd_Can!E9*1000)/Jobs_Can!E9)/52)</f>
        <v>35.069166410833688</v>
      </c>
      <c r="F9" s="21">
        <f>IF(ISERROR(((Hrs_Wkd_Can!F9*1000)/Jobs_Can!F9)/52),"..",((Hrs_Wkd_Can!F9*1000)/Jobs_Can!F9)/52)</f>
        <v>37.579382662807788</v>
      </c>
      <c r="G9" s="21">
        <f>IF(ISERROR(((Hrs_Wkd_Can!G9*1000)/Jobs_Can!G9)/52),"..",((Hrs_Wkd_Can!G9*1000)/Jobs_Can!G9)/52)</f>
        <v>37.990786742083898</v>
      </c>
      <c r="H9" s="21">
        <f>IF(ISERROR(((Hrs_Wkd_Can!H9*1000)/Jobs_Can!H9)/52),"..",((Hrs_Wkd_Can!H9*1000)/Jobs_Can!H9)/52)</f>
        <v>37.618312785086957</v>
      </c>
      <c r="I9" s="21">
        <f>IF(ISERROR(((Hrs_Wkd_Can!I9*1000)/Jobs_Can!I9)/52),"..",((Hrs_Wkd_Can!I9*1000)/Jobs_Can!I9)/52)</f>
        <v>30.83434327250804</v>
      </c>
      <c r="J9" s="21">
        <f>IF(ISERROR(((Hrs_Wkd_Can!J9*1000)/Jobs_Can!J9)/52),"..",((Hrs_Wkd_Can!J9*1000)/Jobs_Can!J9)/52)</f>
        <v>38.075000978870413</v>
      </c>
      <c r="K9" s="21">
        <f>IF(ISERROR(((Hrs_Wkd_Can!K9*1000)/Jobs_Can!K9)/52),"..",((Hrs_Wkd_Can!K9*1000)/Jobs_Can!K9)/52)</f>
        <v>34.158596841213893</v>
      </c>
      <c r="L9" s="21">
        <f>IF(ISERROR(((Hrs_Wkd_Can!L9*1000)/Jobs_Can!L9)/52),"..",((Hrs_Wkd_Can!L9*1000)/Jobs_Can!L9)/52)</f>
        <v>33.709270630014181</v>
      </c>
      <c r="M9" s="21">
        <f>IF(ISERROR(((Hrs_Wkd_Can!M9*1000)/Jobs_Can!M9)/52),"..",((Hrs_Wkd_Can!M9*1000)/Jobs_Can!M9)/52)</f>
        <v>35.531126867527504</v>
      </c>
      <c r="N9" s="21">
        <f>IF(ISERROR(((Hrs_Wkd_Can!N9*1000)/Jobs_Can!N9)/52),"..",((Hrs_Wkd_Can!N9*1000)/Jobs_Can!N9)/52)</f>
        <v>31.84044744862943</v>
      </c>
      <c r="O9" s="21">
        <f>IF(ISERROR(((Hrs_Wkd_Can!O9*1000)/Jobs_Can!O9)/52),"..",((Hrs_Wkd_Can!O9*1000)/Jobs_Can!O9)/52)</f>
        <v>28.628408931368373</v>
      </c>
      <c r="P9" s="21">
        <f>IF(ISERROR(((Hrs_Wkd_Can!P9*1000)/Jobs_Can!P9)/52),"..",((Hrs_Wkd_Can!P9*1000)/Jobs_Can!P9)/52)</f>
        <v>29.744640819074824</v>
      </c>
      <c r="Q9" s="21">
        <f>IF(ISERROR(((Hrs_Wkd_Can!Q9*1000)/Jobs_Can!Q9)/52),"..",((Hrs_Wkd_Can!Q9*1000)/Jobs_Can!Q9)/52)</f>
        <v>31.520003372562918</v>
      </c>
      <c r="R9" s="55"/>
    </row>
    <row r="10" spans="1:18">
      <c r="A10" s="5">
        <v>2002</v>
      </c>
      <c r="B10" s="87">
        <f>IF(ISERROR(((Hrs_Wkd_Can!B10*1000)/Jobs_Can!B10)/52),"..",((Hrs_Wkd_Can!B10*1000)/Jobs_Can!B10)/52)</f>
        <v>34.133487020763852</v>
      </c>
      <c r="C10" s="21">
        <f>IF(ISERROR(((Hrs_Wkd_Can!C10*1000)/Jobs_Can!C10)/52),"..",((Hrs_Wkd_Can!C10*1000)/Jobs_Can!C10)/52)</f>
        <v>40.473855737692368</v>
      </c>
      <c r="D10" s="21">
        <f>IF(ISERROR(((Hrs_Wkd_Can!D10*1000)/Jobs_Can!D10)/52),"..",((Hrs_Wkd_Can!D10*1000)/Jobs_Can!D10)/52)</f>
        <v>41.530093021903923</v>
      </c>
      <c r="E10" s="21">
        <f>IF(ISERROR(((Hrs_Wkd_Can!E10*1000)/Jobs_Can!E10)/52),"..",((Hrs_Wkd_Can!E10*1000)/Jobs_Can!E10)/52)</f>
        <v>35.103141531357387</v>
      </c>
      <c r="F10" s="21">
        <f>IF(ISERROR(((Hrs_Wkd_Can!F10*1000)/Jobs_Can!F10)/52),"..",((Hrs_Wkd_Can!F10*1000)/Jobs_Can!F10)/52)</f>
        <v>37.35803732277391</v>
      </c>
      <c r="G10" s="21">
        <f>IF(ISERROR(((Hrs_Wkd_Can!G10*1000)/Jobs_Can!G10)/52),"..",((Hrs_Wkd_Can!G10*1000)/Jobs_Can!G10)/52)</f>
        <v>37.849549852391483</v>
      </c>
      <c r="H10" s="21">
        <f>IF(ISERROR(((Hrs_Wkd_Can!H10*1000)/Jobs_Can!H10)/52),"..",((Hrs_Wkd_Can!H10*1000)/Jobs_Can!H10)/52)</f>
        <v>37.338083517800634</v>
      </c>
      <c r="I10" s="21">
        <f>IF(ISERROR(((Hrs_Wkd_Can!I10*1000)/Jobs_Can!I10)/52),"..",((Hrs_Wkd_Can!I10*1000)/Jobs_Can!I10)/52)</f>
        <v>30.388990384728928</v>
      </c>
      <c r="J10" s="21">
        <f>IF(ISERROR(((Hrs_Wkd_Can!J10*1000)/Jobs_Can!J10)/52),"..",((Hrs_Wkd_Can!J10*1000)/Jobs_Can!J10)/52)</f>
        <v>37.643053746216772</v>
      </c>
      <c r="K10" s="21">
        <f>IF(ISERROR(((Hrs_Wkd_Can!K10*1000)/Jobs_Can!K10)/52),"..",((Hrs_Wkd_Can!K10*1000)/Jobs_Can!K10)/52)</f>
        <v>32.919861118106297</v>
      </c>
      <c r="L10" s="21">
        <f>IF(ISERROR(((Hrs_Wkd_Can!L10*1000)/Jobs_Can!L10)/52),"..",((Hrs_Wkd_Can!L10*1000)/Jobs_Can!L10)/52)</f>
        <v>34.073873800595351</v>
      </c>
      <c r="M10" s="21">
        <f>IF(ISERROR(((Hrs_Wkd_Can!M10*1000)/Jobs_Can!M10)/52),"..",((Hrs_Wkd_Can!M10*1000)/Jobs_Can!M10)/52)</f>
        <v>35.264358706042245</v>
      </c>
      <c r="N10" s="21">
        <f>IF(ISERROR(((Hrs_Wkd_Can!N10*1000)/Jobs_Can!N10)/52),"..",((Hrs_Wkd_Can!N10*1000)/Jobs_Can!N10)/52)</f>
        <v>31.812203789016163</v>
      </c>
      <c r="O10" s="21">
        <f>IF(ISERROR(((Hrs_Wkd_Can!O10*1000)/Jobs_Can!O10)/52),"..",((Hrs_Wkd_Can!O10*1000)/Jobs_Can!O10)/52)</f>
        <v>28.186128443177559</v>
      </c>
      <c r="P10" s="21">
        <f>IF(ISERROR(((Hrs_Wkd_Can!P10*1000)/Jobs_Can!P10)/52),"..",((Hrs_Wkd_Can!P10*1000)/Jobs_Can!P10)/52)</f>
        <v>29.098098757451073</v>
      </c>
      <c r="Q10" s="21">
        <f>IF(ISERROR(((Hrs_Wkd_Can!Q10*1000)/Jobs_Can!Q10)/52),"..",((Hrs_Wkd_Can!Q10*1000)/Jobs_Can!Q10)/52)</f>
        <v>30.767337371733426</v>
      </c>
      <c r="R10" s="55"/>
    </row>
    <row r="11" spans="1:18">
      <c r="A11" s="5">
        <v>2003</v>
      </c>
      <c r="B11" s="87">
        <f>IF(ISERROR(((Hrs_Wkd_Can!B11*1000)/Jobs_Can!B11)/52),"..",((Hrs_Wkd_Can!B11*1000)/Jobs_Can!B11)/52)</f>
        <v>33.950510339916235</v>
      </c>
      <c r="C11" s="21">
        <f>IF(ISERROR(((Hrs_Wkd_Can!C11*1000)/Jobs_Can!C11)/52),"..",((Hrs_Wkd_Can!C11*1000)/Jobs_Can!C11)/52)</f>
        <v>40.794282994482764</v>
      </c>
      <c r="D11" s="21">
        <f>IF(ISERROR(((Hrs_Wkd_Can!D11*1000)/Jobs_Can!D11)/52),"..",((Hrs_Wkd_Can!D11*1000)/Jobs_Can!D11)/52)</f>
        <v>42.746495683076475</v>
      </c>
      <c r="E11" s="21">
        <f>IF(ISERROR(((Hrs_Wkd_Can!E11*1000)/Jobs_Can!E11)/52),"..",((Hrs_Wkd_Can!E11*1000)/Jobs_Can!E11)/52)</f>
        <v>35.474133075094656</v>
      </c>
      <c r="F11" s="21">
        <f>IF(ISERROR(((Hrs_Wkd_Can!F11*1000)/Jobs_Can!F11)/52),"..",((Hrs_Wkd_Can!F11*1000)/Jobs_Can!F11)/52)</f>
        <v>37.023807270553071</v>
      </c>
      <c r="G11" s="21">
        <f>IF(ISERROR(((Hrs_Wkd_Can!G11*1000)/Jobs_Can!G11)/52),"..",((Hrs_Wkd_Can!G11*1000)/Jobs_Can!G11)/52)</f>
        <v>37.598388880067581</v>
      </c>
      <c r="H11" s="21">
        <f>IF(ISERROR(((Hrs_Wkd_Can!H11*1000)/Jobs_Can!H11)/52),"..",((Hrs_Wkd_Can!H11*1000)/Jobs_Can!H11)/52)</f>
        <v>37.046125752533342</v>
      </c>
      <c r="I11" s="21">
        <f>IF(ISERROR(((Hrs_Wkd_Can!I11*1000)/Jobs_Can!I11)/52),"..",((Hrs_Wkd_Can!I11*1000)/Jobs_Can!I11)/52)</f>
        <v>30.19443625488266</v>
      </c>
      <c r="J11" s="21">
        <f>IF(ISERROR(((Hrs_Wkd_Can!J11*1000)/Jobs_Can!J11)/52),"..",((Hrs_Wkd_Can!J11*1000)/Jobs_Can!J11)/52)</f>
        <v>37.552859428104234</v>
      </c>
      <c r="K11" s="21">
        <f>IF(ISERROR(((Hrs_Wkd_Can!K11*1000)/Jobs_Can!K11)/52),"..",((Hrs_Wkd_Can!K11*1000)/Jobs_Can!K11)/52)</f>
        <v>32.720693526661996</v>
      </c>
      <c r="L11" s="21">
        <f>IF(ISERROR(((Hrs_Wkd_Can!L11*1000)/Jobs_Can!L11)/52),"..",((Hrs_Wkd_Can!L11*1000)/Jobs_Can!L11)/52)</f>
        <v>33.78514053811513</v>
      </c>
      <c r="M11" s="21">
        <f>IF(ISERROR(((Hrs_Wkd_Can!M11*1000)/Jobs_Can!M11)/52),"..",((Hrs_Wkd_Can!M11*1000)/Jobs_Can!M11)/52)</f>
        <v>34.679252388527473</v>
      </c>
      <c r="N11" s="21">
        <f>IF(ISERROR(((Hrs_Wkd_Can!N11*1000)/Jobs_Can!N11)/52),"..",((Hrs_Wkd_Can!N11*1000)/Jobs_Can!N11)/52)</f>
        <v>31.901091279977432</v>
      </c>
      <c r="O11" s="21">
        <f>IF(ISERROR(((Hrs_Wkd_Can!O11*1000)/Jobs_Can!O11)/52),"..",((Hrs_Wkd_Can!O11*1000)/Jobs_Can!O11)/52)</f>
        <v>28.371846399309831</v>
      </c>
      <c r="P11" s="21">
        <f>IF(ISERROR(((Hrs_Wkd_Can!P11*1000)/Jobs_Can!P11)/52),"..",((Hrs_Wkd_Can!P11*1000)/Jobs_Can!P11)/52)</f>
        <v>29.46325162077591</v>
      </c>
      <c r="Q11" s="21">
        <f>IF(ISERROR(((Hrs_Wkd_Can!Q11*1000)/Jobs_Can!Q11)/52),"..",((Hrs_Wkd_Can!Q11*1000)/Jobs_Can!Q11)/52)</f>
        <v>30.311537197351853</v>
      </c>
      <c r="R11" s="55"/>
    </row>
    <row r="12" spans="1:18">
      <c r="A12" s="5">
        <v>2004</v>
      </c>
      <c r="B12" s="87">
        <f>IF(ISERROR(((Hrs_Wkd_Can!B12*1000)/Jobs_Can!B12)/52),"..",((Hrs_Wkd_Can!B12*1000)/Jobs_Can!B12)/52)</f>
        <v>34.339480697986012</v>
      </c>
      <c r="C12" s="21">
        <f>IF(ISERROR(((Hrs_Wkd_Can!C12*1000)/Jobs_Can!C12)/52),"..",((Hrs_Wkd_Can!C12*1000)/Jobs_Can!C12)/52)</f>
        <v>41.222830192907466</v>
      </c>
      <c r="D12" s="21">
        <f>IF(ISERROR(((Hrs_Wkd_Can!D12*1000)/Jobs_Can!D12)/52),"..",((Hrs_Wkd_Can!D12*1000)/Jobs_Can!D12)/52)</f>
        <v>43.134396179188258</v>
      </c>
      <c r="E12" s="21">
        <f>IF(ISERROR(((Hrs_Wkd_Can!E12*1000)/Jobs_Can!E12)/52),"..",((Hrs_Wkd_Can!E12*1000)/Jobs_Can!E12)/52)</f>
        <v>35.193032852131267</v>
      </c>
      <c r="F12" s="21">
        <f>IF(ISERROR(((Hrs_Wkd_Can!F12*1000)/Jobs_Can!F12)/52),"..",((Hrs_Wkd_Can!F12*1000)/Jobs_Can!F12)/52)</f>
        <v>37.549120775245896</v>
      </c>
      <c r="G12" s="21">
        <f>IF(ISERROR(((Hrs_Wkd_Can!G12*1000)/Jobs_Can!G12)/52),"..",((Hrs_Wkd_Can!G12*1000)/Jobs_Can!G12)/52)</f>
        <v>38.029636028420398</v>
      </c>
      <c r="H12" s="21">
        <f>IF(ISERROR(((Hrs_Wkd_Can!H12*1000)/Jobs_Can!H12)/52),"..",((Hrs_Wkd_Can!H12*1000)/Jobs_Can!H12)/52)</f>
        <v>37.668772227487509</v>
      </c>
      <c r="I12" s="21">
        <f>IF(ISERROR(((Hrs_Wkd_Can!I12*1000)/Jobs_Can!I12)/52),"..",((Hrs_Wkd_Can!I12*1000)/Jobs_Can!I12)/52)</f>
        <v>30.433690128244567</v>
      </c>
      <c r="J12" s="21">
        <f>IF(ISERROR(((Hrs_Wkd_Can!J12*1000)/Jobs_Can!J12)/52),"..",((Hrs_Wkd_Can!J12*1000)/Jobs_Can!J12)/52)</f>
        <v>38.471674726961936</v>
      </c>
      <c r="K12" s="21">
        <f>IF(ISERROR(((Hrs_Wkd_Can!K12*1000)/Jobs_Can!K12)/52),"..",((Hrs_Wkd_Can!K12*1000)/Jobs_Can!K12)/52)</f>
        <v>33.852423410958423</v>
      </c>
      <c r="L12" s="21">
        <f>IF(ISERROR(((Hrs_Wkd_Can!L12*1000)/Jobs_Can!L12)/52),"..",((Hrs_Wkd_Can!L12*1000)/Jobs_Can!L12)/52)</f>
        <v>33.787228068440051</v>
      </c>
      <c r="M12" s="21">
        <f>IF(ISERROR(((Hrs_Wkd_Can!M12*1000)/Jobs_Can!M12)/52),"..",((Hrs_Wkd_Can!M12*1000)/Jobs_Can!M12)/52)</f>
        <v>35.225245445428598</v>
      </c>
      <c r="N12" s="21">
        <f>IF(ISERROR(((Hrs_Wkd_Can!N12*1000)/Jobs_Can!N12)/52),"..",((Hrs_Wkd_Can!N12*1000)/Jobs_Can!N12)/52)</f>
        <v>32.153872227187421</v>
      </c>
      <c r="O12" s="21">
        <f>IF(ISERROR(((Hrs_Wkd_Can!O12*1000)/Jobs_Can!O12)/52),"..",((Hrs_Wkd_Can!O12*1000)/Jobs_Can!O12)/52)</f>
        <v>28.493026061086308</v>
      </c>
      <c r="P12" s="21">
        <f>IF(ISERROR(((Hrs_Wkd_Can!P12*1000)/Jobs_Can!P12)/52),"..",((Hrs_Wkd_Can!P12*1000)/Jobs_Can!P12)/52)</f>
        <v>29.57989064651402</v>
      </c>
      <c r="Q12" s="21">
        <f>IF(ISERROR(((Hrs_Wkd_Can!Q12*1000)/Jobs_Can!Q12)/52),"..",((Hrs_Wkd_Can!Q12*1000)/Jobs_Can!Q12)/52)</f>
        <v>30.772007970987111</v>
      </c>
      <c r="R12" s="55"/>
    </row>
    <row r="13" spans="1:18">
      <c r="A13" s="5">
        <v>2005</v>
      </c>
      <c r="B13" s="87">
        <f>IF(ISERROR(((Hrs_Wkd_Can!B13*1000)/Jobs_Can!B13)/52),"..",((Hrs_Wkd_Can!B13*1000)/Jobs_Can!B13)/52)</f>
        <v>34.056121683875133</v>
      </c>
      <c r="C13" s="21">
        <f>IF(ISERROR(((Hrs_Wkd_Can!C13*1000)/Jobs_Can!C13)/52),"..",((Hrs_Wkd_Can!C13*1000)/Jobs_Can!C13)/52)</f>
        <v>41.148812912341263</v>
      </c>
      <c r="D13" s="21">
        <f>IF(ISERROR(((Hrs_Wkd_Can!D13*1000)/Jobs_Can!D13)/52),"..",((Hrs_Wkd_Can!D13*1000)/Jobs_Can!D13)/52)</f>
        <v>43.725951719097374</v>
      </c>
      <c r="E13" s="21">
        <f>IF(ISERROR(((Hrs_Wkd_Can!E13*1000)/Jobs_Can!E13)/52),"..",((Hrs_Wkd_Can!E13*1000)/Jobs_Can!E13)/52)</f>
        <v>35.508540238683445</v>
      </c>
      <c r="F13" s="21">
        <f>IF(ISERROR(((Hrs_Wkd_Can!F13*1000)/Jobs_Can!F13)/52),"..",((Hrs_Wkd_Can!F13*1000)/Jobs_Can!F13)/52)</f>
        <v>37.190666168655099</v>
      </c>
      <c r="G13" s="21">
        <f>IF(ISERROR(((Hrs_Wkd_Can!G13*1000)/Jobs_Can!G13)/52),"..",((Hrs_Wkd_Can!G13*1000)/Jobs_Can!G13)/52)</f>
        <v>37.610547764945025</v>
      </c>
      <c r="H13" s="21">
        <f>IF(ISERROR(((Hrs_Wkd_Can!H13*1000)/Jobs_Can!H13)/52),"..",((Hrs_Wkd_Can!H13*1000)/Jobs_Can!H13)/52)</f>
        <v>37.202955346507046</v>
      </c>
      <c r="I13" s="21">
        <f>IF(ISERROR(((Hrs_Wkd_Can!I13*1000)/Jobs_Can!I13)/52),"..",((Hrs_Wkd_Can!I13*1000)/Jobs_Can!I13)/52)</f>
        <v>30.3583904500302</v>
      </c>
      <c r="J13" s="21">
        <f>IF(ISERROR(((Hrs_Wkd_Can!J13*1000)/Jobs_Can!J13)/52),"..",((Hrs_Wkd_Can!J13*1000)/Jobs_Can!J13)/52)</f>
        <v>37.899643820262853</v>
      </c>
      <c r="K13" s="21">
        <f>IF(ISERROR(((Hrs_Wkd_Can!K13*1000)/Jobs_Can!K13)/52),"..",((Hrs_Wkd_Can!K13*1000)/Jobs_Can!K13)/52)</f>
        <v>33.546856930709012</v>
      </c>
      <c r="L13" s="21">
        <f>IF(ISERROR(((Hrs_Wkd_Can!L13*1000)/Jobs_Can!L13)/52),"..",((Hrs_Wkd_Can!L13*1000)/Jobs_Can!L13)/52)</f>
        <v>33.785507227373095</v>
      </c>
      <c r="M13" s="21">
        <f>IF(ISERROR(((Hrs_Wkd_Can!M13*1000)/Jobs_Can!M13)/52),"..",((Hrs_Wkd_Can!M13*1000)/Jobs_Can!M13)/52)</f>
        <v>34.932912331963173</v>
      </c>
      <c r="N13" s="21">
        <f>IF(ISERROR(((Hrs_Wkd_Can!N13*1000)/Jobs_Can!N13)/52),"..",((Hrs_Wkd_Can!N13*1000)/Jobs_Can!N13)/52)</f>
        <v>31.695499931798718</v>
      </c>
      <c r="O13" s="21">
        <f>IF(ISERROR(((Hrs_Wkd_Can!O13*1000)/Jobs_Can!O13)/52),"..",((Hrs_Wkd_Can!O13*1000)/Jobs_Can!O13)/52)</f>
        <v>27.313591463207118</v>
      </c>
      <c r="P13" s="21">
        <f>IF(ISERROR(((Hrs_Wkd_Can!P13*1000)/Jobs_Can!P13)/52),"..",((Hrs_Wkd_Can!P13*1000)/Jobs_Can!P13)/52)</f>
        <v>29.130288564078022</v>
      </c>
      <c r="Q13" s="21">
        <f>IF(ISERROR(((Hrs_Wkd_Can!Q13*1000)/Jobs_Can!Q13)/52),"..",((Hrs_Wkd_Can!Q13*1000)/Jobs_Can!Q13)/52)</f>
        <v>30.526859656581987</v>
      </c>
      <c r="R13" s="55"/>
    </row>
    <row r="14" spans="1:18">
      <c r="A14" s="5">
        <v>2006</v>
      </c>
      <c r="B14" s="87">
        <f>IF(ISERROR(((Hrs_Wkd_Can!B14*1000)/Jobs_Can!B14)/52),"..",((Hrs_Wkd_Can!B14*1000)/Jobs_Can!B14)/52)</f>
        <v>34.017659702512148</v>
      </c>
      <c r="C14" s="21">
        <f>IF(ISERROR(((Hrs_Wkd_Can!C14*1000)/Jobs_Can!C14)/52),"..",((Hrs_Wkd_Can!C14*1000)/Jobs_Can!C14)/52)</f>
        <v>41.402326570033296</v>
      </c>
      <c r="D14" s="21">
        <f>IF(ISERROR(((Hrs_Wkd_Can!D14*1000)/Jobs_Can!D14)/52),"..",((Hrs_Wkd_Can!D14*1000)/Jobs_Can!D14)/52)</f>
        <v>42.906187556932075</v>
      </c>
      <c r="E14" s="21">
        <f>IF(ISERROR(((Hrs_Wkd_Can!E14*1000)/Jobs_Can!E14)/52),"..",((Hrs_Wkd_Can!E14*1000)/Jobs_Can!E14)/52)</f>
        <v>34.821037810319794</v>
      </c>
      <c r="F14" s="21">
        <f>IF(ISERROR(((Hrs_Wkd_Can!F14*1000)/Jobs_Can!F14)/52),"..",((Hrs_Wkd_Can!F14*1000)/Jobs_Can!F14)/52)</f>
        <v>37.027530528410395</v>
      </c>
      <c r="G14" s="21">
        <f>IF(ISERROR(((Hrs_Wkd_Can!G14*1000)/Jobs_Can!G14)/52),"..",((Hrs_Wkd_Can!G14*1000)/Jobs_Can!G14)/52)</f>
        <v>37.615095222946039</v>
      </c>
      <c r="H14" s="21">
        <f>IF(ISERROR(((Hrs_Wkd_Can!H14*1000)/Jobs_Can!H14)/52),"..",((Hrs_Wkd_Can!H14*1000)/Jobs_Can!H14)/52)</f>
        <v>37.155327027775051</v>
      </c>
      <c r="I14" s="21">
        <f>IF(ISERROR(((Hrs_Wkd_Can!I14*1000)/Jobs_Can!I14)/52),"..",((Hrs_Wkd_Can!I14*1000)/Jobs_Can!I14)/52)</f>
        <v>30.014148721594356</v>
      </c>
      <c r="J14" s="21">
        <f>IF(ISERROR(((Hrs_Wkd_Can!J14*1000)/Jobs_Can!J14)/52),"..",((Hrs_Wkd_Can!J14*1000)/Jobs_Can!J14)/52)</f>
        <v>38.059095201635031</v>
      </c>
      <c r="K14" s="21">
        <f>IF(ISERROR(((Hrs_Wkd_Can!K14*1000)/Jobs_Can!K14)/52),"..",((Hrs_Wkd_Can!K14*1000)/Jobs_Can!K14)/52)</f>
        <v>33.038704624676889</v>
      </c>
      <c r="L14" s="21">
        <f>IF(ISERROR(((Hrs_Wkd_Can!L14*1000)/Jobs_Can!L14)/52),"..",((Hrs_Wkd_Can!L14*1000)/Jobs_Can!L14)/52)</f>
        <v>33.55768601366885</v>
      </c>
      <c r="M14" s="21">
        <f>IF(ISERROR(((Hrs_Wkd_Can!M14*1000)/Jobs_Can!M14)/52),"..",((Hrs_Wkd_Can!M14*1000)/Jobs_Can!M14)/52)</f>
        <v>34.904529452430481</v>
      </c>
      <c r="N14" s="21">
        <f>IF(ISERROR(((Hrs_Wkd_Can!N14*1000)/Jobs_Can!N14)/52),"..",((Hrs_Wkd_Can!N14*1000)/Jobs_Can!N14)/52)</f>
        <v>31.719220967039128</v>
      </c>
      <c r="O14" s="21">
        <f>IF(ISERROR(((Hrs_Wkd_Can!O14*1000)/Jobs_Can!O14)/52),"..",((Hrs_Wkd_Can!O14*1000)/Jobs_Can!O14)/52)</f>
        <v>27.368445044427229</v>
      </c>
      <c r="P14" s="21">
        <f>IF(ISERROR(((Hrs_Wkd_Can!P14*1000)/Jobs_Can!P14)/52),"..",((Hrs_Wkd_Can!P14*1000)/Jobs_Can!P14)/52)</f>
        <v>29.238448437419343</v>
      </c>
      <c r="Q14" s="21">
        <f>IF(ISERROR(((Hrs_Wkd_Can!Q14*1000)/Jobs_Can!Q14)/52),"..",((Hrs_Wkd_Can!Q14*1000)/Jobs_Can!Q14)/52)</f>
        <v>31.077359872510137</v>
      </c>
      <c r="R14" s="55"/>
    </row>
    <row r="15" spans="1:18">
      <c r="A15" s="5">
        <v>2007</v>
      </c>
      <c r="B15" s="87">
        <f>IF(ISERROR(((Hrs_Wkd_Can!B15*1000)/Jobs_Can!B15)/52),"..",((Hrs_Wkd_Can!B15*1000)/Jobs_Can!B15)/52)</f>
        <v>34.000572602099673</v>
      </c>
      <c r="C15" s="21">
        <f>IF(ISERROR(((Hrs_Wkd_Can!C15*1000)/Jobs_Can!C15)/52),"..",((Hrs_Wkd_Can!C15*1000)/Jobs_Can!C15)/52)</f>
        <v>41.743621832210131</v>
      </c>
      <c r="D15" s="21">
        <f>IF(ISERROR(((Hrs_Wkd_Can!D15*1000)/Jobs_Can!D15)/52),"..",((Hrs_Wkd_Can!D15*1000)/Jobs_Can!D15)/52)</f>
        <v>41.847569027299222</v>
      </c>
      <c r="E15" s="21">
        <f>IF(ISERROR(((Hrs_Wkd_Can!E15*1000)/Jobs_Can!E15)/52),"..",((Hrs_Wkd_Can!E15*1000)/Jobs_Can!E15)/52)</f>
        <v>34.07888229555379</v>
      </c>
      <c r="F15" s="21">
        <f>IF(ISERROR(((Hrs_Wkd_Can!F15*1000)/Jobs_Can!F15)/52),"..",((Hrs_Wkd_Can!F15*1000)/Jobs_Can!F15)/52)</f>
        <v>37.32410079016568</v>
      </c>
      <c r="G15" s="21">
        <f>IF(ISERROR(((Hrs_Wkd_Can!G15*1000)/Jobs_Can!G15)/52),"..",((Hrs_Wkd_Can!G15*1000)/Jobs_Can!G15)/52)</f>
        <v>37.600879942792226</v>
      </c>
      <c r="H15" s="21">
        <f>IF(ISERROR(((Hrs_Wkd_Can!H15*1000)/Jobs_Can!H15)/52),"..",((Hrs_Wkd_Can!H15*1000)/Jobs_Can!H15)/52)</f>
        <v>37.253053682262795</v>
      </c>
      <c r="I15" s="21">
        <f>IF(ISERROR(((Hrs_Wkd_Can!I15*1000)/Jobs_Can!I15)/52),"..",((Hrs_Wkd_Can!I15*1000)/Jobs_Can!I15)/52)</f>
        <v>29.800701032890768</v>
      </c>
      <c r="J15" s="21">
        <f>IF(ISERROR(((Hrs_Wkd_Can!J15*1000)/Jobs_Can!J15)/52),"..",((Hrs_Wkd_Can!J15*1000)/Jobs_Can!J15)/52)</f>
        <v>37.77762172502667</v>
      </c>
      <c r="K15" s="21">
        <f>IF(ISERROR(((Hrs_Wkd_Can!K15*1000)/Jobs_Can!K15)/52),"..",((Hrs_Wkd_Can!K15*1000)/Jobs_Can!K15)/52)</f>
        <v>33.564560320845587</v>
      </c>
      <c r="L15" s="21">
        <f>IF(ISERROR(((Hrs_Wkd_Can!L15*1000)/Jobs_Can!L15)/52),"..",((Hrs_Wkd_Can!L15*1000)/Jobs_Can!L15)/52)</f>
        <v>33.184465232449284</v>
      </c>
      <c r="M15" s="21">
        <f>IF(ISERROR(((Hrs_Wkd_Can!M15*1000)/Jobs_Can!M15)/52),"..",((Hrs_Wkd_Can!M15*1000)/Jobs_Can!M15)/52)</f>
        <v>35.190295156220643</v>
      </c>
      <c r="N15" s="21">
        <f>IF(ISERROR(((Hrs_Wkd_Can!N15*1000)/Jobs_Can!N15)/52),"..",((Hrs_Wkd_Can!N15*1000)/Jobs_Can!N15)/52)</f>
        <v>32.197912124682667</v>
      </c>
      <c r="O15" s="21">
        <f>IF(ISERROR(((Hrs_Wkd_Can!O15*1000)/Jobs_Can!O15)/52),"..",((Hrs_Wkd_Can!O15*1000)/Jobs_Can!O15)/52)</f>
        <v>27.606866580604542</v>
      </c>
      <c r="P15" s="21">
        <f>IF(ISERROR(((Hrs_Wkd_Can!P15*1000)/Jobs_Can!P15)/52),"..",((Hrs_Wkd_Can!P15*1000)/Jobs_Can!P15)/52)</f>
        <v>29.330229214569307</v>
      </c>
      <c r="Q15" s="21">
        <f>IF(ISERROR(((Hrs_Wkd_Can!Q15*1000)/Jobs_Can!Q15)/52),"..",((Hrs_Wkd_Can!Q15*1000)/Jobs_Can!Q15)/52)</f>
        <v>31.057491404909328</v>
      </c>
      <c r="R15" s="55"/>
    </row>
    <row r="16" spans="1:18">
      <c r="A16" s="5">
        <v>2008</v>
      </c>
      <c r="B16" s="87">
        <f>IF(ISERROR(((Hrs_Wkd_Can!B16*1000)/Jobs_Can!B16)/52),"..",((Hrs_Wkd_Can!B16*1000)/Jobs_Can!B16)/52)</f>
        <v>33.805212726076249</v>
      </c>
      <c r="C16" s="21">
        <f>IF(ISERROR(((Hrs_Wkd_Can!C16*1000)/Jobs_Can!C16)/52),"..",((Hrs_Wkd_Can!C16*1000)/Jobs_Can!C16)/52)</f>
        <v>41.012681432074032</v>
      </c>
      <c r="D16" s="21">
        <f>IF(ISERROR(((Hrs_Wkd_Can!D16*1000)/Jobs_Can!D16)/52),"..",((Hrs_Wkd_Can!D16*1000)/Jobs_Can!D16)/52)</f>
        <v>42.111384842756586</v>
      </c>
      <c r="E16" s="21">
        <f>IF(ISERROR(((Hrs_Wkd_Can!E16*1000)/Jobs_Can!E16)/52),"..",((Hrs_Wkd_Can!E16*1000)/Jobs_Can!E16)/52)</f>
        <v>34.252709886219165</v>
      </c>
      <c r="F16" s="21">
        <f>IF(ISERROR(((Hrs_Wkd_Can!F16*1000)/Jobs_Can!F16)/52),"..",((Hrs_Wkd_Can!F16*1000)/Jobs_Can!F16)/52)</f>
        <v>37.169777930279245</v>
      </c>
      <c r="G16" s="21">
        <f>IF(ISERROR(((Hrs_Wkd_Can!G16*1000)/Jobs_Can!G16)/52),"..",((Hrs_Wkd_Can!G16*1000)/Jobs_Can!G16)/52)</f>
        <v>37.437315154642612</v>
      </c>
      <c r="H16" s="21">
        <f>IF(ISERROR(((Hrs_Wkd_Can!H16*1000)/Jobs_Can!H16)/52),"..",((Hrs_Wkd_Can!H16*1000)/Jobs_Can!H16)/52)</f>
        <v>37.289295575290048</v>
      </c>
      <c r="I16" s="21">
        <f>IF(ISERROR(((Hrs_Wkd_Can!I16*1000)/Jobs_Can!I16)/52),"..",((Hrs_Wkd_Can!I16*1000)/Jobs_Can!I16)/52)</f>
        <v>29.547377268772376</v>
      </c>
      <c r="J16" s="21">
        <f>IF(ISERROR(((Hrs_Wkd_Can!J16*1000)/Jobs_Can!J16)/52),"..",((Hrs_Wkd_Can!J16*1000)/Jobs_Can!J16)/52)</f>
        <v>37.566534722007532</v>
      </c>
      <c r="K16" s="21">
        <f>IF(ISERROR(((Hrs_Wkd_Can!K16*1000)/Jobs_Can!K16)/52),"..",((Hrs_Wkd_Can!K16*1000)/Jobs_Can!K16)/52)</f>
        <v>33.475110323900189</v>
      </c>
      <c r="L16" s="21">
        <f>IF(ISERROR(((Hrs_Wkd_Can!L16*1000)/Jobs_Can!L16)/52),"..",((Hrs_Wkd_Can!L16*1000)/Jobs_Can!L16)/52)</f>
        <v>33.448708752876684</v>
      </c>
      <c r="M16" s="21">
        <f>IF(ISERROR(((Hrs_Wkd_Can!M16*1000)/Jobs_Can!M16)/52),"..",((Hrs_Wkd_Can!M16*1000)/Jobs_Can!M16)/52)</f>
        <v>34.659283073663929</v>
      </c>
      <c r="N16" s="21">
        <f>IF(ISERROR(((Hrs_Wkd_Can!N16*1000)/Jobs_Can!N16)/52),"..",((Hrs_Wkd_Can!N16*1000)/Jobs_Can!N16)/52)</f>
        <v>31.689723498391217</v>
      </c>
      <c r="O16" s="21">
        <f>IF(ISERROR(((Hrs_Wkd_Can!O16*1000)/Jobs_Can!O16)/52),"..",((Hrs_Wkd_Can!O16*1000)/Jobs_Can!O16)/52)</f>
        <v>27.797674769176282</v>
      </c>
      <c r="P16" s="21">
        <f>IF(ISERROR(((Hrs_Wkd_Can!P16*1000)/Jobs_Can!P16)/52),"..",((Hrs_Wkd_Can!P16*1000)/Jobs_Can!P16)/52)</f>
        <v>29.117268707579186</v>
      </c>
      <c r="Q16" s="21">
        <f>IF(ISERROR(((Hrs_Wkd_Can!Q16*1000)/Jobs_Can!Q16)/52),"..",((Hrs_Wkd_Can!Q16*1000)/Jobs_Can!Q16)/52)</f>
        <v>30.95211719303235</v>
      </c>
      <c r="R16" s="55"/>
    </row>
    <row r="17" spans="1:18">
      <c r="A17" s="5">
        <v>2009</v>
      </c>
      <c r="B17" s="87">
        <f>IF(ISERROR(((Hrs_Wkd_Can!B17*1000)/Jobs_Can!B17)/52),"..",((Hrs_Wkd_Can!B17*1000)/Jobs_Can!B17)/52)</f>
        <v>33.196143561689979</v>
      </c>
      <c r="C17" s="21">
        <f>IF(ISERROR(((Hrs_Wkd_Can!C17*1000)/Jobs_Can!C17)/52),"..",((Hrs_Wkd_Can!C17*1000)/Jobs_Can!C17)/52)</f>
        <v>41.589425809819438</v>
      </c>
      <c r="D17" s="21">
        <f>IF(ISERROR(((Hrs_Wkd_Can!D17*1000)/Jobs_Can!D17)/52),"..",((Hrs_Wkd_Can!D17*1000)/Jobs_Can!D17)/52)</f>
        <v>40.785568322152592</v>
      </c>
      <c r="E17" s="21">
        <f>IF(ISERROR(((Hrs_Wkd_Can!E17*1000)/Jobs_Can!E17)/52),"..",((Hrs_Wkd_Can!E17*1000)/Jobs_Can!E17)/52)</f>
        <v>34.659501581937178</v>
      </c>
      <c r="F17" s="21">
        <f>IF(ISERROR(((Hrs_Wkd_Can!F17*1000)/Jobs_Can!F17)/52),"..",((Hrs_Wkd_Can!F17*1000)/Jobs_Can!F17)/52)</f>
        <v>36.515726013851989</v>
      </c>
      <c r="G17" s="21">
        <f>IF(ISERROR(((Hrs_Wkd_Can!G17*1000)/Jobs_Can!G17)/52),"..",((Hrs_Wkd_Can!G17*1000)/Jobs_Can!G17)/52)</f>
        <v>36.588595725949354</v>
      </c>
      <c r="H17" s="21">
        <f>IF(ISERROR(((Hrs_Wkd_Can!H17*1000)/Jobs_Can!H17)/52),"..",((Hrs_Wkd_Can!H17*1000)/Jobs_Can!H17)/52)</f>
        <v>36.557589928909159</v>
      </c>
      <c r="I17" s="21">
        <f>IF(ISERROR(((Hrs_Wkd_Can!I17*1000)/Jobs_Can!I17)/52),"..",((Hrs_Wkd_Can!I17*1000)/Jobs_Can!I17)/52)</f>
        <v>29.009008732885604</v>
      </c>
      <c r="J17" s="21">
        <f>IF(ISERROR(((Hrs_Wkd_Can!J17*1000)/Jobs_Can!J17)/52),"..",((Hrs_Wkd_Can!J17*1000)/Jobs_Can!J17)/52)</f>
        <v>36.753806294862187</v>
      </c>
      <c r="K17" s="21">
        <f>IF(ISERROR(((Hrs_Wkd_Can!K17*1000)/Jobs_Can!K17)/52),"..",((Hrs_Wkd_Can!K17*1000)/Jobs_Can!K17)/52)</f>
        <v>33.482120538545914</v>
      </c>
      <c r="L17" s="21">
        <f>IF(ISERROR(((Hrs_Wkd_Can!L17*1000)/Jobs_Can!L17)/52),"..",((Hrs_Wkd_Can!L17*1000)/Jobs_Can!L17)/52)</f>
        <v>33.349830313413889</v>
      </c>
      <c r="M17" s="21">
        <f>IF(ISERROR(((Hrs_Wkd_Can!M17*1000)/Jobs_Can!M17)/52),"..",((Hrs_Wkd_Can!M17*1000)/Jobs_Can!M17)/52)</f>
        <v>34.173242009367009</v>
      </c>
      <c r="N17" s="21">
        <f>IF(ISERROR(((Hrs_Wkd_Can!N17*1000)/Jobs_Can!N17)/52),"..",((Hrs_Wkd_Can!N17*1000)/Jobs_Can!N17)/52)</f>
        <v>31.481740352859788</v>
      </c>
      <c r="O17" s="21">
        <f>IF(ISERROR(((Hrs_Wkd_Can!O17*1000)/Jobs_Can!O17)/52),"..",((Hrs_Wkd_Can!O17*1000)/Jobs_Can!O17)/52)</f>
        <v>27.298215851209587</v>
      </c>
      <c r="P17" s="21">
        <f>IF(ISERROR(((Hrs_Wkd_Can!P17*1000)/Jobs_Can!P17)/52),"..",((Hrs_Wkd_Can!P17*1000)/Jobs_Can!P17)/52)</f>
        <v>28.321944443208039</v>
      </c>
      <c r="Q17" s="21">
        <f>IF(ISERROR(((Hrs_Wkd_Can!Q17*1000)/Jobs_Can!Q17)/52),"..",((Hrs_Wkd_Can!Q17*1000)/Jobs_Can!Q17)/52)</f>
        <v>30.538474060621045</v>
      </c>
      <c r="R17" s="55"/>
    </row>
    <row r="18" spans="1:18">
      <c r="A18" s="5">
        <v>2010</v>
      </c>
      <c r="B18" s="87">
        <f>IF(ISERROR(((Hrs_Wkd_Can!B18*1000)/Jobs_Can!B18)/52),"..",((Hrs_Wkd_Can!B18*1000)/Jobs_Can!B18)/52)</f>
        <v>33.208420855515818</v>
      </c>
      <c r="C18" s="21">
        <f>IF(ISERROR(((Hrs_Wkd_Can!C18*1000)/Jobs_Can!C18)/52),"..",((Hrs_Wkd_Can!C18*1000)/Jobs_Can!C18)/52)</f>
        <v>40.718858013650184</v>
      </c>
      <c r="D18" s="21">
        <f>IF(ISERROR(((Hrs_Wkd_Can!D18*1000)/Jobs_Can!D18)/52),"..",((Hrs_Wkd_Can!D18*1000)/Jobs_Can!D18)/52)</f>
        <v>42.068055933767212</v>
      </c>
      <c r="E18" s="21">
        <f>IF(ISERROR(((Hrs_Wkd_Can!E18*1000)/Jobs_Can!E18)/52),"..",((Hrs_Wkd_Can!E18*1000)/Jobs_Can!E18)/52)</f>
        <v>35.108920681340379</v>
      </c>
      <c r="F18" s="21">
        <f>IF(ISERROR(((Hrs_Wkd_Can!F18*1000)/Jobs_Can!F18)/52),"..",((Hrs_Wkd_Can!F18*1000)/Jobs_Can!F18)/52)</f>
        <v>36.743279598807995</v>
      </c>
      <c r="G18" s="21">
        <f>IF(ISERROR(((Hrs_Wkd_Can!G18*1000)/Jobs_Can!G18)/52),"..",((Hrs_Wkd_Can!G18*1000)/Jobs_Can!G18)/52)</f>
        <v>37.24050860950765</v>
      </c>
      <c r="H18" s="21">
        <f>IF(ISERROR(((Hrs_Wkd_Can!H18*1000)/Jobs_Can!H18)/52),"..",((Hrs_Wkd_Can!H18*1000)/Jobs_Can!H18)/52)</f>
        <v>36.324824596007758</v>
      </c>
      <c r="I18" s="21">
        <f>IF(ISERROR(((Hrs_Wkd_Can!I18*1000)/Jobs_Can!I18)/52),"..",((Hrs_Wkd_Can!I18*1000)/Jobs_Can!I18)/52)</f>
        <v>29.02298371363386</v>
      </c>
      <c r="J18" s="21">
        <f>IF(ISERROR(((Hrs_Wkd_Can!J18*1000)/Jobs_Can!J18)/52),"..",((Hrs_Wkd_Can!J18*1000)/Jobs_Can!J18)/52)</f>
        <v>37.197624253159034</v>
      </c>
      <c r="K18" s="21">
        <f>IF(ISERROR(((Hrs_Wkd_Can!K18*1000)/Jobs_Can!K18)/52),"..",((Hrs_Wkd_Can!K18*1000)/Jobs_Can!K18)/52)</f>
        <v>33.889771369339513</v>
      </c>
      <c r="L18" s="21">
        <f>IF(ISERROR(((Hrs_Wkd_Can!L18*1000)/Jobs_Can!L18)/52),"..",((Hrs_Wkd_Can!L18*1000)/Jobs_Can!L18)/52)</f>
        <v>33.228582678658192</v>
      </c>
      <c r="M18" s="21">
        <f>IF(ISERROR(((Hrs_Wkd_Can!M18*1000)/Jobs_Can!M18)/52),"..",((Hrs_Wkd_Can!M18*1000)/Jobs_Can!M18)/52)</f>
        <v>34.030378195925984</v>
      </c>
      <c r="N18" s="21">
        <f>IF(ISERROR(((Hrs_Wkd_Can!N18*1000)/Jobs_Can!N18)/52),"..",((Hrs_Wkd_Can!N18*1000)/Jobs_Can!N18)/52)</f>
        <v>31.282681633845829</v>
      </c>
      <c r="O18" s="21">
        <f>IF(ISERROR(((Hrs_Wkd_Can!O18*1000)/Jobs_Can!O18)/52),"..",((Hrs_Wkd_Can!O18*1000)/Jobs_Can!O18)/52)</f>
        <v>27.335117895431498</v>
      </c>
      <c r="P18" s="21">
        <f>IF(ISERROR(((Hrs_Wkd_Can!P18*1000)/Jobs_Can!P18)/52),"..",((Hrs_Wkd_Can!P18*1000)/Jobs_Can!P18)/52)</f>
        <v>27.953001648574329</v>
      </c>
      <c r="Q18" s="21">
        <f>IF(ISERROR(((Hrs_Wkd_Can!Q18*1000)/Jobs_Can!Q18)/52),"..",((Hrs_Wkd_Can!Q18*1000)/Jobs_Can!Q18)/52)</f>
        <v>30.278466709868731</v>
      </c>
      <c r="R18" s="55"/>
    </row>
    <row r="19" spans="1:18">
      <c r="A19" s="5">
        <v>2011</v>
      </c>
      <c r="B19" s="87" t="s">
        <v>25</v>
      </c>
      <c r="C19" s="21" t="s">
        <v>25</v>
      </c>
      <c r="D19" s="21" t="s">
        <v>25</v>
      </c>
      <c r="E19" s="21" t="s">
        <v>25</v>
      </c>
      <c r="F19" s="21" t="s">
        <v>25</v>
      </c>
      <c r="G19" s="21" t="s">
        <v>25</v>
      </c>
      <c r="H19" s="21" t="s">
        <v>25</v>
      </c>
      <c r="I19" s="21" t="s">
        <v>25</v>
      </c>
      <c r="J19" s="21" t="s">
        <v>25</v>
      </c>
      <c r="K19" s="21" t="s">
        <v>25</v>
      </c>
      <c r="L19" s="21" t="s">
        <v>25</v>
      </c>
      <c r="M19" s="21" t="s">
        <v>25</v>
      </c>
      <c r="N19" s="21" t="s">
        <v>25</v>
      </c>
      <c r="O19" s="21" t="s">
        <v>25</v>
      </c>
      <c r="P19" s="21" t="s">
        <v>25</v>
      </c>
      <c r="Q19" s="21" t="s">
        <v>25</v>
      </c>
      <c r="R19" s="55"/>
    </row>
    <row r="20" spans="1:18">
      <c r="A20" s="5">
        <v>2012</v>
      </c>
      <c r="B20" s="87" t="s">
        <v>25</v>
      </c>
      <c r="C20" s="21" t="s">
        <v>25</v>
      </c>
      <c r="D20" s="21" t="s">
        <v>25</v>
      </c>
      <c r="E20" s="21" t="s">
        <v>25</v>
      </c>
      <c r="F20" s="21" t="s">
        <v>25</v>
      </c>
      <c r="G20" s="21" t="s">
        <v>25</v>
      </c>
      <c r="H20" s="21" t="s">
        <v>25</v>
      </c>
      <c r="I20" s="21" t="s">
        <v>25</v>
      </c>
      <c r="J20" s="21" t="s">
        <v>25</v>
      </c>
      <c r="K20" s="21" t="s">
        <v>25</v>
      </c>
      <c r="L20" s="21" t="s">
        <v>25</v>
      </c>
      <c r="M20" s="21" t="s">
        <v>25</v>
      </c>
      <c r="N20" s="21" t="s">
        <v>25</v>
      </c>
      <c r="O20" s="21" t="s">
        <v>25</v>
      </c>
      <c r="P20" s="21" t="s">
        <v>25</v>
      </c>
      <c r="Q20" s="21" t="s">
        <v>25</v>
      </c>
      <c r="R20" s="55"/>
    </row>
    <row r="21" spans="1:18">
      <c r="B21" s="45"/>
      <c r="H21" s="55"/>
      <c r="I21" s="55"/>
      <c r="J21" s="55"/>
      <c r="K21" s="55"/>
      <c r="L21" s="55"/>
      <c r="M21" s="55"/>
      <c r="N21" s="55"/>
      <c r="O21" s="55"/>
      <c r="P21" s="55"/>
      <c r="Q21" s="55"/>
      <c r="R21" s="55"/>
    </row>
    <row r="22" spans="1:18">
      <c r="A22" s="4"/>
      <c r="B22" s="10" t="s">
        <v>17</v>
      </c>
      <c r="C22" s="8"/>
      <c r="D22" s="8"/>
      <c r="E22" s="8"/>
      <c r="F22" s="8"/>
      <c r="G22" s="8"/>
      <c r="H22" s="2"/>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-0.38713167524445646</v>
      </c>
      <c r="C23" s="9">
        <f t="shared" si="0"/>
        <v>8.1411362988426106E-2</v>
      </c>
      <c r="D23" s="9">
        <f t="shared" si="0"/>
        <v>9.4215899818261839E-2</v>
      </c>
      <c r="E23" s="9">
        <f t="shared" si="0"/>
        <v>1.4088916203691682E-3</v>
      </c>
      <c r="F23" s="9">
        <f t="shared" si="0"/>
        <v>-0.26968862762327683</v>
      </c>
      <c r="G23" s="9">
        <f t="shared" si="0"/>
        <v>-0.19178548814998697</v>
      </c>
      <c r="H23" s="28">
        <f t="shared" si="0"/>
        <v>-0.40015284673644569</v>
      </c>
      <c r="I23" s="28">
        <f t="shared" si="0"/>
        <v>-0.66504431505357564</v>
      </c>
      <c r="J23" s="28">
        <f t="shared" si="0"/>
        <v>-0.13473162746212575</v>
      </c>
      <c r="K23" s="28">
        <f t="shared" si="0"/>
        <v>-2.9011173674020618E-2</v>
      </c>
      <c r="L23" s="28">
        <f t="shared" si="0"/>
        <v>-0.21817697250202661</v>
      </c>
      <c r="M23" s="28">
        <f t="shared" si="0"/>
        <v>-0.33944288318908944</v>
      </c>
      <c r="N23" s="28">
        <f t="shared" si="0"/>
        <v>-0.19612540437694559</v>
      </c>
      <c r="O23" s="28">
        <f t="shared" si="0"/>
        <v>-0.30272797258401596</v>
      </c>
      <c r="P23" s="28">
        <f t="shared" si="0"/>
        <v>-0.63795171526550565</v>
      </c>
      <c r="Q23" s="58">
        <f t="shared" si="0"/>
        <v>-0.20514703982120741</v>
      </c>
      <c r="R23" s="55"/>
    </row>
    <row r="24" spans="1:18">
      <c r="A24" s="26" t="s">
        <v>19</v>
      </c>
      <c r="B24" s="16">
        <f t="shared" si="0"/>
        <v>-0.16705061422175316</v>
      </c>
      <c r="C24" s="9">
        <f t="shared" si="0"/>
        <v>0.63709741667334896</v>
      </c>
      <c r="D24" s="9">
        <f t="shared" si="0"/>
        <v>3.3425011588739117E-2</v>
      </c>
      <c r="E24" s="9">
        <f t="shared" si="0"/>
        <v>0.12203522930871458</v>
      </c>
      <c r="F24" s="9">
        <f t="shared" si="0"/>
        <v>-4.9189293274432E-2</v>
      </c>
      <c r="G24" s="9">
        <f t="shared" si="0"/>
        <v>-0.11351601241568199</v>
      </c>
      <c r="H24" s="28">
        <f t="shared" si="0"/>
        <v>-0.35879946498619253</v>
      </c>
      <c r="I24" s="28">
        <f t="shared" si="0"/>
        <v>-0.52932148176335625</v>
      </c>
      <c r="J24" s="28">
        <f t="shared" si="0"/>
        <v>0.29754572345408459</v>
      </c>
      <c r="K24" s="28">
        <f t="shared" si="0"/>
        <v>9.8131929984313082E-2</v>
      </c>
      <c r="L24" s="28">
        <f t="shared" si="0"/>
        <v>-0.29641120478327565</v>
      </c>
      <c r="M24" s="28">
        <f t="shared" si="0"/>
        <v>8.1338492870397516E-2</v>
      </c>
      <c r="N24" s="28">
        <f t="shared" si="0"/>
        <v>-0.31159665582868312</v>
      </c>
      <c r="O24" s="28">
        <f t="shared" si="0"/>
        <v>0.53597260920372758</v>
      </c>
      <c r="P24" s="28">
        <f t="shared" si="0"/>
        <v>-0.24926162977905175</v>
      </c>
      <c r="Q24" s="28">
        <f t="shared" si="0"/>
        <v>0.35393662628722122</v>
      </c>
      <c r="R24" s="55"/>
    </row>
    <row r="25" spans="1:18">
      <c r="A25" s="26" t="s">
        <v>20</v>
      </c>
      <c r="B25" s="16">
        <f t="shared" si="0"/>
        <v>-0.45306133723542752</v>
      </c>
      <c r="C25" s="9">
        <f t="shared" si="0"/>
        <v>-8.4695357695774298E-2</v>
      </c>
      <c r="D25" s="9">
        <f t="shared" si="0"/>
        <v>0.11246036914558388</v>
      </c>
      <c r="E25" s="9">
        <f t="shared" si="0"/>
        <v>-3.4750662408278288E-2</v>
      </c>
      <c r="F25" s="9">
        <f t="shared" si="0"/>
        <v>-0.33574352348116898</v>
      </c>
      <c r="G25" s="9">
        <f t="shared" si="0"/>
        <v>-0.21525436919085372</v>
      </c>
      <c r="H25" s="28">
        <f t="shared" si="0"/>
        <v>-0.41255551423016179</v>
      </c>
      <c r="I25" s="28">
        <f t="shared" si="0"/>
        <v>-0.70572504205065334</v>
      </c>
      <c r="J25" s="28">
        <f t="shared" si="0"/>
        <v>-0.26405116347094637</v>
      </c>
      <c r="K25" s="28">
        <f t="shared" si="0"/>
        <v>-6.7122603867220132E-2</v>
      </c>
      <c r="L25" s="28">
        <f t="shared" si="0"/>
        <v>-0.19469473436585227</v>
      </c>
      <c r="M25" s="28">
        <f t="shared" si="0"/>
        <v>-0.46533197648361835</v>
      </c>
      <c r="N25" s="28">
        <f t="shared" si="0"/>
        <v>-0.16145795417784603</v>
      </c>
      <c r="O25" s="28">
        <f t="shared" si="0"/>
        <v>-0.55297112806346194</v>
      </c>
      <c r="P25" s="28">
        <f t="shared" si="0"/>
        <v>-0.75426312979720578</v>
      </c>
      <c r="Q25" s="28">
        <f t="shared" si="0"/>
        <v>-0.37226397758385321</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c r="H28" s="55"/>
      <c r="I28" s="55"/>
      <c r="J28" s="55"/>
      <c r="K28" s="55"/>
      <c r="L28" s="55"/>
      <c r="M28" s="55"/>
      <c r="N28" s="55"/>
      <c r="O28" s="55"/>
      <c r="P28" s="55"/>
      <c r="Q28" s="55"/>
      <c r="R28" s="55"/>
    </row>
    <row r="29" spans="1:18" ht="33.75">
      <c r="A29" s="4"/>
      <c r="B29" s="94" t="s">
        <v>3</v>
      </c>
      <c r="C29" s="3" t="s">
        <v>2</v>
      </c>
      <c r="D29" s="3" t="s">
        <v>1</v>
      </c>
      <c r="E29" s="3" t="s">
        <v>0</v>
      </c>
      <c r="F29" s="3" t="s">
        <v>4</v>
      </c>
      <c r="G29" s="3" t="s">
        <v>5</v>
      </c>
      <c r="H29" s="3" t="s">
        <v>6</v>
      </c>
      <c r="I29" s="3" t="s">
        <v>7</v>
      </c>
      <c r="J29" s="3" t="s">
        <v>8</v>
      </c>
      <c r="K29" s="3" t="s">
        <v>9</v>
      </c>
      <c r="L29" s="3" t="s">
        <v>14</v>
      </c>
      <c r="M29" s="3" t="s">
        <v>10</v>
      </c>
      <c r="N29" s="3" t="s">
        <v>15</v>
      </c>
      <c r="O29" s="3" t="s">
        <v>11</v>
      </c>
      <c r="P29" s="3" t="s">
        <v>12</v>
      </c>
      <c r="Q29" s="3" t="s">
        <v>13</v>
      </c>
      <c r="R29" s="55"/>
    </row>
    <row r="30" spans="1:18" ht="11.25" customHeight="1">
      <c r="A30" s="5"/>
      <c r="B30" s="141" t="s">
        <v>27</v>
      </c>
      <c r="C30" s="142"/>
      <c r="D30" s="142"/>
      <c r="E30" s="142"/>
      <c r="F30" s="142"/>
      <c r="G30" s="142"/>
      <c r="H30" s="142"/>
      <c r="I30" s="142"/>
      <c r="J30" s="142" t="s">
        <v>27</v>
      </c>
      <c r="K30" s="142"/>
      <c r="L30" s="142"/>
      <c r="M30" s="142"/>
      <c r="N30" s="142"/>
      <c r="O30" s="142"/>
      <c r="P30" s="142"/>
      <c r="Q30" s="142"/>
      <c r="R30" s="55"/>
    </row>
    <row r="31" spans="1:18">
      <c r="A31" s="5">
        <v>1997</v>
      </c>
      <c r="B31" s="87">
        <f>IF(ISERROR((B5/$B5)*100),"..",(B5/$B5)*100)</f>
        <v>100</v>
      </c>
      <c r="C31" s="21">
        <f t="shared" ref="C31:Q31" si="1">IF(ISERROR((C5/$B5)*100),"..",(C5/$B5)*100)</f>
        <v>115.35958447085963</v>
      </c>
      <c r="D31" s="21">
        <f t="shared" si="1"/>
        <v>118.98391327806412</v>
      </c>
      <c r="E31" s="21">
        <f t="shared" si="1"/>
        <v>100.50565654916051</v>
      </c>
      <c r="F31" s="21">
        <f t="shared" si="1"/>
        <v>108.96253846728952</v>
      </c>
      <c r="G31" s="21">
        <f t="shared" si="1"/>
        <v>109.32171819468384</v>
      </c>
      <c r="H31" s="21">
        <f t="shared" si="1"/>
        <v>109.5704284530586</v>
      </c>
      <c r="I31" s="21">
        <f t="shared" si="1"/>
        <v>90.629022682528273</v>
      </c>
      <c r="J31" s="21">
        <f t="shared" si="1"/>
        <v>108.38760445424866</v>
      </c>
      <c r="K31" s="21">
        <f t="shared" si="1"/>
        <v>97.400091985138729</v>
      </c>
      <c r="L31" s="21">
        <f t="shared" si="1"/>
        <v>97.880401236280562</v>
      </c>
      <c r="M31" s="21">
        <f t="shared" si="1"/>
        <v>101.83951141873115</v>
      </c>
      <c r="N31" s="21">
        <f t="shared" si="1"/>
        <v>91.884090386077759</v>
      </c>
      <c r="O31" s="21">
        <f t="shared" si="1"/>
        <v>81.412472571062494</v>
      </c>
      <c r="P31" s="21">
        <f t="shared" si="1"/>
        <v>86.97892912357517</v>
      </c>
      <c r="Q31" s="21">
        <f t="shared" si="1"/>
        <v>89.03906573657251</v>
      </c>
      <c r="R31" s="55"/>
    </row>
    <row r="32" spans="1:18">
      <c r="A32" s="5">
        <v>1998</v>
      </c>
      <c r="B32" s="87">
        <f t="shared" ref="B32:Q42" si="2">IF(ISERROR((B6/$B6)*100),"..",(B6/$B6)*100)</f>
        <v>100</v>
      </c>
      <c r="C32" s="21">
        <f t="shared" si="2"/>
        <v>117.26356237126825</v>
      </c>
      <c r="D32" s="21">
        <f t="shared" si="2"/>
        <v>115.54666345061362</v>
      </c>
      <c r="E32" s="21">
        <f t="shared" si="2"/>
        <v>103.32579746257397</v>
      </c>
      <c r="F32" s="21">
        <f t="shared" si="2"/>
        <v>109.77975495468237</v>
      </c>
      <c r="G32" s="21">
        <f t="shared" si="2"/>
        <v>108.9756392891224</v>
      </c>
      <c r="H32" s="21">
        <f t="shared" si="2"/>
        <v>107.24446197938278</v>
      </c>
      <c r="I32" s="21">
        <f t="shared" si="2"/>
        <v>90.7557690136193</v>
      </c>
      <c r="J32" s="21">
        <f t="shared" si="2"/>
        <v>109.91824299268596</v>
      </c>
      <c r="K32" s="21">
        <f t="shared" si="2"/>
        <v>97.069261387899658</v>
      </c>
      <c r="L32" s="21">
        <f t="shared" si="2"/>
        <v>97.719211944780326</v>
      </c>
      <c r="M32" s="21">
        <f t="shared" si="2"/>
        <v>102.00498787701211</v>
      </c>
      <c r="N32" s="21">
        <f t="shared" si="2"/>
        <v>91.417904996839368</v>
      </c>
      <c r="O32" s="21">
        <f t="shared" si="2"/>
        <v>81.604013612841371</v>
      </c>
      <c r="P32" s="21">
        <f t="shared" si="2"/>
        <v>89.084302679670031</v>
      </c>
      <c r="Q32" s="21">
        <f t="shared" si="2"/>
        <v>89.522529112085948</v>
      </c>
      <c r="R32" s="55"/>
    </row>
    <row r="33" spans="1:18">
      <c r="A33" s="5">
        <v>1999</v>
      </c>
      <c r="B33" s="87">
        <f t="shared" si="2"/>
        <v>100</v>
      </c>
      <c r="C33" s="21">
        <f t="shared" si="2"/>
        <v>117.06668531242937</v>
      </c>
      <c r="D33" s="21">
        <f t="shared" si="2"/>
        <v>116.23061911983493</v>
      </c>
      <c r="E33" s="21">
        <f t="shared" si="2"/>
        <v>99.888971902792093</v>
      </c>
      <c r="F33" s="21">
        <f t="shared" si="2"/>
        <v>109.36078860673</v>
      </c>
      <c r="G33" s="21">
        <f t="shared" si="2"/>
        <v>109.60917156375385</v>
      </c>
      <c r="H33" s="21">
        <f t="shared" si="2"/>
        <v>108.509310288081</v>
      </c>
      <c r="I33" s="21">
        <f t="shared" si="2"/>
        <v>89.078967648612888</v>
      </c>
      <c r="J33" s="21">
        <f t="shared" si="2"/>
        <v>110.7426917279351</v>
      </c>
      <c r="K33" s="21">
        <f t="shared" si="2"/>
        <v>98.164309849946846</v>
      </c>
      <c r="L33" s="21">
        <f t="shared" si="2"/>
        <v>98.461713081982438</v>
      </c>
      <c r="M33" s="21">
        <f t="shared" si="2"/>
        <v>103.46675692407135</v>
      </c>
      <c r="N33" s="21">
        <f t="shared" si="2"/>
        <v>91.844503774341817</v>
      </c>
      <c r="O33" s="21">
        <f t="shared" si="2"/>
        <v>81.145019114185132</v>
      </c>
      <c r="P33" s="21">
        <f t="shared" si="2"/>
        <v>88.006838303516616</v>
      </c>
      <c r="Q33" s="21">
        <f t="shared" si="2"/>
        <v>90.158880832037596</v>
      </c>
      <c r="R33" s="55"/>
    </row>
    <row r="34" spans="1:18">
      <c r="A34" s="5">
        <v>2000</v>
      </c>
      <c r="B34" s="87">
        <f t="shared" si="2"/>
        <v>100</v>
      </c>
      <c r="C34" s="21">
        <f t="shared" si="2"/>
        <v>118.16974129485661</v>
      </c>
      <c r="D34" s="21">
        <f t="shared" si="2"/>
        <v>119.70215230351234</v>
      </c>
      <c r="E34" s="21">
        <f t="shared" si="2"/>
        <v>101.38128862180305</v>
      </c>
      <c r="F34" s="21">
        <f t="shared" si="2"/>
        <v>109.34891299776382</v>
      </c>
      <c r="G34" s="21">
        <f t="shared" si="2"/>
        <v>109.4976811488483</v>
      </c>
      <c r="H34" s="21">
        <f t="shared" si="2"/>
        <v>108.94028552390238</v>
      </c>
      <c r="I34" s="21">
        <f t="shared" si="2"/>
        <v>89.645982766391626</v>
      </c>
      <c r="J34" s="21">
        <f t="shared" si="2"/>
        <v>109.90787988761619</v>
      </c>
      <c r="K34" s="21">
        <f t="shared" si="2"/>
        <v>98.178316204554548</v>
      </c>
      <c r="L34" s="21">
        <f t="shared" si="2"/>
        <v>97.500402444311632</v>
      </c>
      <c r="M34" s="21">
        <f t="shared" si="2"/>
        <v>102.60154884843406</v>
      </c>
      <c r="N34" s="21">
        <f t="shared" si="2"/>
        <v>91.485556807690998</v>
      </c>
      <c r="O34" s="21">
        <f t="shared" si="2"/>
        <v>83.144531564972098</v>
      </c>
      <c r="P34" s="21">
        <f t="shared" si="2"/>
        <v>86.764228286327452</v>
      </c>
      <c r="Q34" s="21">
        <f t="shared" si="2"/>
        <v>90.440328134615797</v>
      </c>
      <c r="R34" s="55"/>
    </row>
    <row r="35" spans="1:18">
      <c r="A35" s="5">
        <v>2001</v>
      </c>
      <c r="B35" s="87">
        <f t="shared" si="2"/>
        <v>100</v>
      </c>
      <c r="C35" s="21">
        <f t="shared" si="2"/>
        <v>119.27662857820096</v>
      </c>
      <c r="D35" s="21">
        <f t="shared" si="2"/>
        <v>123.86179047329257</v>
      </c>
      <c r="E35" s="21">
        <f t="shared" si="2"/>
        <v>101.49374854746264</v>
      </c>
      <c r="F35" s="21">
        <f t="shared" si="2"/>
        <v>108.75857070185833</v>
      </c>
      <c r="G35" s="21">
        <f t="shared" si="2"/>
        <v>109.94921611624578</v>
      </c>
      <c r="H35" s="21">
        <f t="shared" si="2"/>
        <v>108.87123845093556</v>
      </c>
      <c r="I35" s="21">
        <f t="shared" si="2"/>
        <v>89.237737962294517</v>
      </c>
      <c r="J35" s="21">
        <f t="shared" si="2"/>
        <v>110.19294071672236</v>
      </c>
      <c r="K35" s="21">
        <f t="shared" si="2"/>
        <v>98.858467233635537</v>
      </c>
      <c r="L35" s="21">
        <f t="shared" si="2"/>
        <v>97.558071297186956</v>
      </c>
      <c r="M35" s="21">
        <f t="shared" si="2"/>
        <v>102.83070928046909</v>
      </c>
      <c r="N35" s="21">
        <f t="shared" si="2"/>
        <v>92.149506182490114</v>
      </c>
      <c r="O35" s="21">
        <f t="shared" si="2"/>
        <v>82.853538728443397</v>
      </c>
      <c r="P35" s="21">
        <f t="shared" si="2"/>
        <v>86.084027791238455</v>
      </c>
      <c r="Q35" s="21">
        <f t="shared" si="2"/>
        <v>91.222108305425905</v>
      </c>
      <c r="R35" s="55"/>
    </row>
    <row r="36" spans="1:18">
      <c r="A36" s="5">
        <v>2002</v>
      </c>
      <c r="B36" s="87">
        <f t="shared" si="2"/>
        <v>100</v>
      </c>
      <c r="C36" s="21">
        <f t="shared" si="2"/>
        <v>118.57521533932818</v>
      </c>
      <c r="D36" s="21">
        <f t="shared" si="2"/>
        <v>121.66964657504995</v>
      </c>
      <c r="E36" s="21">
        <f t="shared" si="2"/>
        <v>102.84077190825445</v>
      </c>
      <c r="F36" s="21">
        <f t="shared" si="2"/>
        <v>109.44688217775267</v>
      </c>
      <c r="G36" s="21">
        <f t="shared" si="2"/>
        <v>110.8868538083059</v>
      </c>
      <c r="H36" s="21">
        <f t="shared" si="2"/>
        <v>109.38842402795643</v>
      </c>
      <c r="I36" s="21">
        <f t="shared" si="2"/>
        <v>89.029844405416014</v>
      </c>
      <c r="J36" s="21">
        <f t="shared" si="2"/>
        <v>110.2818874711453</v>
      </c>
      <c r="K36" s="21">
        <f t="shared" si="2"/>
        <v>96.444471372294046</v>
      </c>
      <c r="L36" s="21">
        <f t="shared" si="2"/>
        <v>99.825352680397884</v>
      </c>
      <c r="M36" s="21">
        <f t="shared" si="2"/>
        <v>103.31308572309202</v>
      </c>
      <c r="N36" s="21">
        <f t="shared" si="2"/>
        <v>93.199396152125857</v>
      </c>
      <c r="O36" s="21">
        <f t="shared" si="2"/>
        <v>82.576176369064086</v>
      </c>
      <c r="P36" s="21">
        <f t="shared" si="2"/>
        <v>85.247952369326683</v>
      </c>
      <c r="Q36" s="21">
        <f t="shared" si="2"/>
        <v>90.138277853116051</v>
      </c>
      <c r="R36" s="55"/>
    </row>
    <row r="37" spans="1:18">
      <c r="A37" s="5">
        <v>2003</v>
      </c>
      <c r="B37" s="87">
        <f t="shared" si="2"/>
        <v>100</v>
      </c>
      <c r="C37" s="21">
        <f t="shared" si="2"/>
        <v>120.15808477117406</v>
      </c>
      <c r="D37" s="21">
        <f t="shared" si="2"/>
        <v>125.90825662145832</v>
      </c>
      <c r="E37" s="21">
        <f t="shared" si="2"/>
        <v>104.48777564732825</v>
      </c>
      <c r="F37" s="21">
        <f t="shared" si="2"/>
        <v>109.05228492846398</v>
      </c>
      <c r="G37" s="21">
        <f t="shared" si="2"/>
        <v>110.74469427301206</v>
      </c>
      <c r="H37" s="21">
        <f t="shared" si="2"/>
        <v>109.11802320973518</v>
      </c>
      <c r="I37" s="21">
        <f t="shared" si="2"/>
        <v>88.9366196636594</v>
      </c>
      <c r="J37" s="21">
        <f t="shared" si="2"/>
        <v>110.61058891934432</v>
      </c>
      <c r="K37" s="21">
        <f t="shared" si="2"/>
        <v>96.377619066867695</v>
      </c>
      <c r="L37" s="21">
        <f t="shared" si="2"/>
        <v>99.51290923127398</v>
      </c>
      <c r="M37" s="21">
        <f t="shared" si="2"/>
        <v>102.14648334094242</v>
      </c>
      <c r="N37" s="21">
        <f t="shared" si="2"/>
        <v>93.963510299492427</v>
      </c>
      <c r="O37" s="21">
        <f t="shared" si="2"/>
        <v>83.568247178754589</v>
      </c>
      <c r="P37" s="21">
        <f t="shared" si="2"/>
        <v>86.782941775503815</v>
      </c>
      <c r="Q37" s="21">
        <f t="shared" si="2"/>
        <v>89.281536253415382</v>
      </c>
      <c r="R37" s="55"/>
    </row>
    <row r="38" spans="1:18">
      <c r="A38" s="5">
        <v>2004</v>
      </c>
      <c r="B38" s="87">
        <f t="shared" si="2"/>
        <v>100</v>
      </c>
      <c r="C38" s="21">
        <f t="shared" si="2"/>
        <v>120.04500171525645</v>
      </c>
      <c r="D38" s="21">
        <f t="shared" si="2"/>
        <v>125.61167292701099</v>
      </c>
      <c r="E38" s="21">
        <f t="shared" si="2"/>
        <v>102.48562918482141</v>
      </c>
      <c r="F38" s="21">
        <f t="shared" si="2"/>
        <v>109.34679270629776</v>
      </c>
      <c r="G38" s="21">
        <f t="shared" si="2"/>
        <v>110.7461011507108</v>
      </c>
      <c r="H38" s="21">
        <f t="shared" si="2"/>
        <v>109.69522969430565</v>
      </c>
      <c r="I38" s="21">
        <f t="shared" si="2"/>
        <v>88.625947479833272</v>
      </c>
      <c r="J38" s="21">
        <f t="shared" si="2"/>
        <v>112.03336202232748</v>
      </c>
      <c r="K38" s="21">
        <f t="shared" si="2"/>
        <v>98.581640499134991</v>
      </c>
      <c r="L38" s="21">
        <f t="shared" si="2"/>
        <v>98.391785145491866</v>
      </c>
      <c r="M38" s="21">
        <f t="shared" si="2"/>
        <v>102.57943547612977</v>
      </c>
      <c r="N38" s="21">
        <f t="shared" si="2"/>
        <v>93.635289682971887</v>
      </c>
      <c r="O38" s="21">
        <f t="shared" si="2"/>
        <v>82.974539748230399</v>
      </c>
      <c r="P38" s="21">
        <f t="shared" si="2"/>
        <v>86.139598052363269</v>
      </c>
      <c r="Q38" s="21">
        <f t="shared" si="2"/>
        <v>89.611162852535131</v>
      </c>
      <c r="R38" s="55"/>
    </row>
    <row r="39" spans="1:18">
      <c r="A39" s="5">
        <v>2005</v>
      </c>
      <c r="B39" s="87">
        <f t="shared" si="2"/>
        <v>100</v>
      </c>
      <c r="C39" s="21">
        <f t="shared" si="2"/>
        <v>120.82647958068688</v>
      </c>
      <c r="D39" s="21">
        <f t="shared" si="2"/>
        <v>128.39380868139398</v>
      </c>
      <c r="E39" s="21">
        <f t="shared" si="2"/>
        <v>104.26477967247808</v>
      </c>
      <c r="F39" s="21">
        <f t="shared" si="2"/>
        <v>109.2040559223868</v>
      </c>
      <c r="G39" s="21">
        <f t="shared" si="2"/>
        <v>110.43696670473444</v>
      </c>
      <c r="H39" s="21">
        <f t="shared" si="2"/>
        <v>109.24014099973654</v>
      </c>
      <c r="I39" s="21">
        <f t="shared" si="2"/>
        <v>89.142242125603715</v>
      </c>
      <c r="J39" s="21">
        <f t="shared" si="2"/>
        <v>111.28584802481353</v>
      </c>
      <c r="K39" s="21">
        <f t="shared" si="2"/>
        <v>98.504630803550214</v>
      </c>
      <c r="L39" s="21">
        <f t="shared" si="2"/>
        <v>99.205386746576693</v>
      </c>
      <c r="M39" s="21">
        <f t="shared" si="2"/>
        <v>102.57454638031547</v>
      </c>
      <c r="N39" s="21">
        <f t="shared" si="2"/>
        <v>93.068436347541834</v>
      </c>
      <c r="O39" s="21">
        <f t="shared" si="2"/>
        <v>80.201708570179136</v>
      </c>
      <c r="P39" s="21">
        <f t="shared" si="2"/>
        <v>85.536130139770464</v>
      </c>
      <c r="Q39" s="21">
        <f t="shared" si="2"/>
        <v>89.636923252584637</v>
      </c>
      <c r="R39" s="55"/>
    </row>
    <row r="40" spans="1:18">
      <c r="A40" s="5">
        <v>2006</v>
      </c>
      <c r="B40" s="87">
        <f t="shared" si="2"/>
        <v>100</v>
      </c>
      <c r="C40" s="21">
        <f t="shared" si="2"/>
        <v>121.70833306024224</v>
      </c>
      <c r="D40" s="21">
        <f t="shared" si="2"/>
        <v>126.12915742044277</v>
      </c>
      <c r="E40" s="21">
        <f t="shared" si="2"/>
        <v>102.36165013946659</v>
      </c>
      <c r="F40" s="21">
        <f t="shared" si="2"/>
        <v>108.84796559263592</v>
      </c>
      <c r="G40" s="21">
        <f t="shared" si="2"/>
        <v>110.575199916437</v>
      </c>
      <c r="H40" s="21">
        <f t="shared" si="2"/>
        <v>109.22364252186105</v>
      </c>
      <c r="I40" s="21">
        <f t="shared" si="2"/>
        <v>88.231080515447275</v>
      </c>
      <c r="J40" s="21">
        <f t="shared" si="2"/>
        <v>111.88040427961725</v>
      </c>
      <c r="K40" s="21">
        <f t="shared" si="2"/>
        <v>97.122215089467304</v>
      </c>
      <c r="L40" s="21">
        <f t="shared" si="2"/>
        <v>98.647838526030853</v>
      </c>
      <c r="M40" s="21">
        <f t="shared" si="2"/>
        <v>102.60708631244506</v>
      </c>
      <c r="N40" s="21">
        <f t="shared" si="2"/>
        <v>93.243395472901142</v>
      </c>
      <c r="O40" s="21">
        <f t="shared" si="2"/>
        <v>80.453638738722873</v>
      </c>
      <c r="P40" s="21">
        <f t="shared" si="2"/>
        <v>85.950793479364876</v>
      </c>
      <c r="Q40" s="21">
        <f t="shared" si="2"/>
        <v>91.356548758159065</v>
      </c>
      <c r="R40" s="55"/>
    </row>
    <row r="41" spans="1:18">
      <c r="A41" s="5">
        <v>2007</v>
      </c>
      <c r="B41" s="87">
        <f t="shared" si="2"/>
        <v>100</v>
      </c>
      <c r="C41" s="21">
        <f t="shared" si="2"/>
        <v>122.77329067579376</v>
      </c>
      <c r="D41" s="21">
        <f t="shared" si="2"/>
        <v>123.07901257143818</v>
      </c>
      <c r="E41" s="21">
        <f t="shared" si="2"/>
        <v>100.23031874895329</v>
      </c>
      <c r="F41" s="21">
        <f t="shared" si="2"/>
        <v>109.77491828434903</v>
      </c>
      <c r="G41" s="21">
        <f t="shared" si="2"/>
        <v>110.58896090611785</v>
      </c>
      <c r="H41" s="21">
        <f t="shared" si="2"/>
        <v>109.56595972140266</v>
      </c>
      <c r="I41" s="21">
        <f t="shared" si="2"/>
        <v>87.647644590110389</v>
      </c>
      <c r="J41" s="21">
        <f t="shared" si="2"/>
        <v>111.10878092298289</v>
      </c>
      <c r="K41" s="21">
        <f t="shared" si="2"/>
        <v>98.717632534143959</v>
      </c>
      <c r="L41" s="21">
        <f t="shared" si="2"/>
        <v>97.59972463051993</v>
      </c>
      <c r="M41" s="21">
        <f t="shared" si="2"/>
        <v>103.49912505311013</v>
      </c>
      <c r="N41" s="21">
        <f t="shared" si="2"/>
        <v>94.698146709136054</v>
      </c>
      <c r="O41" s="21">
        <f t="shared" si="2"/>
        <v>81.195298984169767</v>
      </c>
      <c r="P41" s="21">
        <f t="shared" si="2"/>
        <v>86.263927251501784</v>
      </c>
      <c r="Q41" s="21">
        <f t="shared" si="2"/>
        <v>91.344024609136738</v>
      </c>
      <c r="R41" s="55"/>
    </row>
    <row r="42" spans="1:18">
      <c r="A42" s="5">
        <v>2008</v>
      </c>
      <c r="B42" s="87">
        <f t="shared" si="2"/>
        <v>100</v>
      </c>
      <c r="C42" s="21">
        <f t="shared" si="2"/>
        <v>121.32058379398445</v>
      </c>
      <c r="D42" s="21">
        <f t="shared" si="2"/>
        <v>124.57068436156659</v>
      </c>
      <c r="E42" s="21">
        <f t="shared" si="2"/>
        <v>101.32375194254504</v>
      </c>
      <c r="F42" s="21">
        <f t="shared" si="2"/>
        <v>109.95279997634115</v>
      </c>
      <c r="G42" s="21">
        <f t="shared" si="2"/>
        <v>110.74420817285578</v>
      </c>
      <c r="H42" s="21">
        <f t="shared" si="2"/>
        <v>110.30634795126224</v>
      </c>
      <c r="I42" s="21">
        <f t="shared" si="2"/>
        <v>87.404796142520595</v>
      </c>
      <c r="J42" s="21">
        <f t="shared" si="2"/>
        <v>111.12645563395589</v>
      </c>
      <c r="K42" s="21">
        <f t="shared" si="2"/>
        <v>99.023516269958478</v>
      </c>
      <c r="L42" s="21">
        <f t="shared" si="2"/>
        <v>98.945417157737424</v>
      </c>
      <c r="M42" s="21">
        <f t="shared" ref="M42:Q42" si="3">IF(ISERROR((M16/$B16)*100),"..",(M16/$B16)*100)</f>
        <v>102.52644571270181</v>
      </c>
      <c r="N42" s="21">
        <f t="shared" si="3"/>
        <v>93.74212123784919</v>
      </c>
      <c r="O42" s="21">
        <f t="shared" si="3"/>
        <v>82.228959759611428</v>
      </c>
      <c r="P42" s="21">
        <f t="shared" si="3"/>
        <v>86.132481826150638</v>
      </c>
      <c r="Q42" s="21">
        <f t="shared" si="3"/>
        <v>91.560190565394336</v>
      </c>
      <c r="R42" s="55"/>
    </row>
    <row r="43" spans="1:18">
      <c r="A43" s="5">
        <v>2009</v>
      </c>
      <c r="B43" s="87">
        <f t="shared" ref="B43:Q44" si="4">IF(ISERROR((B17/$B17)*100),"..",(B17/$B17)*100)</f>
        <v>100</v>
      </c>
      <c r="C43" s="21">
        <f t="shared" si="4"/>
        <v>125.28390754947732</v>
      </c>
      <c r="D43" s="21">
        <f t="shared" si="4"/>
        <v>122.86236877593575</v>
      </c>
      <c r="E43" s="21">
        <f t="shared" si="4"/>
        <v>104.40821692895675</v>
      </c>
      <c r="F43" s="21">
        <f t="shared" si="4"/>
        <v>109.99990389242977</v>
      </c>
      <c r="G43" s="21">
        <f t="shared" si="4"/>
        <v>110.21941647515476</v>
      </c>
      <c r="H43" s="21">
        <f t="shared" si="4"/>
        <v>110.12601467086816</v>
      </c>
      <c r="I43" s="21">
        <f t="shared" si="4"/>
        <v>87.386682971101081</v>
      </c>
      <c r="J43" s="21">
        <f t="shared" si="4"/>
        <v>110.71709648008007</v>
      </c>
      <c r="K43" s="21">
        <f t="shared" si="4"/>
        <v>100.86147650351158</v>
      </c>
      <c r="L43" s="21">
        <f t="shared" si="4"/>
        <v>100.46296567984865</v>
      </c>
      <c r="M43" s="21">
        <f t="shared" si="4"/>
        <v>102.94340951340098</v>
      </c>
      <c r="N43" s="21">
        <f t="shared" si="4"/>
        <v>94.835535020372973</v>
      </c>
      <c r="O43" s="21">
        <f t="shared" si="4"/>
        <v>82.233093734156228</v>
      </c>
      <c r="P43" s="21">
        <f t="shared" si="4"/>
        <v>85.316971806005171</v>
      </c>
      <c r="Q43" s="21">
        <f t="shared" si="4"/>
        <v>91.994041427944609</v>
      </c>
      <c r="R43" s="55"/>
    </row>
    <row r="44" spans="1:18">
      <c r="A44" s="5">
        <v>2010</v>
      </c>
      <c r="B44" s="87">
        <f t="shared" si="4"/>
        <v>100</v>
      </c>
      <c r="C44" s="21">
        <f t="shared" si="4"/>
        <v>122.61606232591124</v>
      </c>
      <c r="D44" s="21">
        <f t="shared" si="4"/>
        <v>126.67888098864488</v>
      </c>
      <c r="E44" s="21">
        <f t="shared" si="4"/>
        <v>105.72294549654532</v>
      </c>
      <c r="F44" s="21">
        <f t="shared" si="4"/>
        <v>110.64446502491565</v>
      </c>
      <c r="G44" s="21">
        <f t="shared" si="4"/>
        <v>112.14176299299132</v>
      </c>
      <c r="H44" s="21">
        <f t="shared" si="4"/>
        <v>109.38437799873375</v>
      </c>
      <c r="I44" s="21">
        <f t="shared" si="4"/>
        <v>87.396458385985639</v>
      </c>
      <c r="J44" s="21">
        <f t="shared" si="4"/>
        <v>112.01262599928965</v>
      </c>
      <c r="K44" s="21">
        <f t="shared" si="4"/>
        <v>102.05174017996259</v>
      </c>
      <c r="L44" s="21">
        <f t="shared" si="4"/>
        <v>100.06071298370402</v>
      </c>
      <c r="M44" s="21">
        <f t="shared" si="4"/>
        <v>102.47514732478957</v>
      </c>
      <c r="N44" s="21">
        <f t="shared" si="4"/>
        <v>94.201051504229753</v>
      </c>
      <c r="O44" s="21">
        <f t="shared" si="4"/>
        <v>82.313814361610085</v>
      </c>
      <c r="P44" s="21">
        <f t="shared" si="4"/>
        <v>84.174438074586803</v>
      </c>
      <c r="Q44" s="21">
        <f t="shared" si="4"/>
        <v>91.177074759456886</v>
      </c>
      <c r="R44" s="55"/>
    </row>
    <row r="45" spans="1:18">
      <c r="A45" s="5">
        <v>2011</v>
      </c>
      <c r="B45" s="87" t="str">
        <f t="shared" ref="B45:Q45" si="5">IF(ISERROR((B19/$B19)*100),"..",(B19/$B19)*100)</f>
        <v>..</v>
      </c>
      <c r="C45" s="21" t="str">
        <f t="shared" si="5"/>
        <v>..</v>
      </c>
      <c r="D45" s="21" t="str">
        <f t="shared" si="5"/>
        <v>..</v>
      </c>
      <c r="E45" s="21" t="str">
        <f t="shared" si="5"/>
        <v>..</v>
      </c>
      <c r="F45" s="21" t="str">
        <f t="shared" si="5"/>
        <v>..</v>
      </c>
      <c r="G45" s="21" t="str">
        <f t="shared" si="5"/>
        <v>..</v>
      </c>
      <c r="H45" s="21" t="str">
        <f t="shared" si="5"/>
        <v>..</v>
      </c>
      <c r="I45" s="21" t="str">
        <f t="shared" si="5"/>
        <v>..</v>
      </c>
      <c r="J45" s="21" t="str">
        <f t="shared" si="5"/>
        <v>..</v>
      </c>
      <c r="K45" s="21" t="str">
        <f t="shared" si="5"/>
        <v>..</v>
      </c>
      <c r="L45" s="21" t="str">
        <f t="shared" si="5"/>
        <v>..</v>
      </c>
      <c r="M45" s="21" t="str">
        <f t="shared" si="5"/>
        <v>..</v>
      </c>
      <c r="N45" s="21" t="str">
        <f t="shared" si="5"/>
        <v>..</v>
      </c>
      <c r="O45" s="21" t="str">
        <f t="shared" si="5"/>
        <v>..</v>
      </c>
      <c r="P45" s="21" t="str">
        <f t="shared" si="5"/>
        <v>..</v>
      </c>
      <c r="Q45" s="21" t="str">
        <f t="shared" si="5"/>
        <v>..</v>
      </c>
      <c r="R45" s="55"/>
    </row>
    <row r="46" spans="1:18">
      <c r="A46" s="5">
        <v>2012</v>
      </c>
      <c r="B46" s="87" t="str">
        <f t="shared" ref="B46:Q46" si="6">IF(ISERROR((B20/$B20)*100),"..",(B20/$B20)*100)</f>
        <v>..</v>
      </c>
      <c r="C46" s="21" t="str">
        <f t="shared" si="6"/>
        <v>..</v>
      </c>
      <c r="D46" s="21" t="str">
        <f t="shared" si="6"/>
        <v>..</v>
      </c>
      <c r="E46" s="21" t="str">
        <f t="shared" si="6"/>
        <v>..</v>
      </c>
      <c r="F46" s="21" t="str">
        <f t="shared" si="6"/>
        <v>..</v>
      </c>
      <c r="G46" s="21" t="str">
        <f t="shared" si="6"/>
        <v>..</v>
      </c>
      <c r="H46" s="21" t="str">
        <f t="shared" si="6"/>
        <v>..</v>
      </c>
      <c r="I46" s="21" t="str">
        <f t="shared" si="6"/>
        <v>..</v>
      </c>
      <c r="J46" s="21" t="str">
        <f t="shared" si="6"/>
        <v>..</v>
      </c>
      <c r="K46" s="21" t="str">
        <f t="shared" si="6"/>
        <v>..</v>
      </c>
      <c r="L46" s="21" t="str">
        <f t="shared" si="6"/>
        <v>..</v>
      </c>
      <c r="M46" s="21" t="str">
        <f t="shared" si="6"/>
        <v>..</v>
      </c>
      <c r="N46" s="21" t="str">
        <f t="shared" si="6"/>
        <v>..</v>
      </c>
      <c r="O46" s="21" t="str">
        <f t="shared" si="6"/>
        <v>..</v>
      </c>
      <c r="P46" s="21" t="str">
        <f t="shared" si="6"/>
        <v>..</v>
      </c>
      <c r="Q46" s="21" t="str">
        <f t="shared" si="6"/>
        <v>..</v>
      </c>
      <c r="R46" s="55"/>
    </row>
    <row r="48" spans="1:18">
      <c r="B48" s="1" t="s">
        <v>16</v>
      </c>
      <c r="C48" s="1" t="s">
        <v>95</v>
      </c>
      <c r="J48" s="1" t="s">
        <v>23</v>
      </c>
      <c r="K48" s="1" t="s">
        <v>26</v>
      </c>
    </row>
    <row r="49" spans="10:11">
      <c r="J49" s="1" t="s">
        <v>16</v>
      </c>
      <c r="K49" s="1" t="s">
        <v>95</v>
      </c>
    </row>
  </sheetData>
  <mergeCells count="4">
    <mergeCell ref="B4:I4"/>
    <mergeCell ref="J4:Q4"/>
    <mergeCell ref="B30:I30"/>
    <mergeCell ref="J30:Q30"/>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xl/worksheets/sheet9.xml><?xml version="1.0" encoding="utf-8"?>
<worksheet xmlns="http://schemas.openxmlformats.org/spreadsheetml/2006/main" xmlns:r="http://schemas.openxmlformats.org/officeDocument/2006/relationships">
  <sheetPr codeName="Sheet8">
    <tabColor theme="5"/>
  </sheetPr>
  <dimension ref="A1:R57"/>
  <sheetViews>
    <sheetView zoomScaleNormal="100" workbookViewId="0"/>
  </sheetViews>
  <sheetFormatPr defaultRowHeight="11.25"/>
  <cols>
    <col min="1" max="1" width="9.140625" style="1"/>
    <col min="2" max="17" width="12.7109375" style="1" customWidth="1"/>
    <col min="18" max="16384" width="9.140625" style="1"/>
  </cols>
  <sheetData>
    <row r="1" spans="1:18" ht="12.75">
      <c r="B1" s="7" t="str">
        <f>'Table of Contents'!B14</f>
        <v>Table 7: Labour Compensation, Canada, Business Sector Industries, 1997-2010</v>
      </c>
      <c r="J1" s="7" t="str">
        <f>B1 &amp; " (continued)"</f>
        <v>Table 7: Labour Compensation, Canada, Business Sector Industries, 1997-2010 (continued)</v>
      </c>
    </row>
    <row r="3" spans="1:18" ht="33.75">
      <c r="A3" s="4"/>
      <c r="B3" s="94" t="s">
        <v>3</v>
      </c>
      <c r="C3" s="3" t="s">
        <v>2</v>
      </c>
      <c r="D3" s="3" t="s">
        <v>1</v>
      </c>
      <c r="E3" s="3" t="s">
        <v>0</v>
      </c>
      <c r="F3" s="3" t="s">
        <v>4</v>
      </c>
      <c r="G3" s="3" t="s">
        <v>5</v>
      </c>
      <c r="H3" s="3" t="s">
        <v>6</v>
      </c>
      <c r="I3" s="3" t="s">
        <v>7</v>
      </c>
      <c r="J3" s="3" t="s">
        <v>8</v>
      </c>
      <c r="K3" s="3" t="s">
        <v>9</v>
      </c>
      <c r="L3" s="3" t="s">
        <v>14</v>
      </c>
      <c r="M3" s="3" t="s">
        <v>10</v>
      </c>
      <c r="N3" s="3" t="s">
        <v>15</v>
      </c>
      <c r="O3" s="3" t="s">
        <v>11</v>
      </c>
      <c r="P3" s="3" t="s">
        <v>12</v>
      </c>
      <c r="Q3" s="3" t="s">
        <v>13</v>
      </c>
      <c r="R3" s="55"/>
    </row>
    <row r="4" spans="1:18" ht="11.25" customHeight="1">
      <c r="A4" s="5"/>
      <c r="B4" s="141" t="s">
        <v>43</v>
      </c>
      <c r="C4" s="142"/>
      <c r="D4" s="142"/>
      <c r="E4" s="142"/>
      <c r="F4" s="142"/>
      <c r="G4" s="142"/>
      <c r="H4" s="142"/>
      <c r="I4" s="142"/>
      <c r="J4" s="142" t="s">
        <v>43</v>
      </c>
      <c r="K4" s="142"/>
      <c r="L4" s="142"/>
      <c r="M4" s="142"/>
      <c r="N4" s="142"/>
      <c r="O4" s="142"/>
      <c r="P4" s="142"/>
      <c r="Q4" s="142"/>
      <c r="R4" s="55"/>
    </row>
    <row r="5" spans="1:18">
      <c r="A5" s="5">
        <v>1997</v>
      </c>
      <c r="B5" s="97">
        <v>359669.79039346502</v>
      </c>
      <c r="C5" s="89">
        <v>8191.77899967962</v>
      </c>
      <c r="D5" s="89">
        <v>9341.2439997149431</v>
      </c>
      <c r="E5" s="89">
        <v>5716.8714698887525</v>
      </c>
      <c r="F5" s="89">
        <v>35446.701999824625</v>
      </c>
      <c r="G5" s="89">
        <v>80706.411298155523</v>
      </c>
      <c r="H5" s="78">
        <v>30101.040999804722</v>
      </c>
      <c r="I5" s="78">
        <v>33754.926999897652</v>
      </c>
      <c r="J5" s="78">
        <v>24912.142983664191</v>
      </c>
      <c r="K5" s="78">
        <v>11760.743316337261</v>
      </c>
      <c r="L5" s="78">
        <v>40756.502999863311</v>
      </c>
      <c r="M5" s="78">
        <v>23925.369999914463</v>
      </c>
      <c r="N5" s="78">
        <v>11540.288999781033</v>
      </c>
      <c r="O5" s="78">
        <v>3928.8579999853487</v>
      </c>
      <c r="P5" s="78">
        <v>15018.482999881653</v>
      </c>
      <c r="Q5" s="78">
        <v>24568.425327072062</v>
      </c>
      <c r="R5" s="55"/>
    </row>
    <row r="6" spans="1:18">
      <c r="A6" s="5">
        <v>1998</v>
      </c>
      <c r="B6" s="97">
        <v>381725.00765086617</v>
      </c>
      <c r="C6" s="89">
        <v>8325.7652143767864</v>
      </c>
      <c r="D6" s="89">
        <v>9316.9299375792652</v>
      </c>
      <c r="E6" s="89">
        <v>6009.906555689211</v>
      </c>
      <c r="F6" s="89">
        <v>36578.147999820052</v>
      </c>
      <c r="G6" s="89">
        <v>84642.06512624718</v>
      </c>
      <c r="H6" s="78">
        <v>31506.716999802189</v>
      </c>
      <c r="I6" s="78">
        <v>36591.584999888022</v>
      </c>
      <c r="J6" s="78">
        <v>26561.358648575719</v>
      </c>
      <c r="K6" s="78">
        <v>13443.051999641055</v>
      </c>
      <c r="L6" s="78">
        <v>42138.950999857894</v>
      </c>
      <c r="M6" s="78">
        <v>27901.772999908684</v>
      </c>
      <c r="N6" s="78">
        <v>12844.843999732957</v>
      </c>
      <c r="O6" s="78">
        <v>4304.522999968216</v>
      </c>
      <c r="P6" s="78">
        <v>15864.603999894376</v>
      </c>
      <c r="Q6" s="78">
        <v>25694.785169884686</v>
      </c>
      <c r="R6" s="55"/>
    </row>
    <row r="7" spans="1:18">
      <c r="A7" s="5">
        <v>1999</v>
      </c>
      <c r="B7" s="97">
        <v>405202.92278843501</v>
      </c>
      <c r="C7" s="89">
        <v>9185.9659995884031</v>
      </c>
      <c r="D7" s="89">
        <v>8942.4423963975678</v>
      </c>
      <c r="E7" s="89">
        <v>5971.0838537539285</v>
      </c>
      <c r="F7" s="89">
        <v>38057.041999832116</v>
      </c>
      <c r="G7" s="89">
        <v>89609.305472154141</v>
      </c>
      <c r="H7" s="78">
        <v>33382.919999844002</v>
      </c>
      <c r="I7" s="78">
        <v>37626.042999885824</v>
      </c>
      <c r="J7" s="78">
        <v>28084.057218110222</v>
      </c>
      <c r="K7" s="78">
        <v>15234.783999887433</v>
      </c>
      <c r="L7" s="78">
        <v>44446.661999858705</v>
      </c>
      <c r="M7" s="78">
        <v>30928.338999895612</v>
      </c>
      <c r="N7" s="78">
        <v>14711.677999662008</v>
      </c>
      <c r="O7" s="78">
        <v>4712.4829999749572</v>
      </c>
      <c r="P7" s="78">
        <v>16809.13299990178</v>
      </c>
      <c r="Q7" s="78">
        <v>27500.983849688331</v>
      </c>
      <c r="R7" s="55"/>
    </row>
    <row r="8" spans="1:18">
      <c r="A8" s="5">
        <v>2000</v>
      </c>
      <c r="B8" s="97">
        <v>440496.72064255446</v>
      </c>
      <c r="C8" s="89">
        <v>9402.6399994710555</v>
      </c>
      <c r="D8" s="89">
        <v>10100.751829227293</v>
      </c>
      <c r="E8" s="89">
        <v>6137.6306022782228</v>
      </c>
      <c r="F8" s="89">
        <v>40924.34399983949</v>
      </c>
      <c r="G8" s="89">
        <v>96458.199187698381</v>
      </c>
      <c r="H8" s="78">
        <v>35648.712999829499</v>
      </c>
      <c r="I8" s="78">
        <v>40016.114999880061</v>
      </c>
      <c r="J8" s="78">
        <v>29604.326925887275</v>
      </c>
      <c r="K8" s="78">
        <v>16967.269999798926</v>
      </c>
      <c r="L8" s="78">
        <v>49923.811999862635</v>
      </c>
      <c r="M8" s="78">
        <v>36110.809999915429</v>
      </c>
      <c r="N8" s="78">
        <v>16037.962999830419</v>
      </c>
      <c r="O8" s="78">
        <v>5232.4439999710758</v>
      </c>
      <c r="P8" s="78">
        <v>18166.295999902737</v>
      </c>
      <c r="Q8" s="78">
        <v>29765.405099161893</v>
      </c>
      <c r="R8" s="55"/>
    </row>
    <row r="9" spans="1:18">
      <c r="A9" s="5">
        <v>2001</v>
      </c>
      <c r="B9" s="97">
        <v>458597.19774448132</v>
      </c>
      <c r="C9" s="89">
        <v>9513.7009995002772</v>
      </c>
      <c r="D9" s="89">
        <v>11530.387604565374</v>
      </c>
      <c r="E9" s="89">
        <v>6289.3316355766365</v>
      </c>
      <c r="F9" s="89">
        <v>43075.492999848888</v>
      </c>
      <c r="G9" s="89">
        <v>97358.056794822478</v>
      </c>
      <c r="H9" s="78">
        <v>37254.83999984496</v>
      </c>
      <c r="I9" s="78">
        <v>40654.839999922602</v>
      </c>
      <c r="J9" s="78">
        <v>30582.75038671284</v>
      </c>
      <c r="K9" s="78">
        <v>17723.857999859578</v>
      </c>
      <c r="L9" s="78">
        <v>52341.626999848289</v>
      </c>
      <c r="M9" s="78">
        <v>38793.218999907556</v>
      </c>
      <c r="N9" s="78">
        <v>17386.991999811547</v>
      </c>
      <c r="O9" s="78">
        <v>5722.7369999725815</v>
      </c>
      <c r="P9" s="78">
        <v>18664.958999915842</v>
      </c>
      <c r="Q9" s="78">
        <v>31704.405324371775</v>
      </c>
      <c r="R9" s="55"/>
    </row>
    <row r="10" spans="1:18">
      <c r="A10" s="5">
        <v>2002</v>
      </c>
      <c r="B10" s="97">
        <v>473567.82362764527</v>
      </c>
      <c r="C10" s="89">
        <v>9139.1309996224973</v>
      </c>
      <c r="D10" s="89">
        <v>11396.588618353388</v>
      </c>
      <c r="E10" s="89">
        <v>6437.7709847616998</v>
      </c>
      <c r="F10" s="89">
        <v>44983.992999851172</v>
      </c>
      <c r="G10" s="89">
        <v>99729.883281223301</v>
      </c>
      <c r="H10" s="78">
        <v>38116.892999830932</v>
      </c>
      <c r="I10" s="78">
        <v>42704.120999921193</v>
      </c>
      <c r="J10" s="78">
        <v>31508.521823151605</v>
      </c>
      <c r="K10" s="78">
        <v>18126.795999891037</v>
      </c>
      <c r="L10" s="78">
        <v>53916.419999843441</v>
      </c>
      <c r="M10" s="78">
        <v>39782.319999910367</v>
      </c>
      <c r="N10" s="78">
        <v>18856.079999805646</v>
      </c>
      <c r="O10" s="78">
        <v>6170.648999975996</v>
      </c>
      <c r="P10" s="78">
        <v>19427.640999909963</v>
      </c>
      <c r="Q10" s="78">
        <v>33271.014921592941</v>
      </c>
      <c r="R10" s="55"/>
    </row>
    <row r="11" spans="1:18">
      <c r="A11" s="5">
        <v>2003</v>
      </c>
      <c r="B11" s="97">
        <v>491565.16951603221</v>
      </c>
      <c r="C11" s="89">
        <v>9636.3689995949426</v>
      </c>
      <c r="D11" s="89">
        <v>12288.458707473441</v>
      </c>
      <c r="E11" s="89">
        <v>7010.3557867466279</v>
      </c>
      <c r="F11" s="89">
        <v>46581.454999846297</v>
      </c>
      <c r="G11" s="89">
        <v>102543.60806643465</v>
      </c>
      <c r="H11" s="78">
        <v>38968.548999836334</v>
      </c>
      <c r="I11" s="78">
        <v>45147.226999920131</v>
      </c>
      <c r="J11" s="78">
        <v>32449.372957166666</v>
      </c>
      <c r="K11" s="78">
        <v>18571.375999866599</v>
      </c>
      <c r="L11" s="78">
        <v>55832.00299984822</v>
      </c>
      <c r="M11" s="78">
        <v>41849.846999904912</v>
      </c>
      <c r="N11" s="78">
        <v>20103.52199961822</v>
      </c>
      <c r="O11" s="78">
        <v>6339.5039999787195</v>
      </c>
      <c r="P11" s="78">
        <v>19371.940999918883</v>
      </c>
      <c r="Q11" s="78">
        <v>34871.58099987766</v>
      </c>
      <c r="R11" s="55"/>
    </row>
    <row r="12" spans="1:18">
      <c r="A12" s="5">
        <v>2004</v>
      </c>
      <c r="B12" s="97">
        <v>522996.85727040633</v>
      </c>
      <c r="C12" s="89">
        <v>10089.872999648744</v>
      </c>
      <c r="D12" s="89">
        <v>13966.765525182007</v>
      </c>
      <c r="E12" s="89">
        <v>7673.3739187370466</v>
      </c>
      <c r="F12" s="89">
        <v>50359.79299985581</v>
      </c>
      <c r="G12" s="89">
        <v>107245.39598146075</v>
      </c>
      <c r="H12" s="78">
        <v>41300.670999867689</v>
      </c>
      <c r="I12" s="78">
        <v>47730.972999916026</v>
      </c>
      <c r="J12" s="78">
        <v>34716.325846534972</v>
      </c>
      <c r="K12" s="78">
        <v>19649.779999848433</v>
      </c>
      <c r="L12" s="78">
        <v>60437.842999835171</v>
      </c>
      <c r="M12" s="78">
        <v>43947.871999903917</v>
      </c>
      <c r="N12" s="78">
        <v>21907.251999825963</v>
      </c>
      <c r="O12" s="78">
        <v>6767.8779999832104</v>
      </c>
      <c r="P12" s="78">
        <v>20515.597999911919</v>
      </c>
      <c r="Q12" s="78">
        <v>36687.462999894546</v>
      </c>
      <c r="R12" s="55"/>
    </row>
    <row r="13" spans="1:18">
      <c r="A13" s="5">
        <v>2005</v>
      </c>
      <c r="B13" s="97">
        <v>552595.8902515613</v>
      </c>
      <c r="C13" s="89">
        <v>10144.951999433957</v>
      </c>
      <c r="D13" s="89">
        <v>16761.84281463813</v>
      </c>
      <c r="E13" s="89">
        <v>7933.4028215089247</v>
      </c>
      <c r="F13" s="89">
        <v>55513.673999861247</v>
      </c>
      <c r="G13" s="89">
        <v>110024.57853524458</v>
      </c>
      <c r="H13" s="78">
        <v>44083.434999857542</v>
      </c>
      <c r="I13" s="78">
        <v>49735.532999917945</v>
      </c>
      <c r="J13" s="78">
        <v>35891.198081778246</v>
      </c>
      <c r="K13" s="78">
        <v>20430.021999906989</v>
      </c>
      <c r="L13" s="78">
        <v>64142.943999837153</v>
      </c>
      <c r="M13" s="78">
        <v>47030.893999896158</v>
      </c>
      <c r="N13" s="78">
        <v>23856.714999847612</v>
      </c>
      <c r="O13" s="78">
        <v>6657.1509999856262</v>
      </c>
      <c r="P13" s="78">
        <v>21517.083999923416</v>
      </c>
      <c r="Q13" s="78">
        <v>38872.463999923792</v>
      </c>
      <c r="R13" s="55"/>
    </row>
    <row r="14" spans="1:18">
      <c r="A14" s="5">
        <v>2006</v>
      </c>
      <c r="B14" s="97">
        <v>589180.39662997273</v>
      </c>
      <c r="C14" s="89">
        <v>9953.78599958224</v>
      </c>
      <c r="D14" s="89">
        <v>20128.498858444265</v>
      </c>
      <c r="E14" s="89">
        <v>8429.9852966283888</v>
      </c>
      <c r="F14" s="89">
        <v>65073.168999826914</v>
      </c>
      <c r="G14" s="89">
        <v>111046.34736467077</v>
      </c>
      <c r="H14" s="78">
        <v>46214.992999865266</v>
      </c>
      <c r="I14" s="78">
        <v>52826.795999923685</v>
      </c>
      <c r="J14" s="78">
        <v>38428.702512627722</v>
      </c>
      <c r="K14" s="78">
        <v>21280.574999898803</v>
      </c>
      <c r="L14" s="78">
        <v>68941.882999839203</v>
      </c>
      <c r="M14" s="78">
        <v>50253.928999902084</v>
      </c>
      <c r="N14" s="78">
        <v>26062.779999838796</v>
      </c>
      <c r="O14" s="78">
        <v>6965.2239999849498</v>
      </c>
      <c r="P14" s="78">
        <v>22956.854999910196</v>
      </c>
      <c r="Q14" s="78">
        <v>40616.872599029404</v>
      </c>
      <c r="R14" s="55"/>
    </row>
    <row r="15" spans="1:18">
      <c r="A15" s="5">
        <v>2007</v>
      </c>
      <c r="B15" s="97">
        <v>622449.17947752145</v>
      </c>
      <c r="C15" s="89">
        <v>10021.332735505501</v>
      </c>
      <c r="D15" s="89">
        <v>21939.547059261138</v>
      </c>
      <c r="E15" s="89">
        <v>8254.3954111160019</v>
      </c>
      <c r="F15" s="89">
        <v>73409.983999827644</v>
      </c>
      <c r="G15" s="89">
        <v>110950.84512763945</v>
      </c>
      <c r="H15" s="78">
        <v>48240.737999883233</v>
      </c>
      <c r="I15" s="78">
        <v>56098.294999920967</v>
      </c>
      <c r="J15" s="78">
        <v>39707.271156203424</v>
      </c>
      <c r="K15" s="78">
        <v>22601.943999831128</v>
      </c>
      <c r="L15" s="78">
        <v>73155.564999849026</v>
      </c>
      <c r="M15" s="78">
        <v>55043.277999905062</v>
      </c>
      <c r="N15" s="78">
        <v>27936.519749345105</v>
      </c>
      <c r="O15" s="78">
        <v>7292.5739999870475</v>
      </c>
      <c r="P15" s="78">
        <v>24441.931999909073</v>
      </c>
      <c r="Q15" s="78">
        <v>43354.958239337677</v>
      </c>
      <c r="R15" s="55"/>
    </row>
    <row r="16" spans="1:18">
      <c r="A16" s="5">
        <v>2008</v>
      </c>
      <c r="B16" s="97">
        <v>643934.99972303479</v>
      </c>
      <c r="C16" s="89">
        <v>9479.3176768908816</v>
      </c>
      <c r="D16" s="89">
        <v>23696.967017647083</v>
      </c>
      <c r="E16" s="89">
        <v>8746.6240173937113</v>
      </c>
      <c r="F16" s="89">
        <v>79566.272999839217</v>
      </c>
      <c r="G16" s="89">
        <v>108145.13083363828</v>
      </c>
      <c r="H16" s="78">
        <v>49883.248999886171</v>
      </c>
      <c r="I16" s="78">
        <v>57903.481999924945</v>
      </c>
      <c r="J16" s="78">
        <v>40666.140730195555</v>
      </c>
      <c r="K16" s="78">
        <v>23692.874999820979</v>
      </c>
      <c r="L16" s="78">
        <v>74506.158999882377</v>
      </c>
      <c r="M16" s="78">
        <v>58862.915999909121</v>
      </c>
      <c r="N16" s="78">
        <v>29296.695999788884</v>
      </c>
      <c r="O16" s="78">
        <v>7744.6219999836712</v>
      </c>
      <c r="P16" s="78">
        <v>25958.120999900995</v>
      </c>
      <c r="Q16" s="78">
        <v>45786.426448332793</v>
      </c>
      <c r="R16" s="55"/>
    </row>
    <row r="17" spans="1:18">
      <c r="A17" s="5">
        <v>2009</v>
      </c>
      <c r="B17" s="97">
        <v>628060.14398886543</v>
      </c>
      <c r="C17" s="89">
        <v>9150.4809992332212</v>
      </c>
      <c r="D17" s="89">
        <v>21429.101999536852</v>
      </c>
      <c r="E17" s="89">
        <v>9585.7499997464602</v>
      </c>
      <c r="F17" s="89">
        <v>76295.906999726722</v>
      </c>
      <c r="G17" s="89">
        <v>97354.37199516168</v>
      </c>
      <c r="H17" s="78">
        <v>47775.248999770352</v>
      </c>
      <c r="I17" s="78">
        <v>58356.559999819154</v>
      </c>
      <c r="J17" s="78">
        <v>38944.529998195874</v>
      </c>
      <c r="K17" s="78">
        <v>24207.104999458432</v>
      </c>
      <c r="L17" s="78">
        <v>75934.229999778705</v>
      </c>
      <c r="M17" s="78">
        <v>59518.412999786473</v>
      </c>
      <c r="N17" s="78">
        <v>28897.787999532618</v>
      </c>
      <c r="O17" s="78">
        <v>7992.9339998870928</v>
      </c>
      <c r="P17" s="78">
        <v>25581.188999803868</v>
      </c>
      <c r="Q17" s="78">
        <v>47036.533999427906</v>
      </c>
      <c r="R17" s="55"/>
    </row>
    <row r="18" spans="1:18">
      <c r="A18" s="5">
        <v>2010</v>
      </c>
      <c r="B18" s="97">
        <v>653537.07798902842</v>
      </c>
      <c r="C18" s="89">
        <v>9227.3029975855388</v>
      </c>
      <c r="D18" s="89">
        <v>22971.552999564898</v>
      </c>
      <c r="E18" s="89">
        <v>9737.9559997711549</v>
      </c>
      <c r="F18" s="89">
        <v>81752.107999727334</v>
      </c>
      <c r="G18" s="89">
        <v>96387.637996471021</v>
      </c>
      <c r="H18" s="78">
        <v>50145.914999762506</v>
      </c>
      <c r="I18" s="78">
        <v>61280.576999823606</v>
      </c>
      <c r="J18" s="78">
        <v>39060.637998607934</v>
      </c>
      <c r="K18" s="78">
        <v>24852.975999572798</v>
      </c>
      <c r="L18" s="78">
        <v>79051.714999773059</v>
      </c>
      <c r="M18" s="78">
        <v>63193.392999791104</v>
      </c>
      <c r="N18" s="78">
        <v>30793.614999509911</v>
      </c>
      <c r="O18" s="78">
        <v>8430.8739998858182</v>
      </c>
      <c r="P18" s="78">
        <v>27197.229999787014</v>
      </c>
      <c r="Q18" s="78">
        <v>49453.586999394676</v>
      </c>
      <c r="R18" s="55"/>
    </row>
    <row r="19" spans="1:18">
      <c r="A19" s="5">
        <v>2011</v>
      </c>
      <c r="B19" s="97" t="s">
        <v>25</v>
      </c>
      <c r="C19" s="89" t="s">
        <v>25</v>
      </c>
      <c r="D19" s="89" t="s">
        <v>25</v>
      </c>
      <c r="E19" s="89" t="s">
        <v>25</v>
      </c>
      <c r="F19" s="89" t="s">
        <v>25</v>
      </c>
      <c r="G19" s="89" t="s">
        <v>25</v>
      </c>
      <c r="H19" s="78" t="s">
        <v>25</v>
      </c>
      <c r="I19" s="78" t="s">
        <v>25</v>
      </c>
      <c r="J19" s="78" t="s">
        <v>25</v>
      </c>
      <c r="K19" s="78" t="s">
        <v>25</v>
      </c>
      <c r="L19" s="78" t="s">
        <v>25</v>
      </c>
      <c r="M19" s="78" t="s">
        <v>25</v>
      </c>
      <c r="N19" s="78" t="s">
        <v>25</v>
      </c>
      <c r="O19" s="78" t="s">
        <v>25</v>
      </c>
      <c r="P19" s="78" t="s">
        <v>25</v>
      </c>
      <c r="Q19" s="78" t="s">
        <v>25</v>
      </c>
      <c r="R19" s="55"/>
    </row>
    <row r="20" spans="1:18">
      <c r="A20" s="5">
        <v>2012</v>
      </c>
      <c r="B20" s="97" t="s">
        <v>25</v>
      </c>
      <c r="C20" s="89" t="s">
        <v>25</v>
      </c>
      <c r="D20" s="89" t="s">
        <v>25</v>
      </c>
      <c r="E20" s="89" t="s">
        <v>25</v>
      </c>
      <c r="F20" s="89" t="s">
        <v>25</v>
      </c>
      <c r="G20" s="89" t="s">
        <v>25</v>
      </c>
      <c r="H20" s="78" t="s">
        <v>25</v>
      </c>
      <c r="I20" s="78" t="s">
        <v>25</v>
      </c>
      <c r="J20" s="78" t="s">
        <v>25</v>
      </c>
      <c r="K20" s="78" t="s">
        <v>25</v>
      </c>
      <c r="L20" s="78" t="s">
        <v>25</v>
      </c>
      <c r="M20" s="78" t="s">
        <v>25</v>
      </c>
      <c r="N20" s="78" t="s">
        <v>25</v>
      </c>
      <c r="O20" s="78" t="s">
        <v>25</v>
      </c>
      <c r="P20" s="78" t="s">
        <v>25</v>
      </c>
      <c r="Q20" s="78" t="s">
        <v>25</v>
      </c>
      <c r="R20" s="55"/>
    </row>
    <row r="21" spans="1:18">
      <c r="H21" s="55"/>
      <c r="I21" s="55"/>
      <c r="J21" s="55"/>
      <c r="K21" s="55"/>
      <c r="L21" s="55"/>
      <c r="M21" s="55"/>
      <c r="N21" s="55"/>
      <c r="O21" s="55"/>
      <c r="P21" s="55"/>
      <c r="Q21" s="55"/>
      <c r="R21" s="55"/>
    </row>
    <row r="22" spans="1:18">
      <c r="A22" s="4"/>
      <c r="B22" s="10" t="s">
        <v>17</v>
      </c>
      <c r="C22" s="8"/>
      <c r="D22" s="8"/>
      <c r="E22" s="8"/>
      <c r="F22" s="8"/>
      <c r="G22" s="8"/>
      <c r="H22" s="10"/>
      <c r="I22" s="8"/>
      <c r="J22" s="10" t="s">
        <v>17</v>
      </c>
      <c r="K22" s="8"/>
      <c r="L22" s="8"/>
      <c r="M22" s="8"/>
      <c r="N22" s="8"/>
      <c r="O22" s="8"/>
      <c r="P22" s="8"/>
      <c r="Q22" s="8"/>
      <c r="R22" s="55"/>
    </row>
    <row r="23" spans="1:18">
      <c r="A23" s="26" t="s">
        <v>18</v>
      </c>
      <c r="B23" s="15">
        <f t="shared" ref="B23:Q25" si="0">IF(ISERROR((POWER(VLOOKUP(VALUE(RIGHT($A23,4)),$A$3:$Q$21,COLUMN(B$21),)/VLOOKUP(VALUE(LEFT($A23,4)),$A$3:$Q$21,COLUMN(B$21),),1/(VALUE(RIGHT($A23,4))-VALUE(LEFT($A23,4))))-1)*100),"n.a.",(POWER(VLOOKUP(VALUE(RIGHT($A23,4)),$A$3:$Q$21,COLUMN(B$21),)/VLOOKUP(VALUE(LEFT($A23,4)),$A$3:$Q$21,COLUMN(B$21),),1/(VALUE(RIGHT($A23,4))-VALUE(LEFT($A23,4))))-1)*100)</f>
        <v>4.7011017143073097</v>
      </c>
      <c r="C23" s="9">
        <f t="shared" si="0"/>
        <v>0.91986433758601827</v>
      </c>
      <c r="D23" s="9">
        <f t="shared" si="0"/>
        <v>7.1668421985902064</v>
      </c>
      <c r="E23" s="9">
        <f t="shared" si="0"/>
        <v>4.1820812737754398</v>
      </c>
      <c r="F23" s="9">
        <f t="shared" si="0"/>
        <v>6.639270016410892</v>
      </c>
      <c r="G23" s="9">
        <f t="shared" si="0"/>
        <v>1.3752159666526875</v>
      </c>
      <c r="H23" s="28">
        <f t="shared" si="0"/>
        <v>4.0040643081490579</v>
      </c>
      <c r="I23" s="28">
        <f t="shared" si="0"/>
        <v>4.6940438249727157</v>
      </c>
      <c r="J23" s="28">
        <f t="shared" si="0"/>
        <v>3.5202350906945234</v>
      </c>
      <c r="K23" s="28">
        <f t="shared" si="0"/>
        <v>5.9243149073680001</v>
      </c>
      <c r="L23" s="28">
        <f t="shared" si="0"/>
        <v>5.2281355581210054</v>
      </c>
      <c r="M23" s="28">
        <f t="shared" si="0"/>
        <v>7.7574125713251618</v>
      </c>
      <c r="N23" s="28">
        <f t="shared" si="0"/>
        <v>7.842016327522372</v>
      </c>
      <c r="O23" s="28">
        <f t="shared" si="0"/>
        <v>6.0493898901293308</v>
      </c>
      <c r="P23" s="28">
        <f t="shared" si="0"/>
        <v>4.6738876358897397</v>
      </c>
      <c r="Q23" s="58">
        <f t="shared" si="0"/>
        <v>5.5287528950829889</v>
      </c>
      <c r="R23" s="55"/>
    </row>
    <row r="24" spans="1:18">
      <c r="A24" s="26" t="s">
        <v>19</v>
      </c>
      <c r="B24" s="16">
        <f t="shared" si="0"/>
        <v>6.9907518079274977</v>
      </c>
      <c r="C24" s="9">
        <f t="shared" si="0"/>
        <v>4.7025342883070254</v>
      </c>
      <c r="D24" s="9">
        <f t="shared" si="0"/>
        <v>2.6399255086013707</v>
      </c>
      <c r="E24" s="9">
        <f t="shared" si="0"/>
        <v>2.3954768358067868</v>
      </c>
      <c r="F24" s="9">
        <f t="shared" si="0"/>
        <v>4.9063952260493204</v>
      </c>
      <c r="G24" s="9">
        <f t="shared" si="0"/>
        <v>6.1232083186512076</v>
      </c>
      <c r="H24" s="28">
        <f t="shared" si="0"/>
        <v>5.800433394571769</v>
      </c>
      <c r="I24" s="28">
        <f t="shared" si="0"/>
        <v>5.8357966364693148</v>
      </c>
      <c r="J24" s="28">
        <f t="shared" si="0"/>
        <v>5.920828204026507</v>
      </c>
      <c r="K24" s="28">
        <f t="shared" si="0"/>
        <v>12.994958366929698</v>
      </c>
      <c r="L24" s="28">
        <f t="shared" si="0"/>
        <v>6.9966733549246429</v>
      </c>
      <c r="M24" s="28">
        <f t="shared" si="0"/>
        <v>14.707775005817659</v>
      </c>
      <c r="N24" s="28">
        <f t="shared" si="0"/>
        <v>11.594855485001855</v>
      </c>
      <c r="O24" s="28">
        <f t="shared" si="0"/>
        <v>10.021970481301977</v>
      </c>
      <c r="P24" s="28">
        <f t="shared" si="0"/>
        <v>6.5483608789925318</v>
      </c>
      <c r="Q24" s="28">
        <f t="shared" si="0"/>
        <v>6.6051433598526721</v>
      </c>
      <c r="R24" s="55"/>
    </row>
    <row r="25" spans="1:18">
      <c r="A25" s="26" t="s">
        <v>20</v>
      </c>
      <c r="B25" s="16">
        <f t="shared" si="0"/>
        <v>4.0238097472728329</v>
      </c>
      <c r="C25" s="9">
        <f t="shared" si="0"/>
        <v>-0.18805989184794702</v>
      </c>
      <c r="D25" s="9">
        <f t="shared" si="0"/>
        <v>8.5634573580257722</v>
      </c>
      <c r="E25" s="9">
        <f t="shared" si="0"/>
        <v>4.7241167384896698</v>
      </c>
      <c r="F25" s="9">
        <f t="shared" si="0"/>
        <v>7.1646927965508311</v>
      </c>
      <c r="G25" s="9">
        <f t="shared" si="0"/>
        <v>-7.3176184330003835E-3</v>
      </c>
      <c r="H25" s="28">
        <f t="shared" si="0"/>
        <v>3.4711248692789409</v>
      </c>
      <c r="I25" s="28">
        <f t="shared" si="0"/>
        <v>4.3539259071317726</v>
      </c>
      <c r="J25" s="28">
        <f t="shared" si="0"/>
        <v>2.8107231977351432</v>
      </c>
      <c r="K25" s="28">
        <f t="shared" si="0"/>
        <v>3.890692936113882</v>
      </c>
      <c r="L25" s="28">
        <f t="shared" si="0"/>
        <v>4.7032965977822361</v>
      </c>
      <c r="M25" s="28">
        <f t="shared" si="0"/>
        <v>5.7556172578444142</v>
      </c>
      <c r="N25" s="28">
        <f t="shared" si="0"/>
        <v>6.7409704284556504</v>
      </c>
      <c r="O25" s="28">
        <f t="shared" si="0"/>
        <v>4.885825578342784</v>
      </c>
      <c r="P25" s="28">
        <f t="shared" si="0"/>
        <v>4.1180027827806276</v>
      </c>
      <c r="Q25" s="28">
        <f t="shared" si="0"/>
        <v>5.2079600882791288</v>
      </c>
      <c r="R25" s="55"/>
    </row>
    <row r="26" spans="1:18">
      <c r="H26" s="55"/>
      <c r="I26" s="55"/>
      <c r="J26" s="55"/>
      <c r="K26" s="55"/>
      <c r="L26" s="55"/>
      <c r="M26" s="55"/>
      <c r="N26" s="55"/>
      <c r="O26" s="55"/>
      <c r="P26" s="55"/>
      <c r="Q26" s="55"/>
      <c r="R26" s="55"/>
    </row>
    <row r="27" spans="1:18">
      <c r="H27" s="55"/>
      <c r="I27" s="55"/>
      <c r="J27" s="55"/>
      <c r="K27" s="55"/>
      <c r="L27" s="55"/>
      <c r="M27" s="55"/>
      <c r="N27" s="55"/>
      <c r="O27" s="55"/>
      <c r="P27" s="55"/>
      <c r="Q27" s="55"/>
      <c r="R27" s="55"/>
    </row>
    <row r="28" spans="1:18" ht="12.75">
      <c r="B28" s="7"/>
      <c r="H28" s="55"/>
      <c r="I28" s="55"/>
      <c r="J28" s="55"/>
      <c r="K28" s="55"/>
      <c r="L28" s="55"/>
      <c r="M28" s="55"/>
      <c r="N28" s="55"/>
      <c r="O28" s="55"/>
      <c r="P28" s="55"/>
      <c r="Q28" s="55"/>
      <c r="R28" s="55"/>
    </row>
    <row r="29" spans="1:18" ht="12.75">
      <c r="B29" s="7" t="str">
        <f>'Table of Contents'!B15</f>
        <v>Table 8: Labour Compensation as a Share of Nominal GDP, Canada, Business Sector Industries, 1997-2010</v>
      </c>
      <c r="H29" s="55"/>
      <c r="I29" s="55"/>
      <c r="J29" s="55"/>
      <c r="K29" s="55"/>
      <c r="L29" s="55"/>
      <c r="M29" s="55"/>
      <c r="N29" s="55"/>
      <c r="O29" s="55"/>
      <c r="P29" s="55"/>
      <c r="Q29" s="55"/>
      <c r="R29" s="55"/>
    </row>
    <row r="30" spans="1:18">
      <c r="H30" s="55"/>
      <c r="I30" s="55"/>
      <c r="J30" s="55"/>
      <c r="K30" s="55"/>
      <c r="L30" s="55"/>
      <c r="M30" s="55"/>
      <c r="N30" s="55"/>
      <c r="O30" s="55"/>
      <c r="P30" s="55"/>
      <c r="Q30" s="55"/>
      <c r="R30" s="55"/>
    </row>
    <row r="31" spans="1:18" ht="33.75">
      <c r="A31" s="4"/>
      <c r="B31" s="94" t="s">
        <v>3</v>
      </c>
      <c r="C31" s="3" t="s">
        <v>2</v>
      </c>
      <c r="D31" s="3" t="s">
        <v>1</v>
      </c>
      <c r="E31" s="3" t="s">
        <v>0</v>
      </c>
      <c r="F31" s="3" t="s">
        <v>4</v>
      </c>
      <c r="G31" s="3" t="s">
        <v>5</v>
      </c>
      <c r="H31" s="3" t="s">
        <v>6</v>
      </c>
      <c r="I31" s="3" t="s">
        <v>7</v>
      </c>
      <c r="J31" s="3" t="s">
        <v>8</v>
      </c>
      <c r="K31" s="3" t="s">
        <v>9</v>
      </c>
      <c r="L31" s="3" t="s">
        <v>14</v>
      </c>
      <c r="M31" s="3" t="s">
        <v>10</v>
      </c>
      <c r="N31" s="3" t="s">
        <v>15</v>
      </c>
      <c r="O31" s="3" t="s">
        <v>11</v>
      </c>
      <c r="P31" s="3" t="s">
        <v>12</v>
      </c>
      <c r="Q31" s="3" t="s">
        <v>13</v>
      </c>
      <c r="R31" s="55"/>
    </row>
    <row r="32" spans="1:18" ht="11.25" customHeight="1">
      <c r="A32" s="5"/>
      <c r="B32" s="141" t="s">
        <v>56</v>
      </c>
      <c r="C32" s="142"/>
      <c r="D32" s="142"/>
      <c r="E32" s="142"/>
      <c r="F32" s="142"/>
      <c r="G32" s="142"/>
      <c r="H32" s="142"/>
      <c r="I32" s="142"/>
      <c r="J32" s="142" t="s">
        <v>56</v>
      </c>
      <c r="K32" s="142"/>
      <c r="L32" s="142"/>
      <c r="M32" s="142"/>
      <c r="N32" s="142"/>
      <c r="O32" s="142"/>
      <c r="P32" s="142"/>
      <c r="Q32" s="142"/>
      <c r="R32" s="55"/>
    </row>
    <row r="33" spans="1:18">
      <c r="A33" s="5">
        <v>1997</v>
      </c>
      <c r="B33" s="87">
        <f>IF(ISERROR((B5/NGDP_Can!B5)*100),"..",(B5/NGDP_Can!B5)*100)</f>
        <v>58.971905236978287</v>
      </c>
      <c r="C33" s="21">
        <f>IF(ISERROR((C5/NGDP_Can!C5)*100),"..",(C5/NGDP_Can!C5)*100)</f>
        <v>41.356394047606372</v>
      </c>
      <c r="D33" s="21">
        <f>IF(ISERROR((D5/NGDP_Can!D5)*100),"..",(D5/NGDP_Can!D5)*100)</f>
        <v>28.01790903710965</v>
      </c>
      <c r="E33" s="21">
        <f>IF(ISERROR((E5/NGDP_Can!E5)*100),"..",(E5/NGDP_Can!E5)*100)</f>
        <v>22.533941186189971</v>
      </c>
      <c r="F33" s="21">
        <f>IF(ISERROR((F5/NGDP_Can!F5)*100),"..",(F5/NGDP_Can!F5)*100)</f>
        <v>83.141664388344864</v>
      </c>
      <c r="G33" s="21">
        <f>IF(ISERROR((G5/NGDP_Can!G5)*100),"..",(G5/NGDP_Can!G5)*100)</f>
        <v>56.7340376812977</v>
      </c>
      <c r="H33" s="21">
        <f>IF(ISERROR((H5/NGDP_Can!H5)*100),"..",(H5/NGDP_Can!H5)*100)</f>
        <v>69.020843412885895</v>
      </c>
      <c r="I33" s="21">
        <f>IF(ISERROR((I5/NGDP_Can!I5)*100),"..",(I5/NGDP_Can!I5)*100)</f>
        <v>80.252736634693065</v>
      </c>
      <c r="J33" s="21">
        <f>IF(ISERROR((J5/NGDP_Can!J5)*100),"..",(J5/NGDP_Can!J5)*100)</f>
        <v>65.682850635345019</v>
      </c>
      <c r="K33" s="21">
        <f>IF(ISERROR((K5/NGDP_Can!K5)*100),"..",(K5/NGDP_Can!K5)*100)</f>
        <v>45.270180328052028</v>
      </c>
      <c r="L33" s="21">
        <f>IF(ISERROR((L5/NGDP_Can!L5)*100),"..",(L5/NGDP_Can!L5)*100)</f>
        <v>44.526960525389043</v>
      </c>
      <c r="M33" s="21">
        <f>IF(ISERROR((M5/NGDP_Can!M5)*100),"..",(M5/NGDP_Can!M5)*100)</f>
        <v>79.63811005232256</v>
      </c>
      <c r="N33" s="21">
        <f>IF(ISERROR((N5/NGDP_Can!N5)*100),"..",(N5/NGDP_Can!N5)*100)</f>
        <v>75.493011313208186</v>
      </c>
      <c r="O33" s="21">
        <f>IF(ISERROR((O5/NGDP_Can!O5)*100),"..",(O5/NGDP_Can!O5)*100)</f>
        <v>69.349428018381872</v>
      </c>
      <c r="P33" s="21">
        <f>IF(ISERROR((P5/NGDP_Can!P5)*100),"..",(P5/NGDP_Can!P5)*100)</f>
        <v>77.580026300744251</v>
      </c>
      <c r="Q33" s="21">
        <f>IF(ISERROR((Q5/NGDP_Can!Q5)*100),"..",(Q5/NGDP_Can!Q5)*100)</f>
        <v>70.136399996060632</v>
      </c>
      <c r="R33" s="55"/>
    </row>
    <row r="34" spans="1:18">
      <c r="A34" s="5">
        <v>1998</v>
      </c>
      <c r="B34" s="87">
        <f>IF(ISERROR((B6/NGDP_Can!B6)*100),"..",(B6/NGDP_Can!B6)*100)</f>
        <v>60.151159439258663</v>
      </c>
      <c r="C34" s="21">
        <f>IF(ISERROR((C6/NGDP_Can!C6)*100),"..",(C6/NGDP_Can!C6)*100)</f>
        <v>39.400215899854132</v>
      </c>
      <c r="D34" s="21">
        <f>IF(ISERROR((D6/NGDP_Can!D6)*100),"..",(D6/NGDP_Can!D6)*100)</f>
        <v>34.511602470093884</v>
      </c>
      <c r="E34" s="21">
        <f>IF(ISERROR((E6/NGDP_Can!E6)*100),"..",(E6/NGDP_Can!E6)*100)</f>
        <v>24.169443202530825</v>
      </c>
      <c r="F34" s="21">
        <f>IF(ISERROR((F6/NGDP_Can!F6)*100),"..",(F6/NGDP_Can!F6)*100)</f>
        <v>83.603767195969269</v>
      </c>
      <c r="G34" s="21">
        <f>IF(ISERROR((G6/NGDP_Can!G6)*100),"..",(G6/NGDP_Can!G6)*100)</f>
        <v>56.403073025028974</v>
      </c>
      <c r="H34" s="21">
        <f>IF(ISERROR((H6/NGDP_Can!H6)*100),"..",(H6/NGDP_Can!H6)*100)</f>
        <v>69.463108643910587</v>
      </c>
      <c r="I34" s="21">
        <f>IF(ISERROR((I6/NGDP_Can!I6)*100),"..",(I6/NGDP_Can!I6)*100)</f>
        <v>80.600198546514761</v>
      </c>
      <c r="J34" s="21">
        <f>IF(ISERROR((J6/NGDP_Can!J6)*100),"..",(J6/NGDP_Can!J6)*100)</f>
        <v>67.166777270164488</v>
      </c>
      <c r="K34" s="21">
        <f>IF(ISERROR((K6/NGDP_Can!K6)*100),"..",(K6/NGDP_Can!K6)*100)</f>
        <v>47.718621736346442</v>
      </c>
      <c r="L34" s="21">
        <f>IF(ISERROR((L6/NGDP_Can!L6)*100),"..",(L6/NGDP_Can!L6)*100)</f>
        <v>44.096447882904357</v>
      </c>
      <c r="M34" s="21">
        <f>IF(ISERROR((M6/NGDP_Can!M6)*100),"..",(M6/NGDP_Can!M6)*100)</f>
        <v>81.118563207401763</v>
      </c>
      <c r="N34" s="21">
        <f>IF(ISERROR((N6/NGDP_Can!N6)*100),"..",(N6/NGDP_Can!N6)*100)</f>
        <v>77.238172342451207</v>
      </c>
      <c r="O34" s="21">
        <f>IF(ISERROR((O6/NGDP_Can!O6)*100),"..",(O6/NGDP_Can!O6)*100)</f>
        <v>75.033468111656177</v>
      </c>
      <c r="P34" s="21">
        <f>IF(ISERROR((P6/NGDP_Can!P6)*100),"..",(P6/NGDP_Can!P6)*100)</f>
        <v>77.607399777040712</v>
      </c>
      <c r="Q34" s="21">
        <f>IF(ISERROR((Q6/NGDP_Can!Q6)*100),"..",(Q6/NGDP_Can!Q6)*100)</f>
        <v>70.284326534943574</v>
      </c>
      <c r="R34" s="55"/>
    </row>
    <row r="35" spans="1:18">
      <c r="A35" s="5">
        <v>1999</v>
      </c>
      <c r="B35" s="87">
        <f>IF(ISERROR((B7/NGDP_Can!B7)*100),"..",(B7/NGDP_Can!B7)*100)</f>
        <v>58.780557446187807</v>
      </c>
      <c r="C35" s="21">
        <f>IF(ISERROR((C7/NGDP_Can!C7)*100),"..",(C7/NGDP_Can!C7)*100)</f>
        <v>41.874817171202054</v>
      </c>
      <c r="D35" s="21">
        <f>IF(ISERROR((D7/NGDP_Can!D7)*100),"..",(D7/NGDP_Can!D7)*100)</f>
        <v>26.566193462245884</v>
      </c>
      <c r="E35" s="21">
        <f>IF(ISERROR((E7/NGDP_Can!E7)*100),"..",(E7/NGDP_Can!E7)*100)</f>
        <v>23.750009163190175</v>
      </c>
      <c r="F35" s="21">
        <f>IF(ISERROR((F7/NGDP_Can!F7)*100),"..",(F7/NGDP_Can!F7)*100)</f>
        <v>82.87583377115206</v>
      </c>
      <c r="G35" s="21">
        <f>IF(ISERROR((G7/NGDP_Can!G7)*100),"..",(G7/NGDP_Can!G7)*100)</f>
        <v>52.621258351078772</v>
      </c>
      <c r="H35" s="21">
        <f>IF(ISERROR((H7/NGDP_Can!H7)*100),"..",(H7/NGDP_Can!H7)*100)</f>
        <v>69.312064432581394</v>
      </c>
      <c r="I35" s="21">
        <f>IF(ISERROR((I7/NGDP_Can!I7)*100),"..",(I7/NGDP_Can!I7)*100)</f>
        <v>78.970606538072474</v>
      </c>
      <c r="J35" s="21">
        <f>IF(ISERROR((J7/NGDP_Can!J7)*100),"..",(J7/NGDP_Can!J7)*100)</f>
        <v>67.495483149921114</v>
      </c>
      <c r="K35" s="21">
        <f>IF(ISERROR((K7/NGDP_Can!K7)*100),"..",(K7/NGDP_Can!K7)*100)</f>
        <v>50.411390574287793</v>
      </c>
      <c r="L35" s="21">
        <f>IF(ISERROR((L7/NGDP_Can!L7)*100),"..",(L7/NGDP_Can!L7)*100)</f>
        <v>44.036903457248386</v>
      </c>
      <c r="M35" s="21">
        <f>IF(ISERROR((M7/NGDP_Can!M7)*100),"..",(M7/NGDP_Can!M7)*100)</f>
        <v>82.12741830477519</v>
      </c>
      <c r="N35" s="21">
        <f>IF(ISERROR((N7/NGDP_Can!N7)*100),"..",(N7/NGDP_Can!N7)*100)</f>
        <v>78.755758121929603</v>
      </c>
      <c r="O35" s="21">
        <f>IF(ISERROR((O7/NGDP_Can!O7)*100),"..",(O7/NGDP_Can!O7)*100)</f>
        <v>75.244735882838413</v>
      </c>
      <c r="P35" s="21">
        <f>IF(ISERROR((P7/NGDP_Can!P7)*100),"..",(P7/NGDP_Can!P7)*100)</f>
        <v>77.056632302503473</v>
      </c>
      <c r="Q35" s="21">
        <f>IF(ISERROR((Q7/NGDP_Can!Q7)*100),"..",(Q7/NGDP_Can!Q7)*100)</f>
        <v>69.776789877298555</v>
      </c>
      <c r="R35" s="55"/>
    </row>
    <row r="36" spans="1:18">
      <c r="A36" s="5">
        <v>2000</v>
      </c>
      <c r="B36" s="87">
        <f>IF(ISERROR((B8/NGDP_Can!B8)*100),"..",(B8/NGDP_Can!B8)*100)</f>
        <v>57.4313332266386</v>
      </c>
      <c r="C36" s="21">
        <f>IF(ISERROR((C8/NGDP_Can!C8)*100),"..",(C8/NGDP_Can!C8)*100)</f>
        <v>42.50028204792693</v>
      </c>
      <c r="D36" s="21">
        <f>IF(ISERROR((D8/NGDP_Can!D8)*100),"..",(D8/NGDP_Can!D8)*100)</f>
        <v>16.853762030691943</v>
      </c>
      <c r="E36" s="21">
        <f>IF(ISERROR((E8/NGDP_Can!E8)*100),"..",(E8/NGDP_Can!E8)*100)</f>
        <v>23.465810620039445</v>
      </c>
      <c r="F36" s="21">
        <f>IF(ISERROR((F8/NGDP_Can!F8)*100),"..",(F8/NGDP_Can!F8)*100)</f>
        <v>83.026619866371149</v>
      </c>
      <c r="G36" s="21">
        <f>IF(ISERROR((G8/NGDP_Can!G8)*100),"..",(G8/NGDP_Can!G8)*100)</f>
        <v>51.460697880215747</v>
      </c>
      <c r="H36" s="21">
        <f>IF(ISERROR((H8/NGDP_Can!H8)*100),"..",(H8/NGDP_Can!H8)*100)</f>
        <v>70.126746917045097</v>
      </c>
      <c r="I36" s="21">
        <f>IF(ISERROR((I8/NGDP_Can!I8)*100),"..",(I8/NGDP_Can!I8)*100)</f>
        <v>78.265638359769383</v>
      </c>
      <c r="J36" s="21">
        <f>IF(ISERROR((J8/NGDP_Can!J8)*100),"..",(J8/NGDP_Can!J8)*100)</f>
        <v>67.719501269102764</v>
      </c>
      <c r="K36" s="21">
        <f>IF(ISERROR((K8/NGDP_Can!K8)*100),"..",(K8/NGDP_Can!K8)*100)</f>
        <v>52.954952958008192</v>
      </c>
      <c r="L36" s="21">
        <f>IF(ISERROR((L8/NGDP_Can!L8)*100),"..",(L8/NGDP_Can!L8)*100)</f>
        <v>46.24636274226053</v>
      </c>
      <c r="M36" s="21">
        <f>IF(ISERROR((M8/NGDP_Can!M8)*100),"..",(M8/NGDP_Can!M8)*100)</f>
        <v>83.025924728870862</v>
      </c>
      <c r="N36" s="21">
        <f>IF(ISERROR((N8/NGDP_Can!N8)*100),"..",(N8/NGDP_Can!N8)*100)</f>
        <v>78.892549309213507</v>
      </c>
      <c r="O36" s="21">
        <f>IF(ISERROR((O8/NGDP_Can!O8)*100),"..",(O8/NGDP_Can!O8)*100)</f>
        <v>74.767496674130058</v>
      </c>
      <c r="P36" s="21">
        <f>IF(ISERROR((P8/NGDP_Can!P8)*100),"..",(P8/NGDP_Can!P8)*100)</f>
        <v>78.513069839979337</v>
      </c>
      <c r="Q36" s="21">
        <f>IF(ISERROR((Q8/NGDP_Can!Q8)*100),"..",(Q8/NGDP_Can!Q8)*100)</f>
        <v>70.161236646238805</v>
      </c>
      <c r="R36" s="55"/>
    </row>
    <row r="37" spans="1:18">
      <c r="A37" s="5">
        <v>2001</v>
      </c>
      <c r="B37" s="87">
        <f>IF(ISERROR((B9/NGDP_Can!B9)*100),"..",(B9/NGDP_Can!B9)*100)</f>
        <v>58.088562749556019</v>
      </c>
      <c r="C37" s="21">
        <f>IF(ISERROR((C9/NGDP_Can!C9)*100),"..",(C9/NGDP_Can!C9)*100)</f>
        <v>42.395393629583438</v>
      </c>
      <c r="D37" s="21">
        <f>IF(ISERROR((D9/NGDP_Can!D9)*100),"..",(D9/NGDP_Can!D9)*100)</f>
        <v>19.786618878867067</v>
      </c>
      <c r="E37" s="21">
        <f>IF(ISERROR((E9/NGDP_Can!E9)*100),"..",(E9/NGDP_Can!E9)*100)</f>
        <v>23.327187390173044</v>
      </c>
      <c r="F37" s="21">
        <f>IF(ISERROR((F9/NGDP_Can!F9)*100),"..",(F9/NGDP_Can!F9)*100)</f>
        <v>80.232687590396026</v>
      </c>
      <c r="G37" s="21">
        <f>IF(ISERROR((G9/NGDP_Can!G9)*100),"..",(G9/NGDP_Can!G9)*100)</f>
        <v>54.115104989413595</v>
      </c>
      <c r="H37" s="21">
        <f>IF(ISERROR((H9/NGDP_Can!H9)*100),"..",(H9/NGDP_Can!H9)*100)</f>
        <v>69.958478042210587</v>
      </c>
      <c r="I37" s="21">
        <f>IF(ISERROR((I9/NGDP_Can!I9)*100),"..",(I9/NGDP_Can!I9)*100)</f>
        <v>74.959604533147342</v>
      </c>
      <c r="J37" s="21">
        <f>IF(ISERROR((J9/NGDP_Can!J9)*100),"..",(J9/NGDP_Can!J9)*100)</f>
        <v>66.227107467493411</v>
      </c>
      <c r="K37" s="21">
        <f>IF(ISERROR((K9/NGDP_Can!K9)*100),"..",(K9/NGDP_Can!K9)*100)</f>
        <v>52.002609422475288</v>
      </c>
      <c r="L37" s="21">
        <f>IF(ISERROR((L9/NGDP_Can!L9)*100),"..",(L9/NGDP_Can!L9)*100)</f>
        <v>45.497158263028716</v>
      </c>
      <c r="M37" s="21">
        <f>IF(ISERROR((M9/NGDP_Can!M9)*100),"..",(M9/NGDP_Can!M9)*100)</f>
        <v>84.345052611938129</v>
      </c>
      <c r="N37" s="21">
        <f>IF(ISERROR((N9/NGDP_Can!N9)*100),"..",(N9/NGDP_Can!N9)*100)</f>
        <v>77.4086387751681</v>
      </c>
      <c r="O37" s="21">
        <f>IF(ISERROR((O9/NGDP_Can!O9)*100),"..",(O9/NGDP_Can!O9)*100)</f>
        <v>74.790243129418059</v>
      </c>
      <c r="P37" s="21">
        <f>IF(ISERROR((P9/NGDP_Can!P9)*100),"..",(P9/NGDP_Can!P9)*100)</f>
        <v>78.184607647145171</v>
      </c>
      <c r="Q37" s="21">
        <f>IF(ISERROR((Q9/NGDP_Can!Q9)*100),"..",(Q9/NGDP_Can!Q9)*100)</f>
        <v>69.781816470648323</v>
      </c>
      <c r="R37" s="55"/>
    </row>
    <row r="38" spans="1:18">
      <c r="A38" s="5">
        <v>2002</v>
      </c>
      <c r="B38" s="87">
        <f>IF(ISERROR((B10/NGDP_Can!B10)*100),"..",(B10/NGDP_Can!B10)*100)</f>
        <v>58.279374233950762</v>
      </c>
      <c r="C38" s="21">
        <f>IF(ISERROR((C10/NGDP_Can!C10)*100),"..",(C10/NGDP_Can!C10)*100)</f>
        <v>40.382945374763061</v>
      </c>
      <c r="D38" s="21">
        <f>IF(ISERROR((D10/NGDP_Can!D10)*100),"..",(D10/NGDP_Can!D10)*100)</f>
        <v>21.742886246837827</v>
      </c>
      <c r="E38" s="21">
        <f>IF(ISERROR((E10/NGDP_Can!E10)*100),"..",(E10/NGDP_Can!E10)*100)</f>
        <v>23.649377913500739</v>
      </c>
      <c r="F38" s="21">
        <f>IF(ISERROR((F10/NGDP_Can!F10)*100),"..",(F10/NGDP_Can!F10)*100)</f>
        <v>78.528862503473377</v>
      </c>
      <c r="G38" s="21">
        <f>IF(ISERROR((G10/NGDP_Can!G10)*100),"..",(G10/NGDP_Can!G10)*100)</f>
        <v>54.590763299490241</v>
      </c>
      <c r="H38" s="21">
        <f>IF(ISERROR((H10/NGDP_Can!H10)*100),"..",(H10/NGDP_Can!H10)*100)</f>
        <v>69.152727848157497</v>
      </c>
      <c r="I38" s="21">
        <f>IF(ISERROR((I10/NGDP_Can!I10)*100),"..",(I10/NGDP_Can!I10)*100)</f>
        <v>73.334323508617715</v>
      </c>
      <c r="J38" s="21">
        <f>IF(ISERROR((J10/NGDP_Can!J10)*100),"..",(J10/NGDP_Can!J10)*100)</f>
        <v>66.359363029642708</v>
      </c>
      <c r="K38" s="21">
        <f>IF(ISERROR((K10/NGDP_Can!K10)*100),"..",(K10/NGDP_Can!K10)*100)</f>
        <v>50.098985787147299</v>
      </c>
      <c r="L38" s="21">
        <f>IF(ISERROR((L10/NGDP_Can!L10)*100),"..",(L10/NGDP_Can!L10)*100)</f>
        <v>45.30691654897818</v>
      </c>
      <c r="M38" s="21">
        <f>IF(ISERROR((M10/NGDP_Can!M10)*100),"..",(M10/NGDP_Can!M10)*100)</f>
        <v>82.691541248243468</v>
      </c>
      <c r="N38" s="21">
        <f>IF(ISERROR((N10/NGDP_Can!N10)*100),"..",(N10/NGDP_Can!N10)*100)</f>
        <v>76.254693964050233</v>
      </c>
      <c r="O38" s="21">
        <f>IF(ISERROR((O10/NGDP_Can!O10)*100),"..",(O10/NGDP_Can!O10)*100)</f>
        <v>74.054838020291484</v>
      </c>
      <c r="P38" s="21">
        <f>IF(ISERROR((P10/NGDP_Can!P10)*100),"..",(P10/NGDP_Can!P10)*100)</f>
        <v>77.434642686049514</v>
      </c>
      <c r="Q38" s="21">
        <f>IF(ISERROR((Q10/NGDP_Can!Q10)*100),"..",(Q10/NGDP_Can!Q10)*100)</f>
        <v>69.217424503803898</v>
      </c>
      <c r="R38" s="55"/>
    </row>
    <row r="39" spans="1:18">
      <c r="A39" s="5">
        <v>2003</v>
      </c>
      <c r="B39" s="87">
        <f>IF(ISERROR((B11/NGDP_Can!B11)*100),"..",(B11/NGDP_Can!B11)*100)</f>
        <v>57.292244161264783</v>
      </c>
      <c r="C39" s="21">
        <f>IF(ISERROR((C11/NGDP_Can!C11)*100),"..",(C11/NGDP_Can!C11)*100)</f>
        <v>41.903563917294605</v>
      </c>
      <c r="D39" s="21">
        <f>IF(ISERROR((D11/NGDP_Can!D11)*100),"..",(D11/NGDP_Can!D11)*100)</f>
        <v>17.579268458030594</v>
      </c>
      <c r="E39" s="21">
        <f>IF(ISERROR((E11/NGDP_Can!E11)*100),"..",(E11/NGDP_Can!E11)*100)</f>
        <v>23.852179880767025</v>
      </c>
      <c r="F39" s="21">
        <f>IF(ISERROR((F11/NGDP_Can!F11)*100),"..",(F11/NGDP_Can!F11)*100)</f>
        <v>76.673797370201029</v>
      </c>
      <c r="G39" s="21">
        <f>IF(ISERROR((G11/NGDP_Can!G11)*100),"..",(G11/NGDP_Can!G11)*100)</f>
        <v>56.776100808103372</v>
      </c>
      <c r="H39" s="21">
        <f>IF(ISERROR((H11/NGDP_Can!H11)*100),"..",(H11/NGDP_Can!H11)*100)</f>
        <v>66.323272243931967</v>
      </c>
      <c r="I39" s="21">
        <f>IF(ISERROR((I11/NGDP_Can!I11)*100),"..",(I11/NGDP_Can!I11)*100)</f>
        <v>71.895727624866637</v>
      </c>
      <c r="J39" s="21">
        <f>IF(ISERROR((J11/NGDP_Can!J11)*100),"..",(J11/NGDP_Can!J11)*100)</f>
        <v>67.563885818380015</v>
      </c>
      <c r="K39" s="21">
        <f>IF(ISERROR((K11/NGDP_Can!K11)*100),"..",(K11/NGDP_Can!K11)*100)</f>
        <v>49.019879611837247</v>
      </c>
      <c r="L39" s="21">
        <f>IF(ISERROR((L11/NGDP_Can!L11)*100),"..",(L11/NGDP_Can!L11)*100)</f>
        <v>44.649725671825287</v>
      </c>
      <c r="M39" s="21">
        <f>IF(ISERROR((M11/NGDP_Can!M11)*100),"..",(M11/NGDP_Can!M11)*100)</f>
        <v>81.83967461111817</v>
      </c>
      <c r="N39" s="21">
        <f>IF(ISERROR((N11/NGDP_Can!N11)*100),"..",(N11/NGDP_Can!N11)*100)</f>
        <v>75.963524850375123</v>
      </c>
      <c r="O39" s="21">
        <f>IF(ISERROR((O11/NGDP_Can!O11)*100),"..",(O11/NGDP_Can!O11)*100)</f>
        <v>73.930162017433489</v>
      </c>
      <c r="P39" s="21">
        <f>IF(ISERROR((P11/NGDP_Can!P11)*100),"..",(P11/NGDP_Can!P11)*100)</f>
        <v>77.254726661794777</v>
      </c>
      <c r="Q39" s="21">
        <f>IF(ISERROR((Q11/NGDP_Can!Q11)*100),"..",(Q11/NGDP_Can!Q11)*100)</f>
        <v>68.940271192202118</v>
      </c>
      <c r="R39" s="55"/>
    </row>
    <row r="40" spans="1:18">
      <c r="A40" s="5">
        <v>2004</v>
      </c>
      <c r="B40" s="87">
        <f>IF(ISERROR((B12/NGDP_Can!B12)*100),"..",(B12/NGDP_Can!B12)*100)</f>
        <v>56.893648672696905</v>
      </c>
      <c r="C40" s="21">
        <f>IF(ISERROR((C12/NGDP_Can!C12)*100),"..",(C12/NGDP_Can!C12)*100)</f>
        <v>39.796384303685436</v>
      </c>
      <c r="D40" s="21">
        <f>IF(ISERROR((D12/NGDP_Can!D12)*100),"..",(D12/NGDP_Can!D12)*100)</f>
        <v>16.764196822851108</v>
      </c>
      <c r="E40" s="21">
        <f>IF(ISERROR((E12/NGDP_Can!E12)*100),"..",(E12/NGDP_Can!E12)*100)</f>
        <v>26.438920296955441</v>
      </c>
      <c r="F40" s="21">
        <f>IF(ISERROR((F12/NGDP_Can!F12)*100),"..",(F12/NGDP_Can!F12)*100)</f>
        <v>74.706542342348129</v>
      </c>
      <c r="G40" s="21">
        <f>IF(ISERROR((G12/NGDP_Can!G12)*100),"..",(G12/NGDP_Can!G12)*100)</f>
        <v>57.541644786826026</v>
      </c>
      <c r="H40" s="21">
        <f>IF(ISERROR((H12/NGDP_Can!H12)*100),"..",(H12/NGDP_Can!H12)*100)</f>
        <v>64.709979909002143</v>
      </c>
      <c r="I40" s="21">
        <f>IF(ISERROR((I12/NGDP_Can!I12)*100),"..",(I12/NGDP_Can!I12)*100)</f>
        <v>72.146091148260211</v>
      </c>
      <c r="J40" s="21">
        <f>IF(ISERROR((J12/NGDP_Can!J12)*100),"..",(J12/NGDP_Can!J12)*100)</f>
        <v>68.792977440619254</v>
      </c>
      <c r="K40" s="21">
        <f>IF(ISERROR((K12/NGDP_Can!K12)*100),"..",(K12/NGDP_Can!K12)*100)</f>
        <v>47.545615810447892</v>
      </c>
      <c r="L40" s="21">
        <f>IF(ISERROR((L12/NGDP_Can!L12)*100),"..",(L12/NGDP_Can!L12)*100)</f>
        <v>45.232271024194013</v>
      </c>
      <c r="M40" s="21">
        <f>IF(ISERROR((M12/NGDP_Can!M12)*100),"..",(M12/NGDP_Can!M12)*100)</f>
        <v>81.372374609197266</v>
      </c>
      <c r="N40" s="21">
        <f>IF(ISERROR((N12/NGDP_Can!N12)*100),"..",(N12/NGDP_Can!N12)*100)</f>
        <v>75.90539539137886</v>
      </c>
      <c r="O40" s="21">
        <f>IF(ISERROR((O12/NGDP_Can!O12)*100),"..",(O12/NGDP_Can!O12)*100)</f>
        <v>73.59247238066709</v>
      </c>
      <c r="P40" s="21">
        <f>IF(ISERROR((P12/NGDP_Can!P12)*100),"..",(P12/NGDP_Can!P12)*100)</f>
        <v>77.161094580353364</v>
      </c>
      <c r="Q40" s="21">
        <f>IF(ISERROR((Q12/NGDP_Can!Q12)*100),"..",(Q12/NGDP_Can!Q12)*100)</f>
        <v>68.283881886613557</v>
      </c>
      <c r="R40" s="55"/>
    </row>
    <row r="41" spans="1:18">
      <c r="A41" s="5">
        <v>2005</v>
      </c>
      <c r="B41" s="87">
        <f>IF(ISERROR((B13/NGDP_Can!B13)*100),"..",(B13/NGDP_Can!B13)*100)</f>
        <v>56.155267963856161</v>
      </c>
      <c r="C41" s="21">
        <f>IF(ISERROR((C13/NGDP_Can!C13)*100),"..",(C13/NGDP_Can!C13)*100)</f>
        <v>44.324454970177548</v>
      </c>
      <c r="D41" s="21">
        <f>IF(ISERROR((D13/NGDP_Can!D13)*100),"..",(D13/NGDP_Can!D13)*100)</f>
        <v>15.39402136287935</v>
      </c>
      <c r="E41" s="21">
        <f>IF(ISERROR((E13/NGDP_Can!E13)*100),"..",(E13/NGDP_Can!E13)*100)</f>
        <v>25.328939656997623</v>
      </c>
      <c r="F41" s="21">
        <f>IF(ISERROR((F13/NGDP_Can!F13)*100),"..",(F13/NGDP_Can!F13)*100)</f>
        <v>73.807603796506058</v>
      </c>
      <c r="G41" s="21">
        <f>IF(ISERROR((G13/NGDP_Can!G13)*100),"..",(G13/NGDP_Can!G13)*100)</f>
        <v>59.476972841715281</v>
      </c>
      <c r="H41" s="21">
        <f>IF(ISERROR((H13/NGDP_Can!H13)*100),"..",(H13/NGDP_Can!H13)*100)</f>
        <v>64.055808779041541</v>
      </c>
      <c r="I41" s="21">
        <f>IF(ISERROR((I13/NGDP_Can!I13)*100),"..",(I13/NGDP_Can!I13)*100)</f>
        <v>71.073833009989713</v>
      </c>
      <c r="J41" s="21">
        <f>IF(ISERROR((J13/NGDP_Can!J13)*100),"..",(J13/NGDP_Can!J13)*100)</f>
        <v>64.51691303541341</v>
      </c>
      <c r="K41" s="21">
        <f>IF(ISERROR((K13/NGDP_Can!K13)*100),"..",(K13/NGDP_Can!K13)*100)</f>
        <v>47.065003726279507</v>
      </c>
      <c r="L41" s="21">
        <f>IF(ISERROR((L13/NGDP_Can!L13)*100),"..",(L13/NGDP_Can!L13)*100)</f>
        <v>45.740937261694185</v>
      </c>
      <c r="M41" s="21">
        <f>IF(ISERROR((M13/NGDP_Can!M13)*100),"..",(M13/NGDP_Can!M13)*100)</f>
        <v>81.377415394958049</v>
      </c>
      <c r="N41" s="21">
        <f>IF(ISERROR((N13/NGDP_Can!N13)*100),"..",(N13/NGDP_Can!N13)*100)</f>
        <v>75.779069085873161</v>
      </c>
      <c r="O41" s="21">
        <f>IF(ISERROR((O13/NGDP_Can!O13)*100),"..",(O13/NGDP_Can!O13)*100)</f>
        <v>73.097356948528798</v>
      </c>
      <c r="P41" s="21">
        <f>IF(ISERROR((P13/NGDP_Can!P13)*100),"..",(P13/NGDP_Can!P13)*100)</f>
        <v>77.144948902196973</v>
      </c>
      <c r="Q41" s="21">
        <f>IF(ISERROR((Q13/NGDP_Can!Q13)*100),"..",(Q13/NGDP_Can!Q13)*100)</f>
        <v>68.907636612782298</v>
      </c>
      <c r="R41" s="55"/>
    </row>
    <row r="42" spans="1:18">
      <c r="A42" s="5">
        <v>2006</v>
      </c>
      <c r="B42" s="87">
        <f>IF(ISERROR((B14/NGDP_Can!B14)*100),"..",(B14/NGDP_Can!B14)*100)</f>
        <v>56.706687639096408</v>
      </c>
      <c r="C42" s="21">
        <f>IF(ISERROR((C14/NGDP_Can!C14)*100),"..",(C14/NGDP_Can!C14)*100)</f>
        <v>45.825302950401031</v>
      </c>
      <c r="D42" s="21">
        <f>IF(ISERROR((D14/NGDP_Can!D14)*100),"..",(D14/NGDP_Can!D14)*100)</f>
        <v>17.523221923218806</v>
      </c>
      <c r="E42" s="21">
        <f>IF(ISERROR((E14/NGDP_Can!E14)*100),"..",(E14/NGDP_Can!E14)*100)</f>
        <v>27.079523243533732</v>
      </c>
      <c r="F42" s="21">
        <f>IF(ISERROR((F14/NGDP_Can!F14)*100),"..",(F14/NGDP_Can!F14)*100)</f>
        <v>75.034449074225165</v>
      </c>
      <c r="G42" s="21">
        <f>IF(ISERROR((G14/NGDP_Can!G14)*100),"..",(G14/NGDP_Can!G14)*100)</f>
        <v>60.202145538787676</v>
      </c>
      <c r="H42" s="21">
        <f>IF(ISERROR((H14/NGDP_Can!H14)*100),"..",(H14/NGDP_Can!H14)*100)</f>
        <v>62.096613638446343</v>
      </c>
      <c r="I42" s="21">
        <f>IF(ISERROR((I14/NGDP_Can!I14)*100),"..",(I14/NGDP_Can!I14)*100)</f>
        <v>70.893802158415312</v>
      </c>
      <c r="J42" s="21">
        <f>IF(ISERROR((J14/NGDP_Can!J14)*100),"..",(J14/NGDP_Can!J14)*100)</f>
        <v>64.228477974399937</v>
      </c>
      <c r="K42" s="21">
        <f>IF(ISERROR((K14/NGDP_Can!K14)*100),"..",(K14/NGDP_Can!K14)*100)</f>
        <v>46.847704670668769</v>
      </c>
      <c r="L42" s="21">
        <f>IF(ISERROR((L14/NGDP_Can!L14)*100),"..",(L14/NGDP_Can!L14)*100)</f>
        <v>45.746712704960501</v>
      </c>
      <c r="M42" s="21">
        <f>IF(ISERROR((M14/NGDP_Can!M14)*100),"..",(M14/NGDP_Can!M14)*100)</f>
        <v>80.240674782495446</v>
      </c>
      <c r="N42" s="21">
        <f>IF(ISERROR((N14/NGDP_Can!N14)*100),"..",(N14/NGDP_Can!N14)*100)</f>
        <v>76.843055542017282</v>
      </c>
      <c r="O42" s="21">
        <f>IF(ISERROR((O14/NGDP_Can!O14)*100),"..",(O14/NGDP_Can!O14)*100)</f>
        <v>71.718721732225319</v>
      </c>
      <c r="P42" s="21">
        <f>IF(ISERROR((P14/NGDP_Can!P14)*100),"..",(P14/NGDP_Can!P14)*100)</f>
        <v>78.67058044708007</v>
      </c>
      <c r="Q42" s="21">
        <f>IF(ISERROR((Q14/NGDP_Can!Q14)*100),"..",(Q14/NGDP_Can!Q14)*100)</f>
        <v>67.968114641267391</v>
      </c>
      <c r="R42" s="55"/>
    </row>
    <row r="43" spans="1:18">
      <c r="A43" s="5">
        <v>2007</v>
      </c>
      <c r="B43" s="87">
        <f>IF(ISERROR((B15/NGDP_Can!B15)*100),"..",(B15/NGDP_Can!B15)*100)</f>
        <v>56.811063358395486</v>
      </c>
      <c r="C43" s="21">
        <f>IF(ISERROR((C15/NGDP_Can!C15)*100),"..",(C15/NGDP_Can!C15)*100)</f>
        <v>42.944662129188735</v>
      </c>
      <c r="D43" s="21">
        <f>IF(ISERROR((D15/NGDP_Can!D15)*100),"..",(D15/NGDP_Can!D15)*100)</f>
        <v>18.270594607426052</v>
      </c>
      <c r="E43" s="21">
        <f>IF(ISERROR((E15/NGDP_Can!E15)*100),"..",(E15/NGDP_Can!E15)*100)</f>
        <v>25.247069033741791</v>
      </c>
      <c r="F43" s="21">
        <f>IF(ISERROR((F15/NGDP_Can!F15)*100),"..",(F15/NGDP_Can!F15)*100)</f>
        <v>74.727948117016268</v>
      </c>
      <c r="G43" s="21">
        <f>IF(ISERROR((G15/NGDP_Can!G15)*100),"..",(G15/NGDP_Can!G15)*100)</f>
        <v>60.055917737930095</v>
      </c>
      <c r="H43" s="21">
        <f>IF(ISERROR((H15/NGDP_Can!H15)*100),"..",(H15/NGDP_Can!H15)*100)</f>
        <v>61.738516987339089</v>
      </c>
      <c r="I43" s="21">
        <f>IF(ISERROR((I15/NGDP_Can!I15)*100),"..",(I15/NGDP_Can!I15)*100)</f>
        <v>69.457698418781462</v>
      </c>
      <c r="J43" s="21">
        <f>IF(ISERROR((J15/NGDP_Can!J15)*100),"..",(J15/NGDP_Can!J15)*100)</f>
        <v>64.915922799451039</v>
      </c>
      <c r="K43" s="21">
        <f>IF(ISERROR((K15/NGDP_Can!K15)*100),"..",(K15/NGDP_Can!K15)*100)</f>
        <v>47.517220146659852</v>
      </c>
      <c r="L43" s="21">
        <f>IF(ISERROR((L15/NGDP_Can!L15)*100),"..",(L15/NGDP_Can!L15)*100)</f>
        <v>45.774791031354503</v>
      </c>
      <c r="M43" s="21">
        <f>IF(ISERROR((M15/NGDP_Can!M15)*100),"..",(M15/NGDP_Can!M15)*100)</f>
        <v>80.47773616729836</v>
      </c>
      <c r="N43" s="21">
        <f>IF(ISERROR((N15/NGDP_Can!N15)*100),"..",(N15/NGDP_Can!N15)*100)</f>
        <v>77.118042153945879</v>
      </c>
      <c r="O43" s="21">
        <f>IF(ISERROR((O15/NGDP_Can!O15)*100),"..",(O15/NGDP_Can!O15)*100)</f>
        <v>72.526503356842071</v>
      </c>
      <c r="P43" s="21">
        <f>IF(ISERROR((P15/NGDP_Can!P15)*100),"..",(P15/NGDP_Can!P15)*100)</f>
        <v>78.93207275873263</v>
      </c>
      <c r="Q43" s="21">
        <f>IF(ISERROR((Q15/NGDP_Can!Q15)*100),"..",(Q15/NGDP_Can!Q15)*100)</f>
        <v>68.318843236519683</v>
      </c>
      <c r="R43" s="55"/>
    </row>
    <row r="44" spans="1:18">
      <c r="A44" s="5">
        <v>2008</v>
      </c>
      <c r="B44" s="87">
        <f>IF(ISERROR((B16/NGDP_Can!B16)*100),"..",(B16/NGDP_Can!B16)*100)</f>
        <v>55.942485712552703</v>
      </c>
      <c r="C44" s="21">
        <f>IF(ISERROR((C16/NGDP_Can!C16)*100),"..",(C16/NGDP_Can!C16)*100)</f>
        <v>33.959626681215241</v>
      </c>
      <c r="D44" s="21">
        <f>IF(ISERROR((D16/NGDP_Can!D16)*100),"..",(D16/NGDP_Can!D16)*100)</f>
        <v>15.557168701154014</v>
      </c>
      <c r="E44" s="21">
        <f>IF(ISERROR((E16/NGDP_Can!E16)*100),"..",(E16/NGDP_Can!E16)*100)</f>
        <v>25.476759540181405</v>
      </c>
      <c r="F44" s="21">
        <f>IF(ISERROR((F16/NGDP_Can!F16)*100),"..",(F16/NGDP_Can!F16)*100)</f>
        <v>74.653001390456609</v>
      </c>
      <c r="G44" s="21">
        <f>IF(ISERROR((G16/NGDP_Can!G16)*100),"..",(G16/NGDP_Can!G16)*100)</f>
        <v>62.294162358083959</v>
      </c>
      <c r="H44" s="21">
        <f>IF(ISERROR((H16/NGDP_Can!H16)*100),"..",(H16/NGDP_Can!H16)*100)</f>
        <v>63.958016373988691</v>
      </c>
      <c r="I44" s="21">
        <f>IF(ISERROR((I16/NGDP_Can!I16)*100),"..",(I16/NGDP_Can!I16)*100)</f>
        <v>69.661810443596266</v>
      </c>
      <c r="J44" s="21">
        <f>IF(ISERROR((J16/NGDP_Can!J16)*100),"..",(J16/NGDP_Can!J16)*100)</f>
        <v>65.420557411907538</v>
      </c>
      <c r="K44" s="21">
        <f>IF(ISERROR((K16/NGDP_Can!K16)*100),"..",(K16/NGDP_Can!K16)*100)</f>
        <v>47.969687888489815</v>
      </c>
      <c r="L44" s="21">
        <f>IF(ISERROR((L16/NGDP_Can!L16)*100),"..",(L16/NGDP_Can!L16)*100)</f>
        <v>45.501640561845669</v>
      </c>
      <c r="M44" s="21">
        <f>IF(ISERROR((M16/NGDP_Can!M16)*100),"..",(M16/NGDP_Can!M16)*100)</f>
        <v>81.008856281676657</v>
      </c>
      <c r="N44" s="21">
        <f>IF(ISERROR((N16/NGDP_Can!N16)*100),"..",(N16/NGDP_Can!N16)*100)</f>
        <v>78.388468135290537</v>
      </c>
      <c r="O44" s="21">
        <f>IF(ISERROR((O16/NGDP_Can!O16)*100),"..",(O16/NGDP_Can!O16)*100)</f>
        <v>72.894511739965111</v>
      </c>
      <c r="P44" s="21">
        <f>IF(ISERROR((P16/NGDP_Can!P16)*100),"..",(P16/NGDP_Can!P16)*100)</f>
        <v>79.556611415057802</v>
      </c>
      <c r="Q44" s="21">
        <f>IF(ISERROR((Q16/NGDP_Can!Q16)*100),"..",(Q16/NGDP_Can!Q16)*100)</f>
        <v>68.734277924707087</v>
      </c>
      <c r="R44" s="55"/>
    </row>
    <row r="45" spans="1:18">
      <c r="A45" s="5">
        <v>2009</v>
      </c>
      <c r="B45" s="87">
        <f>IF(ISERROR((B17/NGDP_Can!B17)*100),"..",(B17/NGDP_Can!B17)*100)</f>
        <v>59.262129064024535</v>
      </c>
      <c r="C45" s="21">
        <f>IF(ISERROR((C17/NGDP_Can!C17)*100),"..",(C17/NGDP_Can!C17)*100)</f>
        <v>36.944286490215653</v>
      </c>
      <c r="D45" s="21">
        <f>IF(ISERROR((D17/NGDP_Can!D17)*100),"..",(D17/NGDP_Can!D17)*100)</f>
        <v>24.239087007455769</v>
      </c>
      <c r="E45" s="21">
        <f>IF(ISERROR((E17/NGDP_Can!E17)*100),"..",(E17/NGDP_Can!E17)*100)</f>
        <v>27.632031664300676</v>
      </c>
      <c r="F45" s="21">
        <f>IF(ISERROR((F17/NGDP_Can!F17)*100),"..",(F17/NGDP_Can!F17)*100)</f>
        <v>79.563952774002018</v>
      </c>
      <c r="G45" s="21">
        <f>IF(ISERROR((G17/NGDP_Can!G17)*100),"..",(G17/NGDP_Can!G17)*100)</f>
        <v>63.066793621584061</v>
      </c>
      <c r="H45" s="21">
        <f>IF(ISERROR((H17/NGDP_Can!H17)*100),"..",(H17/NGDP_Can!H17)*100)</f>
        <v>63.647105110832001</v>
      </c>
      <c r="I45" s="21">
        <f>IF(ISERROR((I17/NGDP_Can!I17)*100),"..",(I17/NGDP_Can!I17)*100)</f>
        <v>70.855535575164808</v>
      </c>
      <c r="J45" s="21">
        <f>IF(ISERROR((J17/NGDP_Can!J17)*100),"..",(J17/NGDP_Can!J17)*100)</f>
        <v>63.126218558891701</v>
      </c>
      <c r="K45" s="21">
        <f>IF(ISERROR((K17/NGDP_Can!K17)*100),"..",(K17/NGDP_Can!K17)*100)</f>
        <v>47.725700730329699</v>
      </c>
      <c r="L45" s="21">
        <f>IF(ISERROR((L17/NGDP_Can!L17)*100),"..",(L17/NGDP_Can!L17)*100)</f>
        <v>44.640394492006877</v>
      </c>
      <c r="M45" s="21">
        <f>IF(ISERROR((M17/NGDP_Can!M17)*100),"..",(M17/NGDP_Can!M17)*100)</f>
        <v>81.064261310261301</v>
      </c>
      <c r="N45" s="21">
        <f>IF(ISERROR((N17/NGDP_Can!N17)*100),"..",(N17/NGDP_Can!N17)*100)</f>
        <v>80.779729155405846</v>
      </c>
      <c r="O45" s="21">
        <f>IF(ISERROR((O17/NGDP_Can!O17)*100),"..",(O17/NGDP_Can!O17)*100)</f>
        <v>73.349648077516377</v>
      </c>
      <c r="P45" s="21">
        <f>IF(ISERROR((P17/NGDP_Can!P17)*100),"..",(P17/NGDP_Can!P17)*100)</f>
        <v>80.094595841379572</v>
      </c>
      <c r="Q45" s="21">
        <f>IF(ISERROR((Q17/NGDP_Can!Q17)*100),"..",(Q17/NGDP_Can!Q17)*100)</f>
        <v>67.479861114624086</v>
      </c>
      <c r="R45" s="55"/>
    </row>
    <row r="46" spans="1:18">
      <c r="A46" s="5">
        <v>2010</v>
      </c>
      <c r="B46" s="87">
        <f>IF(ISERROR((B18/NGDP_Can!B18)*100),"..",(B18/NGDP_Can!B18)*100)</f>
        <v>57.610899190774724</v>
      </c>
      <c r="C46" s="21">
        <f>IF(ISERROR((C18/NGDP_Can!C18)*100),"..",(C18/NGDP_Can!C18)*100)</f>
        <v>36.935805393560663</v>
      </c>
      <c r="D46" s="21">
        <f>IF(ISERROR((D18/NGDP_Can!D18)*100),"..",(D18/NGDP_Can!D18)*100)</f>
        <v>20.987440368769608</v>
      </c>
      <c r="E46" s="21">
        <f>IF(ISERROR((E18/NGDP_Can!E18)*100),"..",(E18/NGDP_Can!E18)*100)</f>
        <v>28.983134480145235</v>
      </c>
      <c r="F46" s="21">
        <f>IF(ISERROR((F18/NGDP_Can!F18)*100),"..",(F18/NGDP_Can!F18)*100)</f>
        <v>76.763343856906431</v>
      </c>
      <c r="G46" s="21">
        <f>IF(ISERROR((G18/NGDP_Can!G18)*100),"..",(G18/NGDP_Can!G18)*100)</f>
        <v>58.820489180235491</v>
      </c>
      <c r="H46" s="21">
        <f>IF(ISERROR((H18/NGDP_Can!H18)*100),"..",(H18/NGDP_Can!H18)*100)</f>
        <v>62.289087992158208</v>
      </c>
      <c r="I46" s="21">
        <f>IF(ISERROR((I18/NGDP_Can!I18)*100),"..",(I18/NGDP_Can!I18)*100)</f>
        <v>71.128843171456921</v>
      </c>
      <c r="J46" s="21">
        <f>IF(ISERROR((J18/NGDP_Can!J18)*100),"..",(J18/NGDP_Can!J18)*100)</f>
        <v>58.606896801788757</v>
      </c>
      <c r="K46" s="21">
        <f>IF(ISERROR((K18/NGDP_Can!K18)*100),"..",(K18/NGDP_Can!K18)*100)</f>
        <v>46.853808020013929</v>
      </c>
      <c r="L46" s="21">
        <f>IF(ISERROR((L18/NGDP_Can!L18)*100),"..",(L18/NGDP_Can!L18)*100)</f>
        <v>44.506757530375758</v>
      </c>
      <c r="M46" s="21">
        <f>IF(ISERROR((M18/NGDP_Can!M18)*100),"..",(M18/NGDP_Can!M18)*100)</f>
        <v>82.295802878926665</v>
      </c>
      <c r="N46" s="21">
        <f>IF(ISERROR((N18/NGDP_Can!N18)*100),"..",(N18/NGDP_Can!N18)*100)</f>
        <v>81.905471093596944</v>
      </c>
      <c r="O46" s="21">
        <f>IF(ISERROR((O18/NGDP_Can!O18)*100),"..",(O18/NGDP_Can!O18)*100)</f>
        <v>78.012906326350745</v>
      </c>
      <c r="P46" s="21">
        <f>IF(ISERROR((P18/NGDP_Can!P18)*100),"..",(P18/NGDP_Can!P18)*100)</f>
        <v>81.294150907040702</v>
      </c>
      <c r="Q46" s="21">
        <f>IF(ISERROR((Q18/NGDP_Can!Q18)*100),"..",(Q18/NGDP_Can!Q18)*100)</f>
        <v>67.392458984156406</v>
      </c>
      <c r="R46" s="55"/>
    </row>
    <row r="47" spans="1:18">
      <c r="A47" s="5">
        <v>2011</v>
      </c>
      <c r="B47" s="87" t="s">
        <v>25</v>
      </c>
      <c r="C47" s="21" t="s">
        <v>25</v>
      </c>
      <c r="D47" s="21" t="s">
        <v>25</v>
      </c>
      <c r="E47" s="21" t="s">
        <v>25</v>
      </c>
      <c r="F47" s="21" t="s">
        <v>25</v>
      </c>
      <c r="G47" s="21" t="s">
        <v>25</v>
      </c>
      <c r="H47" s="21" t="s">
        <v>25</v>
      </c>
      <c r="I47" s="21" t="s">
        <v>25</v>
      </c>
      <c r="J47" s="21" t="s">
        <v>25</v>
      </c>
      <c r="K47" s="21" t="s">
        <v>25</v>
      </c>
      <c r="L47" s="21" t="s">
        <v>25</v>
      </c>
      <c r="M47" s="21" t="s">
        <v>25</v>
      </c>
      <c r="N47" s="21" t="s">
        <v>25</v>
      </c>
      <c r="O47" s="21" t="s">
        <v>25</v>
      </c>
      <c r="P47" s="21" t="s">
        <v>25</v>
      </c>
      <c r="Q47" s="21" t="s">
        <v>25</v>
      </c>
      <c r="R47" s="55"/>
    </row>
    <row r="48" spans="1:18">
      <c r="A48" s="5">
        <v>2012</v>
      </c>
      <c r="B48" s="87" t="s">
        <v>25</v>
      </c>
      <c r="C48" s="21" t="s">
        <v>25</v>
      </c>
      <c r="D48" s="21" t="s">
        <v>25</v>
      </c>
      <c r="E48" s="21" t="s">
        <v>25</v>
      </c>
      <c r="F48" s="21" t="s">
        <v>25</v>
      </c>
      <c r="G48" s="21" t="s">
        <v>25</v>
      </c>
      <c r="H48" s="21" t="s">
        <v>25</v>
      </c>
      <c r="I48" s="21" t="s">
        <v>25</v>
      </c>
      <c r="J48" s="21" t="s">
        <v>25</v>
      </c>
      <c r="K48" s="21" t="s">
        <v>25</v>
      </c>
      <c r="L48" s="21" t="s">
        <v>25</v>
      </c>
      <c r="M48" s="21" t="s">
        <v>25</v>
      </c>
      <c r="N48" s="21" t="s">
        <v>25</v>
      </c>
      <c r="O48" s="21" t="s">
        <v>25</v>
      </c>
      <c r="P48" s="21" t="s">
        <v>25</v>
      </c>
      <c r="Q48" s="21" t="s">
        <v>25</v>
      </c>
      <c r="R48" s="55"/>
    </row>
    <row r="50" spans="2:11">
      <c r="B50" s="1" t="s">
        <v>16</v>
      </c>
      <c r="C50" s="1" t="s">
        <v>188</v>
      </c>
      <c r="J50" s="1" t="s">
        <v>23</v>
      </c>
      <c r="K50" s="1" t="s">
        <v>26</v>
      </c>
    </row>
    <row r="51" spans="2:11">
      <c r="J51" s="1" t="s">
        <v>16</v>
      </c>
      <c r="K51" s="1" t="s">
        <v>188</v>
      </c>
    </row>
    <row r="57" spans="2:11" ht="12" customHeight="1"/>
  </sheetData>
  <mergeCells count="4">
    <mergeCell ref="B4:I4"/>
    <mergeCell ref="J4:Q4"/>
    <mergeCell ref="B32:I32"/>
    <mergeCell ref="J32:Q32"/>
  </mergeCells>
  <pageMargins left="0.70866141732283472" right="0.70866141732283472" top="0.74803149606299213" bottom="0.74803149606299213" header="0.31496062992125984" footer="0.31496062992125984"/>
  <pageSetup scale="80" orientation="landscape" horizontalDpi="300" verticalDpi="300" r:id="rId1"/>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67</vt:i4>
      </vt:variant>
    </vt:vector>
  </HeadingPairs>
  <TitlesOfParts>
    <vt:vector size="142" baseType="lpstr">
      <vt:lpstr>Table of Contents</vt:lpstr>
      <vt:lpstr>NGDP_Can</vt:lpstr>
      <vt:lpstr>RGDP_Can</vt:lpstr>
      <vt:lpstr>RGDP_Can_1</vt:lpstr>
      <vt:lpstr>IPD_Can</vt:lpstr>
      <vt:lpstr>Hrs_Wkd_Can</vt:lpstr>
      <vt:lpstr>Jobs_Can</vt:lpstr>
      <vt:lpstr>Wkly_Hrs_Can</vt:lpstr>
      <vt:lpstr>LComp_Can</vt:lpstr>
      <vt:lpstr>Hrly_Comp_Can</vt:lpstr>
      <vt:lpstr>Unit_LCost_Can</vt:lpstr>
      <vt:lpstr>Gross_Inv_Can</vt:lpstr>
      <vt:lpstr>Dep_Inv_Can</vt:lpstr>
      <vt:lpstr>Net_Inv_Can</vt:lpstr>
      <vt:lpstr>M&amp;E_Inv_Can</vt:lpstr>
      <vt:lpstr>Inv_Asset_Can</vt:lpstr>
      <vt:lpstr>Tot_K_Can</vt:lpstr>
      <vt:lpstr>M&amp;E_K_Can</vt:lpstr>
      <vt:lpstr>K_Asset_Can</vt:lpstr>
      <vt:lpstr>InvI_Can</vt:lpstr>
      <vt:lpstr>M&amp;E_InvI_Can</vt:lpstr>
      <vt:lpstr>InvI_Asset_Can</vt:lpstr>
      <vt:lpstr>KI_Can</vt:lpstr>
      <vt:lpstr>KI_Assets_Can</vt:lpstr>
      <vt:lpstr>KI_Can (services)</vt:lpstr>
      <vt:lpstr>M&amp;EI_Can</vt:lpstr>
      <vt:lpstr>KComp_Can</vt:lpstr>
      <vt:lpstr>KServ_Can</vt:lpstr>
      <vt:lpstr>KC_Can</vt:lpstr>
      <vt:lpstr>LP_Can (Nom)</vt:lpstr>
      <vt:lpstr>LP_Can(Real)</vt:lpstr>
      <vt:lpstr>KP_Can</vt:lpstr>
      <vt:lpstr>MFP_Can</vt:lpstr>
      <vt:lpstr>NGDP_NFLD</vt:lpstr>
      <vt:lpstr>RGDP_NFLD</vt:lpstr>
      <vt:lpstr>RGDP_NFLD_1</vt:lpstr>
      <vt:lpstr>IPD_NFLD</vt:lpstr>
      <vt:lpstr>Hrs_Wkd_NFLD</vt:lpstr>
      <vt:lpstr>Jobs_NFLD</vt:lpstr>
      <vt:lpstr>Wkly_Hrs_NFLD</vt:lpstr>
      <vt:lpstr>LComp_NFLD</vt:lpstr>
      <vt:lpstr>Hrly_Comp_NFLD</vt:lpstr>
      <vt:lpstr>Unit_LCost_NFLD</vt:lpstr>
      <vt:lpstr>Gross_Inv_NFLD</vt:lpstr>
      <vt:lpstr>Dep_Inv_NFLD</vt:lpstr>
      <vt:lpstr>Net_Inv_NFLD</vt:lpstr>
      <vt:lpstr>M&amp;E_Inv_NFLD</vt:lpstr>
      <vt:lpstr>Inv_Asset_NFLD</vt:lpstr>
      <vt:lpstr>Tot_K_NFLD</vt:lpstr>
      <vt:lpstr>M&amp;E_K_NFLD</vt:lpstr>
      <vt:lpstr>K_Asset_NFLD</vt:lpstr>
      <vt:lpstr>InvI_NFLD</vt:lpstr>
      <vt:lpstr>M&amp;E_InvI_NFLD</vt:lpstr>
      <vt:lpstr>InvI_Asset_NFLD</vt:lpstr>
      <vt:lpstr>KI_NFLD</vt:lpstr>
      <vt:lpstr>KI_Assets_NFLD</vt:lpstr>
      <vt:lpstr>KI_NFLD (Services)</vt:lpstr>
      <vt:lpstr>M&amp;EI_NFLD</vt:lpstr>
      <vt:lpstr>KComp_NFLD</vt:lpstr>
      <vt:lpstr>KServ_NFLD</vt:lpstr>
      <vt:lpstr>KC_NFLD</vt:lpstr>
      <vt:lpstr>LP_NFLD (Nom)</vt:lpstr>
      <vt:lpstr>LP_NFLD (Real)</vt:lpstr>
      <vt:lpstr>KP_NFLD</vt:lpstr>
      <vt:lpstr>MFP_NFLD</vt:lpstr>
      <vt:lpstr>NGDP_Prov_Comp</vt:lpstr>
      <vt:lpstr>RGDP_Prov_Comp</vt:lpstr>
      <vt:lpstr>RGDP_Prov_Comp_1</vt:lpstr>
      <vt:lpstr>Hrs_Wkd_Prov_Comp</vt:lpstr>
      <vt:lpstr>K_Prov_Comp</vt:lpstr>
      <vt:lpstr>KServ_Prov_Comp</vt:lpstr>
      <vt:lpstr>LP_Prov_Comp (Nom)</vt:lpstr>
      <vt:lpstr>LP_Prov_Comp (Real)</vt:lpstr>
      <vt:lpstr>KP_Prov_Comp</vt:lpstr>
      <vt:lpstr>MFP_Prov_Comp</vt:lpstr>
      <vt:lpstr>RGDP_Can_1!Print_Area</vt:lpstr>
      <vt:lpstr>RGDP_NFLD_1!Print_Area</vt:lpstr>
      <vt:lpstr>'Table of Contents'!Print_Area</vt:lpstr>
      <vt:lpstr>Dep_Inv_Can!Print_Titles</vt:lpstr>
      <vt:lpstr>Dep_Inv_NFLD!Print_Titles</vt:lpstr>
      <vt:lpstr>Gross_Inv_Can!Print_Titles</vt:lpstr>
      <vt:lpstr>Gross_Inv_NFLD!Print_Titles</vt:lpstr>
      <vt:lpstr>Hrly_Comp_Can!Print_Titles</vt:lpstr>
      <vt:lpstr>Hrly_Comp_NFLD!Print_Titles</vt:lpstr>
      <vt:lpstr>Hrs_Wkd_Can!Print_Titles</vt:lpstr>
      <vt:lpstr>Hrs_Wkd_NFLD!Print_Titles</vt:lpstr>
      <vt:lpstr>Inv_Asset_Can!Print_Titles</vt:lpstr>
      <vt:lpstr>Inv_Asset_NFLD!Print_Titles</vt:lpstr>
      <vt:lpstr>InvI_Asset_Can!Print_Titles</vt:lpstr>
      <vt:lpstr>InvI_Asset_NFLD!Print_Titles</vt:lpstr>
      <vt:lpstr>InvI_Can!Print_Titles</vt:lpstr>
      <vt:lpstr>InvI_NFLD!Print_Titles</vt:lpstr>
      <vt:lpstr>IPD_Can!Print_Titles</vt:lpstr>
      <vt:lpstr>IPD_NFLD!Print_Titles</vt:lpstr>
      <vt:lpstr>Jobs_Can!Print_Titles</vt:lpstr>
      <vt:lpstr>Jobs_NFLD!Print_Titles</vt:lpstr>
      <vt:lpstr>K_Asset_Can!Print_Titles</vt:lpstr>
      <vt:lpstr>K_Asset_NFLD!Print_Titles</vt:lpstr>
      <vt:lpstr>KC_Can!Print_Titles</vt:lpstr>
      <vt:lpstr>KC_NFLD!Print_Titles</vt:lpstr>
      <vt:lpstr>KComp_Can!Print_Titles</vt:lpstr>
      <vt:lpstr>KComp_NFLD!Print_Titles</vt:lpstr>
      <vt:lpstr>KI_Assets_Can!Print_Titles</vt:lpstr>
      <vt:lpstr>KI_Assets_NFLD!Print_Titles</vt:lpstr>
      <vt:lpstr>KI_Can!Print_Titles</vt:lpstr>
      <vt:lpstr>'KI_Can (services)'!Print_Titles</vt:lpstr>
      <vt:lpstr>KI_NFLD!Print_Titles</vt:lpstr>
      <vt:lpstr>'KI_NFLD (Services)'!Print_Titles</vt:lpstr>
      <vt:lpstr>KP_Can!Print_Titles</vt:lpstr>
      <vt:lpstr>KP_NFLD!Print_Titles</vt:lpstr>
      <vt:lpstr>KServ_Can!Print_Titles</vt:lpstr>
      <vt:lpstr>KServ_NFLD!Print_Titles</vt:lpstr>
      <vt:lpstr>LComp_Can!Print_Titles</vt:lpstr>
      <vt:lpstr>LComp_NFLD!Print_Titles</vt:lpstr>
      <vt:lpstr>'LP_Can (Nom)'!Print_Titles</vt:lpstr>
      <vt:lpstr>'LP_Can(Real)'!Print_Titles</vt:lpstr>
      <vt:lpstr>'LP_NFLD (Nom)'!Print_Titles</vt:lpstr>
      <vt:lpstr>'LP_NFLD (Real)'!Print_Titles</vt:lpstr>
      <vt:lpstr>'M&amp;E_Inv_Can'!Print_Titles</vt:lpstr>
      <vt:lpstr>'M&amp;E_Inv_NFLD'!Print_Titles</vt:lpstr>
      <vt:lpstr>'M&amp;E_InvI_Can'!Print_Titles</vt:lpstr>
      <vt:lpstr>'M&amp;E_InvI_NFLD'!Print_Titles</vt:lpstr>
      <vt:lpstr>'M&amp;E_K_Can'!Print_Titles</vt:lpstr>
      <vt:lpstr>'M&amp;E_K_NFLD'!Print_Titles</vt:lpstr>
      <vt:lpstr>'M&amp;EI_Can'!Print_Titles</vt:lpstr>
      <vt:lpstr>'M&amp;EI_NFLD'!Print_Titles</vt:lpstr>
      <vt:lpstr>MFP_Can!Print_Titles</vt:lpstr>
      <vt:lpstr>MFP_NFLD!Print_Titles</vt:lpstr>
      <vt:lpstr>Net_Inv_Can!Print_Titles</vt:lpstr>
      <vt:lpstr>Net_Inv_NFLD!Print_Titles</vt:lpstr>
      <vt:lpstr>NGDP_Can!Print_Titles</vt:lpstr>
      <vt:lpstr>NGDP_NFLD!Print_Titles</vt:lpstr>
      <vt:lpstr>RGDP_Can!Print_Titles</vt:lpstr>
      <vt:lpstr>RGDP_Can_1!Print_Titles</vt:lpstr>
      <vt:lpstr>RGDP_NFLD!Print_Titles</vt:lpstr>
      <vt:lpstr>RGDP_NFLD_1!Print_Titles</vt:lpstr>
      <vt:lpstr>Tot_K_Can!Print_Titles</vt:lpstr>
      <vt:lpstr>Tot_K_NFLD!Print_Titles</vt:lpstr>
      <vt:lpstr>Unit_LCost_Can!Print_Titles</vt:lpstr>
      <vt:lpstr>Unit_LCost_NFLD!Print_Titles</vt:lpstr>
      <vt:lpstr>Wkly_Hrs_Can!Print_Titles</vt:lpstr>
      <vt:lpstr>Wkly_Hrs_NFLD!Print_Titles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CSLS</dc:creator>
  <cp:lastModifiedBy>Evan</cp:lastModifiedBy>
  <cp:lastPrinted>2013-02-15T17:07:02Z</cp:lastPrinted>
  <dcterms:created xsi:type="dcterms:W3CDTF">2011-10-19T15:54:31Z</dcterms:created>
  <dcterms:modified xsi:type="dcterms:W3CDTF">2013-07-05T19:03:01Z</dcterms:modified>
</cp:coreProperties>
</file>